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EOS 2025 Forecast\For Review Nick\"/>
    </mc:Choice>
  </mc:AlternateContent>
  <xr:revisionPtr revIDLastSave="0" documentId="13_ncr:1_{A3ED386F-A21F-4D60-8097-104B63BD5A4D}" xr6:coauthVersionLast="47" xr6:coauthVersionMax="47" xr10:uidLastSave="{00000000-0000-0000-0000-000000000000}"/>
  <bookViews>
    <workbookView xWindow="-120" yWindow="-120" windowWidth="29040" windowHeight="15720" xr2:uid="{02B1C10B-1C02-4CD9-BF28-49A92AE7CAE9}"/>
  </bookViews>
  <sheets>
    <sheet name="Table 3-A Dollars" sheetId="1" r:id="rId1"/>
  </sheets>
  <externalReferences>
    <externalReference r:id="rId2"/>
  </externalReferences>
  <definedNames>
    <definedName name="_xlnm.Print_Area" localSheetId="0">'Table 3-A Dollars'!$A$1:$K$100</definedName>
    <definedName name="_xlnm.Print_Titles" localSheetId="0">'Table 3-A Dollars'!$1:$2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6" i="1" l="1"/>
  <c r="K95" i="1"/>
  <c r="K94" i="1"/>
  <c r="D94" i="1"/>
  <c r="K90" i="1"/>
  <c r="K89" i="1"/>
  <c r="K88" i="1"/>
  <c r="K84" i="1"/>
  <c r="K83" i="1"/>
  <c r="K82" i="1"/>
  <c r="K85" i="1" s="1"/>
  <c r="D82" i="1"/>
  <c r="K78" i="1"/>
  <c r="H78" i="1"/>
  <c r="K77" i="1"/>
  <c r="K76" i="1"/>
  <c r="J64" i="1"/>
  <c r="C54" i="1"/>
  <c r="H48" i="1"/>
  <c r="AN24" i="1"/>
  <c r="J96" i="1" s="1"/>
  <c r="AM24" i="1"/>
  <c r="I96" i="1" s="1"/>
  <c r="AL24" i="1"/>
  <c r="H96" i="1" s="1"/>
  <c r="AK24" i="1"/>
  <c r="G96" i="1" s="1"/>
  <c r="AJ24" i="1"/>
  <c r="F96" i="1" s="1"/>
  <c r="AI24" i="1"/>
  <c r="E96" i="1" s="1"/>
  <c r="AH24" i="1"/>
  <c r="D96" i="1" s="1"/>
  <c r="AG24" i="1"/>
  <c r="C96" i="1" s="1"/>
  <c r="AF24" i="1"/>
  <c r="AE24" i="1"/>
  <c r="K72" i="1" s="1"/>
  <c r="AD24" i="1"/>
  <c r="J72" i="1" s="1"/>
  <c r="AC24" i="1"/>
  <c r="I72" i="1" s="1"/>
  <c r="AB24" i="1"/>
  <c r="H72" i="1" s="1"/>
  <c r="AA24" i="1"/>
  <c r="G72" i="1" s="1"/>
  <c r="Z24" i="1"/>
  <c r="F72" i="1" s="1"/>
  <c r="Y24" i="1"/>
  <c r="E72" i="1" s="1"/>
  <c r="X24" i="1"/>
  <c r="D72" i="1" s="1"/>
  <c r="W24" i="1"/>
  <c r="C72" i="1" s="1"/>
  <c r="V24" i="1"/>
  <c r="B72" i="1" s="1"/>
  <c r="U24" i="1"/>
  <c r="K48" i="1" s="1"/>
  <c r="T24" i="1"/>
  <c r="J48" i="1" s="1"/>
  <c r="S24" i="1"/>
  <c r="I48" i="1" s="1"/>
  <c r="R24" i="1"/>
  <c r="Q24" i="1"/>
  <c r="G48" i="1" s="1"/>
  <c r="P24" i="1"/>
  <c r="F48" i="1" s="1"/>
  <c r="O24" i="1"/>
  <c r="E48" i="1" s="1"/>
  <c r="N24" i="1"/>
  <c r="D48" i="1" s="1"/>
  <c r="M24" i="1"/>
  <c r="C48" i="1" s="1"/>
  <c r="L24" i="1"/>
  <c r="B48" i="1" s="1"/>
  <c r="K24" i="1"/>
  <c r="J24" i="1"/>
  <c r="I24" i="1"/>
  <c r="H24" i="1"/>
  <c r="G24" i="1"/>
  <c r="F24" i="1"/>
  <c r="E24" i="1"/>
  <c r="D24" i="1"/>
  <c r="C24" i="1"/>
  <c r="B24" i="1"/>
  <c r="AN23" i="1"/>
  <c r="J95" i="1" s="1"/>
  <c r="AM23" i="1"/>
  <c r="I95" i="1" s="1"/>
  <c r="AL23" i="1"/>
  <c r="H95" i="1" s="1"/>
  <c r="AK23" i="1"/>
  <c r="G95" i="1" s="1"/>
  <c r="AJ23" i="1"/>
  <c r="F95" i="1" s="1"/>
  <c r="AI23" i="1"/>
  <c r="E95" i="1" s="1"/>
  <c r="AH23" i="1"/>
  <c r="D95" i="1" s="1"/>
  <c r="AG23" i="1"/>
  <c r="C95" i="1" s="1"/>
  <c r="AF23" i="1"/>
  <c r="B95" i="1" s="1"/>
  <c r="AE23" i="1"/>
  <c r="K71" i="1" s="1"/>
  <c r="AD23" i="1"/>
  <c r="J71" i="1" s="1"/>
  <c r="AC23" i="1"/>
  <c r="I71" i="1" s="1"/>
  <c r="AB23" i="1"/>
  <c r="H71" i="1" s="1"/>
  <c r="AA23" i="1"/>
  <c r="G71" i="1" s="1"/>
  <c r="Z23" i="1"/>
  <c r="F71" i="1" s="1"/>
  <c r="Y23" i="1"/>
  <c r="E71" i="1" s="1"/>
  <c r="X23" i="1"/>
  <c r="D71" i="1" s="1"/>
  <c r="W23" i="1"/>
  <c r="C71" i="1" s="1"/>
  <c r="V23" i="1"/>
  <c r="B71" i="1" s="1"/>
  <c r="U23" i="1"/>
  <c r="K47" i="1" s="1"/>
  <c r="T23" i="1"/>
  <c r="J47" i="1" s="1"/>
  <c r="S23" i="1"/>
  <c r="I47" i="1" s="1"/>
  <c r="R23" i="1"/>
  <c r="H47" i="1" s="1"/>
  <c r="Q23" i="1"/>
  <c r="G47" i="1" s="1"/>
  <c r="P23" i="1"/>
  <c r="F47" i="1" s="1"/>
  <c r="O23" i="1"/>
  <c r="E47" i="1" s="1"/>
  <c r="N23" i="1"/>
  <c r="D47" i="1" s="1"/>
  <c r="M23" i="1"/>
  <c r="C47" i="1" s="1"/>
  <c r="L23" i="1"/>
  <c r="B47" i="1" s="1"/>
  <c r="K23" i="1"/>
  <c r="J23" i="1"/>
  <c r="I23" i="1"/>
  <c r="H23" i="1"/>
  <c r="G23" i="1"/>
  <c r="F23" i="1"/>
  <c r="E23" i="1"/>
  <c r="D23" i="1"/>
  <c r="C23" i="1"/>
  <c r="B23" i="1"/>
  <c r="AN22" i="1"/>
  <c r="AM22" i="1"/>
  <c r="AL22" i="1"/>
  <c r="H94" i="1" s="1"/>
  <c r="AK22" i="1"/>
  <c r="AJ22" i="1"/>
  <c r="F94" i="1" s="1"/>
  <c r="AI22" i="1"/>
  <c r="E94" i="1" s="1"/>
  <c r="AH22" i="1"/>
  <c r="AG22" i="1"/>
  <c r="C94" i="1" s="1"/>
  <c r="AF22" i="1"/>
  <c r="B94" i="1" s="1"/>
  <c r="AE22" i="1"/>
  <c r="AE25" i="1" s="1"/>
  <c r="AD22" i="1"/>
  <c r="AD25" i="1" s="1"/>
  <c r="AC22" i="1"/>
  <c r="AC25" i="1" s="1"/>
  <c r="AB22" i="1"/>
  <c r="AA22" i="1"/>
  <c r="Z22" i="1"/>
  <c r="Y22" i="1"/>
  <c r="X22" i="1"/>
  <c r="W22" i="1"/>
  <c r="V22" i="1"/>
  <c r="U22" i="1"/>
  <c r="K46" i="1" s="1"/>
  <c r="T22" i="1"/>
  <c r="J46" i="1" s="1"/>
  <c r="S22" i="1"/>
  <c r="S25" i="1" s="1"/>
  <c r="R22" i="1"/>
  <c r="H46" i="1" s="1"/>
  <c r="Q22" i="1"/>
  <c r="G46" i="1" s="1"/>
  <c r="P22" i="1"/>
  <c r="O22" i="1"/>
  <c r="N22" i="1"/>
  <c r="D46" i="1" s="1"/>
  <c r="M22" i="1"/>
  <c r="L22" i="1"/>
  <c r="B46" i="1" s="1"/>
  <c r="K22" i="1"/>
  <c r="J22" i="1"/>
  <c r="I22" i="1"/>
  <c r="H22" i="1"/>
  <c r="G22" i="1"/>
  <c r="F22" i="1"/>
  <c r="F25" i="1" s="1"/>
  <c r="E22" i="1"/>
  <c r="E25" i="1" s="1"/>
  <c r="D22" i="1"/>
  <c r="C22" i="1"/>
  <c r="B22" i="1"/>
  <c r="AN18" i="1"/>
  <c r="J90" i="1" s="1"/>
  <c r="AM18" i="1"/>
  <c r="I90" i="1" s="1"/>
  <c r="AL18" i="1"/>
  <c r="H90" i="1" s="1"/>
  <c r="AK18" i="1"/>
  <c r="G90" i="1" s="1"/>
  <c r="AJ18" i="1"/>
  <c r="F90" i="1" s="1"/>
  <c r="AI18" i="1"/>
  <c r="E90" i="1" s="1"/>
  <c r="AH18" i="1"/>
  <c r="D90" i="1" s="1"/>
  <c r="AG18" i="1"/>
  <c r="C90" i="1" s="1"/>
  <c r="AF18" i="1"/>
  <c r="B90" i="1" s="1"/>
  <c r="AE18" i="1"/>
  <c r="K66" i="1" s="1"/>
  <c r="AD18" i="1"/>
  <c r="J66" i="1" s="1"/>
  <c r="AC18" i="1"/>
  <c r="I66" i="1" s="1"/>
  <c r="AB18" i="1"/>
  <c r="H66" i="1" s="1"/>
  <c r="AA18" i="1"/>
  <c r="G66" i="1" s="1"/>
  <c r="Z18" i="1"/>
  <c r="F66" i="1" s="1"/>
  <c r="Y18" i="1"/>
  <c r="E66" i="1" s="1"/>
  <c r="X18" i="1"/>
  <c r="D66" i="1" s="1"/>
  <c r="W18" i="1"/>
  <c r="C66" i="1" s="1"/>
  <c r="V18" i="1"/>
  <c r="B66" i="1" s="1"/>
  <c r="U18" i="1"/>
  <c r="K42" i="1" s="1"/>
  <c r="T18" i="1"/>
  <c r="J42" i="1" s="1"/>
  <c r="S18" i="1"/>
  <c r="I42" i="1" s="1"/>
  <c r="R18" i="1"/>
  <c r="H42" i="1" s="1"/>
  <c r="Q18" i="1"/>
  <c r="G42" i="1" s="1"/>
  <c r="P18" i="1"/>
  <c r="F42" i="1" s="1"/>
  <c r="O18" i="1"/>
  <c r="E42" i="1" s="1"/>
  <c r="N18" i="1"/>
  <c r="D42" i="1" s="1"/>
  <c r="M18" i="1"/>
  <c r="C42" i="1" s="1"/>
  <c r="L18" i="1"/>
  <c r="B42" i="1" s="1"/>
  <c r="K18" i="1"/>
  <c r="J18" i="1"/>
  <c r="I18" i="1"/>
  <c r="H18" i="1"/>
  <c r="G18" i="1"/>
  <c r="F18" i="1"/>
  <c r="E18" i="1"/>
  <c r="D18" i="1"/>
  <c r="C18" i="1"/>
  <c r="B18" i="1"/>
  <c r="AN17" i="1"/>
  <c r="J89" i="1" s="1"/>
  <c r="AM17" i="1"/>
  <c r="I89" i="1" s="1"/>
  <c r="AL17" i="1"/>
  <c r="H89" i="1" s="1"/>
  <c r="AK17" i="1"/>
  <c r="G89" i="1" s="1"/>
  <c r="AJ17" i="1"/>
  <c r="F89" i="1" s="1"/>
  <c r="AI17" i="1"/>
  <c r="E89" i="1" s="1"/>
  <c r="AH17" i="1"/>
  <c r="D89" i="1" s="1"/>
  <c r="AG17" i="1"/>
  <c r="C89" i="1" s="1"/>
  <c r="AF17" i="1"/>
  <c r="B89" i="1" s="1"/>
  <c r="AE17" i="1"/>
  <c r="K65" i="1" s="1"/>
  <c r="AD17" i="1"/>
  <c r="J65" i="1" s="1"/>
  <c r="AC17" i="1"/>
  <c r="I65" i="1" s="1"/>
  <c r="AB17" i="1"/>
  <c r="H65" i="1" s="1"/>
  <c r="AA17" i="1"/>
  <c r="G65" i="1" s="1"/>
  <c r="Z17" i="1"/>
  <c r="F65" i="1" s="1"/>
  <c r="Y17" i="1"/>
  <c r="E65" i="1" s="1"/>
  <c r="X17" i="1"/>
  <c r="D65" i="1" s="1"/>
  <c r="W17" i="1"/>
  <c r="C65" i="1" s="1"/>
  <c r="V17" i="1"/>
  <c r="B65" i="1" s="1"/>
  <c r="U17" i="1"/>
  <c r="K41" i="1" s="1"/>
  <c r="T17" i="1"/>
  <c r="J41" i="1" s="1"/>
  <c r="S17" i="1"/>
  <c r="I41" i="1" s="1"/>
  <c r="R17" i="1"/>
  <c r="H41" i="1" s="1"/>
  <c r="Q17" i="1"/>
  <c r="G41" i="1" s="1"/>
  <c r="P17" i="1"/>
  <c r="F41" i="1" s="1"/>
  <c r="O17" i="1"/>
  <c r="E41" i="1" s="1"/>
  <c r="N17" i="1"/>
  <c r="D41" i="1" s="1"/>
  <c r="M17" i="1"/>
  <c r="C41" i="1" s="1"/>
  <c r="L17" i="1"/>
  <c r="B41" i="1" s="1"/>
  <c r="K17" i="1"/>
  <c r="J17" i="1"/>
  <c r="I17" i="1"/>
  <c r="H17" i="1"/>
  <c r="G17" i="1"/>
  <c r="F17" i="1"/>
  <c r="E17" i="1"/>
  <c r="D17" i="1"/>
  <c r="C17" i="1"/>
  <c r="B17" i="1"/>
  <c r="AN16" i="1"/>
  <c r="J88" i="1" s="1"/>
  <c r="AM16" i="1"/>
  <c r="I88" i="1" s="1"/>
  <c r="AL16" i="1"/>
  <c r="H88" i="1" s="1"/>
  <c r="AK16" i="1"/>
  <c r="G88" i="1" s="1"/>
  <c r="AJ16" i="1"/>
  <c r="F88" i="1" s="1"/>
  <c r="AI16" i="1"/>
  <c r="E88" i="1" s="1"/>
  <c r="AH16" i="1"/>
  <c r="D88" i="1" s="1"/>
  <c r="AG16" i="1"/>
  <c r="C88" i="1" s="1"/>
  <c r="AF16" i="1"/>
  <c r="B88" i="1" s="1"/>
  <c r="AE16" i="1"/>
  <c r="K64" i="1" s="1"/>
  <c r="AD16" i="1"/>
  <c r="AD19" i="1" s="1"/>
  <c r="AC16" i="1"/>
  <c r="I64" i="1" s="1"/>
  <c r="AB16" i="1"/>
  <c r="AA16" i="1"/>
  <c r="AA19" i="1" s="1"/>
  <c r="Z16" i="1"/>
  <c r="Y16" i="1"/>
  <c r="X16" i="1"/>
  <c r="W16" i="1"/>
  <c r="C64" i="1" s="1"/>
  <c r="V16" i="1"/>
  <c r="U16" i="1"/>
  <c r="K40" i="1" s="1"/>
  <c r="T16" i="1"/>
  <c r="J40" i="1" s="1"/>
  <c r="S16" i="1"/>
  <c r="I40" i="1" s="1"/>
  <c r="R16" i="1"/>
  <c r="H40" i="1" s="1"/>
  <c r="Q16" i="1"/>
  <c r="G40" i="1" s="1"/>
  <c r="P16" i="1"/>
  <c r="F40" i="1" s="1"/>
  <c r="O16" i="1"/>
  <c r="E40" i="1" s="1"/>
  <c r="N16" i="1"/>
  <c r="D40" i="1" s="1"/>
  <c r="M16" i="1"/>
  <c r="C40" i="1" s="1"/>
  <c r="L16" i="1"/>
  <c r="B40" i="1" s="1"/>
  <c r="K16" i="1"/>
  <c r="J16" i="1"/>
  <c r="I16" i="1"/>
  <c r="H16" i="1"/>
  <c r="G16" i="1"/>
  <c r="F16" i="1"/>
  <c r="F19" i="1" s="1"/>
  <c r="E16" i="1"/>
  <c r="D16" i="1"/>
  <c r="C16" i="1"/>
  <c r="C19" i="1" s="1"/>
  <c r="B16" i="1"/>
  <c r="AN12" i="1"/>
  <c r="J84" i="1" s="1"/>
  <c r="AM12" i="1"/>
  <c r="I84" i="1" s="1"/>
  <c r="AL12" i="1"/>
  <c r="H84" i="1" s="1"/>
  <c r="AK12" i="1"/>
  <c r="G84" i="1" s="1"/>
  <c r="AJ12" i="1"/>
  <c r="F84" i="1" s="1"/>
  <c r="AI12" i="1"/>
  <c r="E84" i="1" s="1"/>
  <c r="AH12" i="1"/>
  <c r="D84" i="1" s="1"/>
  <c r="AG12" i="1"/>
  <c r="C84" i="1" s="1"/>
  <c r="AF12" i="1"/>
  <c r="B84" i="1" s="1"/>
  <c r="AE12" i="1"/>
  <c r="K60" i="1" s="1"/>
  <c r="AD12" i="1"/>
  <c r="J60" i="1" s="1"/>
  <c r="AC12" i="1"/>
  <c r="I60" i="1" s="1"/>
  <c r="AB12" i="1"/>
  <c r="H60" i="1" s="1"/>
  <c r="AA12" i="1"/>
  <c r="G60" i="1" s="1"/>
  <c r="Z12" i="1"/>
  <c r="F60" i="1" s="1"/>
  <c r="Y12" i="1"/>
  <c r="E60" i="1" s="1"/>
  <c r="X12" i="1"/>
  <c r="D60" i="1" s="1"/>
  <c r="W12" i="1"/>
  <c r="C60" i="1" s="1"/>
  <c r="V12" i="1"/>
  <c r="B60" i="1" s="1"/>
  <c r="U12" i="1"/>
  <c r="K36" i="1" s="1"/>
  <c r="T12" i="1"/>
  <c r="J36" i="1" s="1"/>
  <c r="S12" i="1"/>
  <c r="I36" i="1" s="1"/>
  <c r="R12" i="1"/>
  <c r="H36" i="1" s="1"/>
  <c r="Q12" i="1"/>
  <c r="G36" i="1" s="1"/>
  <c r="P12" i="1"/>
  <c r="F36" i="1" s="1"/>
  <c r="O12" i="1"/>
  <c r="E36" i="1" s="1"/>
  <c r="N12" i="1"/>
  <c r="D36" i="1" s="1"/>
  <c r="M12" i="1"/>
  <c r="C36" i="1" s="1"/>
  <c r="L12" i="1"/>
  <c r="B36" i="1" s="1"/>
  <c r="K12" i="1"/>
  <c r="J12" i="1"/>
  <c r="I12" i="1"/>
  <c r="H12" i="1"/>
  <c r="G12" i="1"/>
  <c r="G13" i="1" s="1"/>
  <c r="F12" i="1"/>
  <c r="E12" i="1"/>
  <c r="D12" i="1"/>
  <c r="C12" i="1"/>
  <c r="B12" i="1"/>
  <c r="AN11" i="1"/>
  <c r="J83" i="1" s="1"/>
  <c r="AM11" i="1"/>
  <c r="I83" i="1" s="1"/>
  <c r="AL11" i="1"/>
  <c r="H83" i="1" s="1"/>
  <c r="AK11" i="1"/>
  <c r="G83" i="1" s="1"/>
  <c r="AJ11" i="1"/>
  <c r="F83" i="1" s="1"/>
  <c r="AI11" i="1"/>
  <c r="E83" i="1" s="1"/>
  <c r="AH11" i="1"/>
  <c r="D83" i="1" s="1"/>
  <c r="AG11" i="1"/>
  <c r="C83" i="1" s="1"/>
  <c r="AF11" i="1"/>
  <c r="B83" i="1" s="1"/>
  <c r="AE11" i="1"/>
  <c r="K59" i="1" s="1"/>
  <c r="AD11" i="1"/>
  <c r="J59" i="1" s="1"/>
  <c r="AC11" i="1"/>
  <c r="I59" i="1" s="1"/>
  <c r="AB11" i="1"/>
  <c r="H59" i="1" s="1"/>
  <c r="AA11" i="1"/>
  <c r="G59" i="1" s="1"/>
  <c r="Z11" i="1"/>
  <c r="F59" i="1" s="1"/>
  <c r="Y11" i="1"/>
  <c r="E59" i="1" s="1"/>
  <c r="X11" i="1"/>
  <c r="D59" i="1" s="1"/>
  <c r="W11" i="1"/>
  <c r="C59" i="1" s="1"/>
  <c r="V11" i="1"/>
  <c r="B59" i="1" s="1"/>
  <c r="U11" i="1"/>
  <c r="K35" i="1" s="1"/>
  <c r="T11" i="1"/>
  <c r="J35" i="1" s="1"/>
  <c r="S11" i="1"/>
  <c r="I35" i="1" s="1"/>
  <c r="R11" i="1"/>
  <c r="H35" i="1" s="1"/>
  <c r="Q11" i="1"/>
  <c r="G35" i="1" s="1"/>
  <c r="P11" i="1"/>
  <c r="F35" i="1" s="1"/>
  <c r="O11" i="1"/>
  <c r="E35" i="1" s="1"/>
  <c r="N11" i="1"/>
  <c r="D35" i="1" s="1"/>
  <c r="M11" i="1"/>
  <c r="C35" i="1" s="1"/>
  <c r="L11" i="1"/>
  <c r="B35" i="1" s="1"/>
  <c r="K11" i="1"/>
  <c r="J11" i="1"/>
  <c r="I11" i="1"/>
  <c r="H11" i="1"/>
  <c r="G11" i="1"/>
  <c r="F11" i="1"/>
  <c r="E11" i="1"/>
  <c r="D11" i="1"/>
  <c r="C11" i="1"/>
  <c r="B11" i="1"/>
  <c r="AN10" i="1"/>
  <c r="AM10" i="1"/>
  <c r="AM13" i="1" s="1"/>
  <c r="AL10" i="1"/>
  <c r="AK10" i="1"/>
  <c r="AK13" i="1" s="1"/>
  <c r="AJ10" i="1"/>
  <c r="AJ13" i="1" s="1"/>
  <c r="AI10" i="1"/>
  <c r="AH10" i="1"/>
  <c r="AG10" i="1"/>
  <c r="AF10" i="1"/>
  <c r="B82" i="1" s="1"/>
  <c r="AE10" i="1"/>
  <c r="K58" i="1" s="1"/>
  <c r="AD10" i="1"/>
  <c r="J58" i="1" s="1"/>
  <c r="AC10" i="1"/>
  <c r="I58" i="1" s="1"/>
  <c r="AB10" i="1"/>
  <c r="AA10" i="1"/>
  <c r="AA13" i="1" s="1"/>
  <c r="Z10" i="1"/>
  <c r="F58" i="1" s="1"/>
  <c r="Y10" i="1"/>
  <c r="E58" i="1" s="1"/>
  <c r="X10" i="1"/>
  <c r="D58" i="1" s="1"/>
  <c r="W10" i="1"/>
  <c r="C58" i="1" s="1"/>
  <c r="V10" i="1"/>
  <c r="B58" i="1" s="1"/>
  <c r="U10" i="1"/>
  <c r="T10" i="1"/>
  <c r="J34" i="1" s="1"/>
  <c r="S10" i="1"/>
  <c r="R10" i="1"/>
  <c r="Q10" i="1"/>
  <c r="G34" i="1" s="1"/>
  <c r="P10" i="1"/>
  <c r="O10" i="1"/>
  <c r="O13" i="1" s="1"/>
  <c r="N10" i="1"/>
  <c r="M10" i="1"/>
  <c r="M13" i="1" s="1"/>
  <c r="L10" i="1"/>
  <c r="L13" i="1" s="1"/>
  <c r="K10" i="1"/>
  <c r="J10" i="1"/>
  <c r="I10" i="1"/>
  <c r="H10" i="1"/>
  <c r="G10" i="1"/>
  <c r="F10" i="1"/>
  <c r="E10" i="1"/>
  <c r="E13" i="1" s="1"/>
  <c r="D10" i="1"/>
  <c r="C10" i="1"/>
  <c r="C13" i="1" s="1"/>
  <c r="B10" i="1"/>
  <c r="AN6" i="1"/>
  <c r="J78" i="1" s="1"/>
  <c r="AM6" i="1"/>
  <c r="I78" i="1" s="1"/>
  <c r="AL6" i="1"/>
  <c r="AK6" i="1"/>
  <c r="G78" i="1" s="1"/>
  <c r="AJ6" i="1"/>
  <c r="F78" i="1" s="1"/>
  <c r="AI6" i="1"/>
  <c r="E78" i="1" s="1"/>
  <c r="AH6" i="1"/>
  <c r="D78" i="1" s="1"/>
  <c r="AG6" i="1"/>
  <c r="C78" i="1" s="1"/>
  <c r="AF6" i="1"/>
  <c r="B78" i="1" s="1"/>
  <c r="AE6" i="1"/>
  <c r="K54" i="1" s="1"/>
  <c r="AD6" i="1"/>
  <c r="J54" i="1" s="1"/>
  <c r="AC6" i="1"/>
  <c r="I54" i="1" s="1"/>
  <c r="AB6" i="1"/>
  <c r="H54" i="1" s="1"/>
  <c r="AA6" i="1"/>
  <c r="G54" i="1" s="1"/>
  <c r="Z6" i="1"/>
  <c r="F54" i="1" s="1"/>
  <c r="Y6" i="1"/>
  <c r="E54" i="1" s="1"/>
  <c r="X6" i="1"/>
  <c r="D54" i="1" s="1"/>
  <c r="W6" i="1"/>
  <c r="V6" i="1"/>
  <c r="B54" i="1" s="1"/>
  <c r="U6" i="1"/>
  <c r="K30" i="1" s="1"/>
  <c r="T6" i="1"/>
  <c r="S6" i="1"/>
  <c r="I30" i="1" s="1"/>
  <c r="R6" i="1"/>
  <c r="H30" i="1" s="1"/>
  <c r="Q6" i="1"/>
  <c r="G30" i="1" s="1"/>
  <c r="P6" i="1"/>
  <c r="F30" i="1" s="1"/>
  <c r="O6" i="1"/>
  <c r="E30" i="1" s="1"/>
  <c r="N6" i="1"/>
  <c r="D30" i="1" s="1"/>
  <c r="M6" i="1"/>
  <c r="C30" i="1" s="1"/>
  <c r="L6" i="1"/>
  <c r="B30" i="1" s="1"/>
  <c r="K6" i="1"/>
  <c r="J6" i="1"/>
  <c r="I6" i="1"/>
  <c r="H6" i="1"/>
  <c r="G6" i="1"/>
  <c r="F6" i="1"/>
  <c r="E6" i="1"/>
  <c r="E7" i="1" s="1"/>
  <c r="D6" i="1"/>
  <c r="C6" i="1"/>
  <c r="B6" i="1"/>
  <c r="AN5" i="1"/>
  <c r="J77" i="1" s="1"/>
  <c r="AM5" i="1"/>
  <c r="I77" i="1" s="1"/>
  <c r="AL5" i="1"/>
  <c r="H77" i="1" s="1"/>
  <c r="AK5" i="1"/>
  <c r="G77" i="1" s="1"/>
  <c r="AJ5" i="1"/>
  <c r="F77" i="1" s="1"/>
  <c r="AI5" i="1"/>
  <c r="E77" i="1" s="1"/>
  <c r="AH5" i="1"/>
  <c r="D77" i="1" s="1"/>
  <c r="AG5" i="1"/>
  <c r="C77" i="1" s="1"/>
  <c r="AF5" i="1"/>
  <c r="B77" i="1" s="1"/>
  <c r="AE5" i="1"/>
  <c r="K53" i="1" s="1"/>
  <c r="AD5" i="1"/>
  <c r="J53" i="1" s="1"/>
  <c r="AC5" i="1"/>
  <c r="I53" i="1" s="1"/>
  <c r="AB5" i="1"/>
  <c r="H53" i="1" s="1"/>
  <c r="AA5" i="1"/>
  <c r="G53" i="1" s="1"/>
  <c r="Z5" i="1"/>
  <c r="F53" i="1" s="1"/>
  <c r="Y5" i="1"/>
  <c r="E53" i="1" s="1"/>
  <c r="X5" i="1"/>
  <c r="D53" i="1" s="1"/>
  <c r="W5" i="1"/>
  <c r="C53" i="1" s="1"/>
  <c r="V5" i="1"/>
  <c r="B53" i="1" s="1"/>
  <c r="U5" i="1"/>
  <c r="K29" i="1" s="1"/>
  <c r="T5" i="1"/>
  <c r="J29" i="1" s="1"/>
  <c r="S5" i="1"/>
  <c r="I29" i="1" s="1"/>
  <c r="R5" i="1"/>
  <c r="H29" i="1" s="1"/>
  <c r="Q5" i="1"/>
  <c r="G29" i="1" s="1"/>
  <c r="P5" i="1"/>
  <c r="F29" i="1" s="1"/>
  <c r="O5" i="1"/>
  <c r="E29" i="1" s="1"/>
  <c r="N5" i="1"/>
  <c r="D29" i="1" s="1"/>
  <c r="M5" i="1"/>
  <c r="C29" i="1" s="1"/>
  <c r="L5" i="1"/>
  <c r="B29" i="1" s="1"/>
  <c r="K5" i="1"/>
  <c r="J5" i="1"/>
  <c r="I5" i="1"/>
  <c r="H5" i="1"/>
  <c r="G5" i="1"/>
  <c r="F5" i="1"/>
  <c r="E5" i="1"/>
  <c r="D5" i="1"/>
  <c r="C5" i="1"/>
  <c r="B5" i="1"/>
  <c r="AN4" i="1"/>
  <c r="AM4" i="1"/>
  <c r="AM7" i="1" s="1"/>
  <c r="AL4" i="1"/>
  <c r="AK4" i="1"/>
  <c r="G76" i="1" s="1"/>
  <c r="AJ4" i="1"/>
  <c r="F76" i="1" s="1"/>
  <c r="AI4" i="1"/>
  <c r="E76" i="1" s="1"/>
  <c r="AH4" i="1"/>
  <c r="AH7" i="1" s="1"/>
  <c r="AG4" i="1"/>
  <c r="C76" i="1" s="1"/>
  <c r="AF4" i="1"/>
  <c r="B76" i="1" s="1"/>
  <c r="AE4" i="1"/>
  <c r="K52" i="1" s="1"/>
  <c r="AD4" i="1"/>
  <c r="J52" i="1" s="1"/>
  <c r="AC4" i="1"/>
  <c r="I52" i="1" s="1"/>
  <c r="AB4" i="1"/>
  <c r="AA4" i="1"/>
  <c r="AA7" i="1" s="1"/>
  <c r="Z4" i="1"/>
  <c r="Y4" i="1"/>
  <c r="X4" i="1"/>
  <c r="X7" i="1" s="1"/>
  <c r="W4" i="1"/>
  <c r="V4" i="1"/>
  <c r="V7" i="1" s="1"/>
  <c r="U4" i="1"/>
  <c r="K28" i="1" s="1"/>
  <c r="T4" i="1"/>
  <c r="J28" i="1" s="1"/>
  <c r="S4" i="1"/>
  <c r="R4" i="1"/>
  <c r="H28" i="1" s="1"/>
  <c r="Q4" i="1"/>
  <c r="G28" i="1" s="1"/>
  <c r="P4" i="1"/>
  <c r="O4" i="1"/>
  <c r="O7" i="1" s="1"/>
  <c r="N4" i="1"/>
  <c r="N7" i="1" s="1"/>
  <c r="M4" i="1"/>
  <c r="C28" i="1" s="1"/>
  <c r="C31" i="1" s="1"/>
  <c r="L4" i="1"/>
  <c r="B28" i="1" s="1"/>
  <c r="K4" i="1"/>
  <c r="J4" i="1"/>
  <c r="J7" i="1" s="1"/>
  <c r="I4" i="1"/>
  <c r="H4" i="1"/>
  <c r="G4" i="1"/>
  <c r="F4" i="1"/>
  <c r="E4" i="1"/>
  <c r="D4" i="1"/>
  <c r="C4" i="1"/>
  <c r="C7" i="1" s="1"/>
  <c r="B4" i="1"/>
  <c r="B7" i="1" s="1"/>
  <c r="A2" i="1"/>
  <c r="K43" i="1" l="1"/>
  <c r="R13" i="1"/>
  <c r="I19" i="1"/>
  <c r="S13" i="1"/>
  <c r="V19" i="1"/>
  <c r="F7" i="1"/>
  <c r="J37" i="1"/>
  <c r="B85" i="1"/>
  <c r="E19" i="1"/>
  <c r="Q19" i="1"/>
  <c r="M25" i="1"/>
  <c r="Y25" i="1"/>
  <c r="AK25" i="1"/>
  <c r="G25" i="1"/>
  <c r="J70" i="1"/>
  <c r="D91" i="1"/>
  <c r="G7" i="1"/>
  <c r="S7" i="1"/>
  <c r="K55" i="1"/>
  <c r="I13" i="1"/>
  <c r="U13" i="1"/>
  <c r="AG13" i="1"/>
  <c r="B43" i="1"/>
  <c r="X19" i="1"/>
  <c r="F91" i="1"/>
  <c r="K91" i="1"/>
  <c r="F13" i="1"/>
  <c r="X25" i="1"/>
  <c r="H34" i="1"/>
  <c r="C25" i="1"/>
  <c r="O25" i="1"/>
  <c r="AM25" i="1"/>
  <c r="J19" i="1"/>
  <c r="I7" i="1"/>
  <c r="K31" i="1"/>
  <c r="C79" i="1"/>
  <c r="B19" i="1"/>
  <c r="Z19" i="1"/>
  <c r="H19" i="1"/>
  <c r="D25" i="1"/>
  <c r="P25" i="1"/>
  <c r="AB25" i="1"/>
  <c r="AN25" i="1"/>
  <c r="Q7" i="1"/>
  <c r="Z7" i="1"/>
  <c r="AL7" i="1"/>
  <c r="H7" i="1"/>
  <c r="T7" i="1"/>
  <c r="D13" i="1"/>
  <c r="P13" i="1"/>
  <c r="AB13" i="1"/>
  <c r="AN13" i="1"/>
  <c r="G19" i="1"/>
  <c r="I25" i="1"/>
  <c r="K97" i="1"/>
  <c r="R7" i="1"/>
  <c r="R19" i="1"/>
  <c r="I28" i="1"/>
  <c r="I31" i="1" s="1"/>
  <c r="I34" i="1"/>
  <c r="I37" i="1" s="1"/>
  <c r="D7" i="1"/>
  <c r="P7" i="1"/>
  <c r="AB7" i="1"/>
  <c r="AN7" i="1"/>
  <c r="J13" i="1"/>
  <c r="AH13" i="1"/>
  <c r="D19" i="1"/>
  <c r="AB19" i="1"/>
  <c r="S19" i="1"/>
  <c r="J25" i="1"/>
  <c r="V25" i="1"/>
  <c r="AH25" i="1"/>
  <c r="B64" i="1"/>
  <c r="B67" i="1" s="1"/>
  <c r="K79" i="1"/>
  <c r="G94" i="1"/>
  <c r="G97" i="1" s="1"/>
  <c r="G31" i="1"/>
  <c r="AC7" i="1"/>
  <c r="K13" i="1"/>
  <c r="AI13" i="1"/>
  <c r="I67" i="1"/>
  <c r="AC19" i="1"/>
  <c r="K25" i="1"/>
  <c r="W25" i="1"/>
  <c r="AI25" i="1"/>
  <c r="J49" i="1"/>
  <c r="K34" i="1"/>
  <c r="AD7" i="1"/>
  <c r="C46" i="1"/>
  <c r="C49" i="1" s="1"/>
  <c r="D64" i="1"/>
  <c r="D67" i="1" s="1"/>
  <c r="I70" i="1"/>
  <c r="I73" i="1" s="1"/>
  <c r="D76" i="1"/>
  <c r="D79" i="1" s="1"/>
  <c r="C82" i="1"/>
  <c r="C85" i="1" s="1"/>
  <c r="AE7" i="1"/>
  <c r="AE19" i="1"/>
  <c r="D49" i="1"/>
  <c r="B13" i="1"/>
  <c r="N13" i="1"/>
  <c r="AL13" i="1"/>
  <c r="H13" i="1"/>
  <c r="Q13" i="1"/>
  <c r="B25" i="1"/>
  <c r="N25" i="1"/>
  <c r="Z25" i="1"/>
  <c r="AL25" i="1"/>
  <c r="H25" i="1"/>
  <c r="AF25" i="1"/>
  <c r="Q25" i="1"/>
  <c r="I46" i="1"/>
  <c r="I49" i="1" s="1"/>
  <c r="K70" i="1"/>
  <c r="K73" i="1" s="1"/>
  <c r="E82" i="1"/>
  <c r="C91" i="1"/>
  <c r="J67" i="1"/>
  <c r="AA25" i="1"/>
  <c r="R25" i="1"/>
  <c r="K7" i="1"/>
  <c r="W7" i="1"/>
  <c r="AI7" i="1"/>
  <c r="B79" i="1"/>
  <c r="G37" i="1"/>
  <c r="I61" i="1"/>
  <c r="AC13" i="1"/>
  <c r="K19" i="1"/>
  <c r="W19" i="1"/>
  <c r="AI19" i="1"/>
  <c r="G49" i="1"/>
  <c r="B31" i="1"/>
  <c r="F79" i="1"/>
  <c r="J61" i="1"/>
  <c r="AD13" i="1"/>
  <c r="H49" i="1"/>
  <c r="M7" i="1"/>
  <c r="Y7" i="1"/>
  <c r="AK7" i="1"/>
  <c r="K61" i="1"/>
  <c r="AE13" i="1"/>
  <c r="C43" i="1"/>
  <c r="Y19" i="1"/>
  <c r="G91" i="1"/>
  <c r="E43" i="1"/>
  <c r="K49" i="1"/>
  <c r="C97" i="1"/>
  <c r="E97" i="1"/>
  <c r="B61" i="1"/>
  <c r="F43" i="1"/>
  <c r="J91" i="1"/>
  <c r="I91" i="1"/>
  <c r="K37" i="1"/>
  <c r="C67" i="1"/>
  <c r="H31" i="1"/>
  <c r="D61" i="1"/>
  <c r="B49" i="1"/>
  <c r="F97" i="1"/>
  <c r="E61" i="1"/>
  <c r="K67" i="1"/>
  <c r="J73" i="1"/>
  <c r="E79" i="1"/>
  <c r="D85" i="1"/>
  <c r="C61" i="1"/>
  <c r="H97" i="1"/>
  <c r="F61" i="1"/>
  <c r="J43" i="1"/>
  <c r="B91" i="1"/>
  <c r="I55" i="1"/>
  <c r="G79" i="1"/>
  <c r="E85" i="1"/>
  <c r="J55" i="1"/>
  <c r="G43" i="1"/>
  <c r="H43" i="1"/>
  <c r="I43" i="1"/>
  <c r="D43" i="1"/>
  <c r="H91" i="1"/>
  <c r="E91" i="1"/>
  <c r="H37" i="1"/>
  <c r="D97" i="1"/>
  <c r="H58" i="1"/>
  <c r="H61" i="1" s="1"/>
  <c r="AF7" i="1"/>
  <c r="T13" i="1"/>
  <c r="T19" i="1"/>
  <c r="T25" i="1"/>
  <c r="E28" i="1"/>
  <c r="E31" i="1" s="1"/>
  <c r="E46" i="1"/>
  <c r="E49" i="1" s="1"/>
  <c r="U7" i="1"/>
  <c r="AG7" i="1"/>
  <c r="U19" i="1"/>
  <c r="AG19" i="1"/>
  <c r="U25" i="1"/>
  <c r="AG25" i="1"/>
  <c r="F28" i="1"/>
  <c r="F31" i="1" s="1"/>
  <c r="J30" i="1"/>
  <c r="J31" i="1" s="1"/>
  <c r="B34" i="1"/>
  <c r="B37" i="1" s="1"/>
  <c r="F46" i="1"/>
  <c r="F49" i="1" s="1"/>
  <c r="B52" i="1"/>
  <c r="B55" i="1" s="1"/>
  <c r="F64" i="1"/>
  <c r="F67" i="1" s="1"/>
  <c r="B70" i="1"/>
  <c r="B73" i="1" s="1"/>
  <c r="J76" i="1"/>
  <c r="J79" i="1" s="1"/>
  <c r="F82" i="1"/>
  <c r="F85" i="1" s="1"/>
  <c r="J94" i="1"/>
  <c r="J97" i="1" s="1"/>
  <c r="B96" i="1"/>
  <c r="B97" i="1" s="1"/>
  <c r="G58" i="1"/>
  <c r="G61" i="1" s="1"/>
  <c r="D28" i="1"/>
  <c r="D31" i="1" s="1"/>
  <c r="E64" i="1"/>
  <c r="E67" i="1" s="1"/>
  <c r="V13" i="1"/>
  <c r="AH19" i="1"/>
  <c r="C34" i="1"/>
  <c r="C37" i="1" s="1"/>
  <c r="C52" i="1"/>
  <c r="C55" i="1" s="1"/>
  <c r="G64" i="1"/>
  <c r="G67" i="1" s="1"/>
  <c r="C70" i="1"/>
  <c r="C73" i="1" s="1"/>
  <c r="G82" i="1"/>
  <c r="G85" i="1" s="1"/>
  <c r="H76" i="1"/>
  <c r="H79" i="1" s="1"/>
  <c r="AF13" i="1"/>
  <c r="AF19" i="1"/>
  <c r="I76" i="1"/>
  <c r="I79" i="1" s="1"/>
  <c r="I94" i="1"/>
  <c r="I97" i="1" s="1"/>
  <c r="W13" i="1"/>
  <c r="D34" i="1"/>
  <c r="D37" i="1" s="1"/>
  <c r="D52" i="1"/>
  <c r="D55" i="1" s="1"/>
  <c r="H64" i="1"/>
  <c r="H67" i="1" s="1"/>
  <c r="D70" i="1"/>
  <c r="D73" i="1" s="1"/>
  <c r="H82" i="1"/>
  <c r="H85" i="1" s="1"/>
  <c r="L7" i="1"/>
  <c r="AJ7" i="1"/>
  <c r="X13" i="1"/>
  <c r="L19" i="1"/>
  <c r="AJ19" i="1"/>
  <c r="L25" i="1"/>
  <c r="AJ25" i="1"/>
  <c r="E34" i="1"/>
  <c r="E37" i="1" s="1"/>
  <c r="E52" i="1"/>
  <c r="E55" i="1" s="1"/>
  <c r="E70" i="1"/>
  <c r="E73" i="1" s="1"/>
  <c r="I82" i="1"/>
  <c r="I85" i="1" s="1"/>
  <c r="Y13" i="1"/>
  <c r="M19" i="1"/>
  <c r="AK19" i="1"/>
  <c r="F34" i="1"/>
  <c r="F37" i="1" s="1"/>
  <c r="F52" i="1"/>
  <c r="F55" i="1" s="1"/>
  <c r="F70" i="1"/>
  <c r="F73" i="1" s="1"/>
  <c r="J82" i="1"/>
  <c r="J85" i="1" s="1"/>
  <c r="Z13" i="1"/>
  <c r="N19" i="1"/>
  <c r="AL19" i="1"/>
  <c r="G52" i="1"/>
  <c r="G55" i="1" s="1"/>
  <c r="G70" i="1"/>
  <c r="G73" i="1" s="1"/>
  <c r="O19" i="1"/>
  <c r="AM19" i="1"/>
  <c r="H52" i="1"/>
  <c r="H55" i="1" s="1"/>
  <c r="H70" i="1"/>
  <c r="H73" i="1" s="1"/>
  <c r="P19" i="1"/>
  <c r="AN19" i="1"/>
</calcChain>
</file>

<file path=xl/sharedStrings.xml><?xml version="1.0" encoding="utf-8"?>
<sst xmlns="http://schemas.openxmlformats.org/spreadsheetml/2006/main" count="253" uniqueCount="22">
  <si>
    <t>Table 3-A.  Dollars of Revenue by Level of Government &amp; Type of Revenue</t>
  </si>
  <si>
    <t>State Only</t>
  </si>
  <si>
    <t>Taxes</t>
  </si>
  <si>
    <t>Non-Tax Revenue</t>
  </si>
  <si>
    <t>Federal Grants</t>
  </si>
  <si>
    <t>Total State Revenue</t>
  </si>
  <si>
    <t>This cell intentionally left blank</t>
  </si>
  <si>
    <t>Local Non-School Only</t>
  </si>
  <si>
    <t>Intergovernmental Revenue</t>
  </si>
  <si>
    <t>Total Revenue</t>
  </si>
  <si>
    <t>Schools Only</t>
  </si>
  <si>
    <t>Total State and Local Governments (Including Schools)</t>
  </si>
  <si>
    <t>Total Net Revenue</t>
  </si>
  <si>
    <t xml:space="preserve"> Taxes</t>
  </si>
  <si>
    <t>No data</t>
  </si>
  <si>
    <t>Note:  State revenue is reported by fiscal year. Local &amp; school revenue is reported by calendar year.</t>
  </si>
  <si>
    <t>end of worksheet</t>
  </si>
  <si>
    <t>State Personal Income</t>
  </si>
  <si>
    <t>FY 1991</t>
  </si>
  <si>
    <t>No further data</t>
  </si>
  <si>
    <t>This state personal income is used as part of formulas eg look at AG24 in Table 1 for example - so make sure it's updated</t>
  </si>
  <si>
    <r>
      <rPr>
        <sz val="10"/>
        <rFont val="Calibri"/>
        <family val="2"/>
        <scheme val="minor"/>
      </rPr>
      <t xml:space="preserve">Source: Minnesota Management &amp; Budget, </t>
    </r>
    <r>
      <rPr>
        <i/>
        <u/>
        <sz val="10"/>
        <color theme="10"/>
        <rFont val="Calibri"/>
        <family val="2"/>
        <scheme val="minor"/>
      </rPr>
      <t>Price of Government</t>
    </r>
    <r>
      <rPr>
        <sz val="10"/>
        <rFont val="Calibri"/>
        <family val="2"/>
        <scheme val="minor"/>
      </rPr>
      <t xml:space="preserve"> (End of Session 2025 Forecast)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</si>
</sst>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"/>
      <color theme="0"/>
      <name val="Calibri"/>
      <family val="2"/>
    </font>
    <font>
      <sz val="4"/>
      <color theme="0"/>
      <name val="Calibri"/>
      <family val="2"/>
    </font>
    <font>
      <sz val="4"/>
      <color theme="1"/>
      <name val="Calibri"/>
      <family val="2"/>
    </font>
    <font>
      <b/>
      <sz val="12"/>
      <color rgb="FF78BE2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sz val="10"/>
      <color theme="0"/>
      <name val="Calibri"/>
      <family val="2"/>
    </font>
    <font>
      <i/>
      <sz val="10"/>
      <color theme="1"/>
      <name val="Calibri"/>
      <family val="2"/>
    </font>
    <font>
      <u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theme="1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theme="1" tint="4.9989318521683403E-2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 indent="1"/>
    </xf>
    <xf numFmtId="42" fontId="8" fillId="0" borderId="12" xfId="1" applyNumberFormat="1" applyFont="1" applyBorder="1" applyAlignment="1">
      <alignment vertical="center"/>
    </xf>
    <xf numFmtId="42" fontId="8" fillId="0" borderId="13" xfId="1" applyNumberFormat="1" applyFont="1" applyFill="1" applyBorder="1" applyAlignment="1">
      <alignment vertical="center"/>
    </xf>
    <xf numFmtId="0" fontId="8" fillId="0" borderId="15" xfId="0" applyFont="1" applyBorder="1" applyAlignment="1">
      <alignment horizontal="left" vertical="center" indent="1"/>
    </xf>
    <xf numFmtId="41" fontId="8" fillId="0" borderId="16" xfId="1" applyNumberFormat="1" applyFont="1" applyBorder="1" applyAlignment="1">
      <alignment vertical="center"/>
    </xf>
    <xf numFmtId="41" fontId="8" fillId="0" borderId="19" xfId="1" applyNumberFormat="1" applyFont="1" applyFill="1" applyBorder="1" applyAlignment="1">
      <alignment vertical="center"/>
    </xf>
    <xf numFmtId="0" fontId="8" fillId="0" borderId="24" xfId="0" applyFont="1" applyBorder="1" applyAlignment="1">
      <alignment horizontal="left" vertical="center" indent="1"/>
    </xf>
    <xf numFmtId="41" fontId="8" fillId="0" borderId="25" xfId="1" applyNumberFormat="1" applyFont="1" applyBorder="1" applyAlignment="1">
      <alignment vertical="center"/>
    </xf>
    <xf numFmtId="41" fontId="8" fillId="0" borderId="26" xfId="1" applyNumberFormat="1" applyFont="1" applyFill="1" applyBorder="1" applyAlignment="1">
      <alignment vertical="center"/>
    </xf>
    <xf numFmtId="0" fontId="8" fillId="3" borderId="28" xfId="0" applyFont="1" applyFill="1" applyBorder="1" applyAlignment="1">
      <alignment vertical="center"/>
    </xf>
    <xf numFmtId="42" fontId="8" fillId="3" borderId="29" xfId="1" applyNumberFormat="1" applyFont="1" applyFill="1" applyBorder="1" applyAlignment="1">
      <alignment vertical="center"/>
    </xf>
    <xf numFmtId="42" fontId="8" fillId="3" borderId="30" xfId="1" applyNumberFormat="1" applyFont="1" applyFill="1" applyBorder="1" applyAlignment="1">
      <alignment vertical="center"/>
    </xf>
    <xf numFmtId="42" fontId="8" fillId="3" borderId="31" xfId="1" applyNumberFormat="1" applyFont="1" applyFill="1" applyBorder="1" applyAlignment="1">
      <alignment vertical="center"/>
    </xf>
    <xf numFmtId="42" fontId="8" fillId="3" borderId="32" xfId="1" applyNumberFormat="1" applyFont="1" applyFill="1" applyBorder="1" applyAlignment="1">
      <alignment vertical="center"/>
    </xf>
    <xf numFmtId="42" fontId="8" fillId="0" borderId="33" xfId="1" applyNumberFormat="1" applyFont="1" applyFill="1" applyBorder="1" applyAlignment="1">
      <alignment vertical="center"/>
    </xf>
    <xf numFmtId="42" fontId="8" fillId="0" borderId="29" xfId="1" applyNumberFormat="1" applyFont="1" applyFill="1" applyBorder="1" applyAlignment="1">
      <alignment vertical="center"/>
    </xf>
    <xf numFmtId="42" fontId="8" fillId="0" borderId="31" xfId="1" applyNumberFormat="1" applyFont="1" applyFill="1" applyBorder="1" applyAlignment="1">
      <alignment vertical="center"/>
    </xf>
    <xf numFmtId="42" fontId="8" fillId="0" borderId="30" xfId="1" applyNumberFormat="1" applyFont="1" applyFill="1" applyBorder="1" applyAlignment="1">
      <alignment vertical="center"/>
    </xf>
    <xf numFmtId="42" fontId="8" fillId="0" borderId="34" xfId="1" applyNumberFormat="1" applyFont="1" applyFill="1" applyBorder="1" applyAlignment="1">
      <alignment vertical="center"/>
    </xf>
    <xf numFmtId="0" fontId="9" fillId="0" borderId="35" xfId="0" applyFont="1" applyBorder="1"/>
    <xf numFmtId="0" fontId="10" fillId="0" borderId="2" xfId="0" applyFont="1" applyBorder="1"/>
    <xf numFmtId="164" fontId="11" fillId="0" borderId="7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64" fontId="8" fillId="0" borderId="36" xfId="1" applyNumberFormat="1" applyFont="1" applyFill="1" applyBorder="1" applyAlignment="1">
      <alignment vertical="center"/>
    </xf>
    <xf numFmtId="164" fontId="8" fillId="0" borderId="35" xfId="1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left" vertical="center" indent="1"/>
    </xf>
    <xf numFmtId="42" fontId="8" fillId="0" borderId="12" xfId="1" applyNumberFormat="1" applyFont="1" applyFill="1" applyBorder="1" applyAlignment="1">
      <alignment vertical="center"/>
    </xf>
    <xf numFmtId="42" fontId="8" fillId="0" borderId="9" xfId="1" applyNumberFormat="1" applyFont="1" applyFill="1" applyBorder="1" applyAlignment="1">
      <alignment vertical="center"/>
    </xf>
    <xf numFmtId="42" fontId="8" fillId="0" borderId="7" xfId="1" applyNumberFormat="1" applyFont="1" applyFill="1" applyBorder="1" applyAlignment="1">
      <alignment vertical="center"/>
    </xf>
    <xf numFmtId="42" fontId="8" fillId="0" borderId="37" xfId="1" applyNumberFormat="1" applyFont="1" applyFill="1" applyBorder="1" applyAlignment="1">
      <alignment vertical="center"/>
    </xf>
    <xf numFmtId="42" fontId="8" fillId="0" borderId="8" xfId="1" applyNumberFormat="1" applyFont="1" applyFill="1" applyBorder="1" applyAlignment="1">
      <alignment vertical="center"/>
    </xf>
    <xf numFmtId="42" fontId="8" fillId="0" borderId="38" xfId="1" applyNumberFormat="1" applyFont="1" applyFill="1" applyBorder="1" applyAlignment="1">
      <alignment vertical="center"/>
    </xf>
    <xf numFmtId="0" fontId="8" fillId="0" borderId="39" xfId="0" applyFont="1" applyBorder="1" applyAlignment="1">
      <alignment horizontal="left" vertical="center" indent="1"/>
    </xf>
    <xf numFmtId="41" fontId="8" fillId="0" borderId="40" xfId="1" applyNumberFormat="1" applyFont="1" applyFill="1" applyBorder="1" applyAlignment="1">
      <alignment vertical="center"/>
    </xf>
    <xf numFmtId="41" fontId="8" fillId="0" borderId="20" xfId="1" applyNumberFormat="1" applyFont="1" applyFill="1" applyBorder="1" applyAlignment="1">
      <alignment vertical="center"/>
    </xf>
    <xf numFmtId="41" fontId="8" fillId="0" borderId="17" xfId="1" applyNumberFormat="1" applyFont="1" applyFill="1" applyBorder="1" applyAlignment="1">
      <alignment vertical="center"/>
    </xf>
    <xf numFmtId="41" fontId="8" fillId="0" borderId="21" xfId="1" applyNumberFormat="1" applyFont="1" applyFill="1" applyBorder="1" applyAlignment="1">
      <alignment vertical="center"/>
    </xf>
    <xf numFmtId="41" fontId="8" fillId="0" borderId="18" xfId="1" applyNumberFormat="1" applyFont="1" applyFill="1" applyBorder="1" applyAlignment="1">
      <alignment vertical="center"/>
    </xf>
    <xf numFmtId="41" fontId="8" fillId="0" borderId="22" xfId="1" applyNumberFormat="1" applyFont="1" applyFill="1" applyBorder="1" applyAlignment="1">
      <alignment vertical="center"/>
    </xf>
    <xf numFmtId="41" fontId="8" fillId="0" borderId="41" xfId="1" applyNumberFormat="1" applyFont="1" applyFill="1" applyBorder="1" applyAlignment="1">
      <alignment vertical="center"/>
    </xf>
    <xf numFmtId="41" fontId="8" fillId="0" borderId="25" xfId="1" applyNumberFormat="1" applyFont="1" applyFill="1" applyBorder="1" applyAlignment="1">
      <alignment vertical="center"/>
    </xf>
    <xf numFmtId="41" fontId="8" fillId="0" borderId="27" xfId="1" applyNumberFormat="1" applyFont="1" applyFill="1" applyBorder="1" applyAlignment="1">
      <alignment vertical="center"/>
    </xf>
    <xf numFmtId="41" fontId="8" fillId="0" borderId="42" xfId="1" applyNumberFormat="1" applyFont="1" applyFill="1" applyBorder="1" applyAlignment="1">
      <alignment vertical="center"/>
    </xf>
    <xf numFmtId="41" fontId="8" fillId="0" borderId="43" xfId="1" applyNumberFormat="1" applyFont="1" applyFill="1" applyBorder="1" applyAlignment="1">
      <alignment vertical="center"/>
    </xf>
    <xf numFmtId="41" fontId="8" fillId="0" borderId="44" xfId="1" applyNumberFormat="1" applyFont="1" applyFill="1" applyBorder="1" applyAlignment="1">
      <alignment vertical="center"/>
    </xf>
    <xf numFmtId="41" fontId="8" fillId="0" borderId="45" xfId="1" applyNumberFormat="1" applyFont="1" applyFill="1" applyBorder="1" applyAlignment="1">
      <alignment vertical="center"/>
    </xf>
    <xf numFmtId="0" fontId="8" fillId="3" borderId="46" xfId="0" applyFont="1" applyFill="1" applyBorder="1" applyAlignment="1">
      <alignment vertical="center"/>
    </xf>
    <xf numFmtId="42" fontId="8" fillId="3" borderId="47" xfId="1" applyNumberFormat="1" applyFont="1" applyFill="1" applyBorder="1" applyAlignment="1">
      <alignment vertical="center"/>
    </xf>
    <xf numFmtId="42" fontId="8" fillId="3" borderId="48" xfId="1" applyNumberFormat="1" applyFont="1" applyFill="1" applyBorder="1" applyAlignment="1">
      <alignment vertical="center"/>
    </xf>
    <xf numFmtId="0" fontId="12" fillId="2" borderId="49" xfId="0" applyFont="1" applyFill="1" applyBorder="1" applyAlignment="1">
      <alignment horizontal="center" vertical="center"/>
    </xf>
    <xf numFmtId="42" fontId="8" fillId="0" borderId="14" xfId="1" applyNumberFormat="1" applyFont="1" applyFill="1" applyBorder="1" applyAlignment="1">
      <alignment vertical="center"/>
    </xf>
    <xf numFmtId="42" fontId="8" fillId="0" borderId="50" xfId="1" applyNumberFormat="1" applyFont="1" applyFill="1" applyBorder="1" applyAlignment="1">
      <alignment vertical="center"/>
    </xf>
    <xf numFmtId="0" fontId="8" fillId="0" borderId="51" xfId="0" applyFont="1" applyBorder="1" applyAlignment="1">
      <alignment horizontal="left" vertical="center" indent="1"/>
    </xf>
    <xf numFmtId="41" fontId="8" fillId="0" borderId="16" xfId="1" applyNumberFormat="1" applyFont="1" applyFill="1" applyBorder="1" applyAlignment="1">
      <alignment vertical="center"/>
    </xf>
    <xf numFmtId="41" fontId="8" fillId="0" borderId="52" xfId="1" applyNumberFormat="1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41" fontId="8" fillId="0" borderId="54" xfId="1" applyNumberFormat="1" applyFont="1" applyFill="1" applyBorder="1" applyAlignment="1">
      <alignment vertical="center"/>
    </xf>
    <xf numFmtId="41" fontId="8" fillId="0" borderId="55" xfId="1" applyNumberFormat="1" applyFont="1" applyFill="1" applyBorder="1" applyAlignment="1">
      <alignment vertical="center"/>
    </xf>
    <xf numFmtId="41" fontId="8" fillId="0" borderId="56" xfId="1" applyNumberFormat="1" applyFont="1" applyFill="1" applyBorder="1" applyAlignment="1">
      <alignment vertical="center"/>
    </xf>
    <xf numFmtId="41" fontId="8" fillId="0" borderId="0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6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2" fontId="8" fillId="0" borderId="58" xfId="1" applyNumberFormat="1" applyFont="1" applyFill="1" applyBorder="1" applyAlignment="1">
      <alignment vertical="center"/>
    </xf>
    <xf numFmtId="42" fontId="8" fillId="0" borderId="15" xfId="1" applyNumberFormat="1" applyFont="1" applyFill="1" applyBorder="1" applyAlignment="1">
      <alignment vertical="center"/>
    </xf>
    <xf numFmtId="42" fontId="8" fillId="0" borderId="0" xfId="1" applyNumberFormat="1" applyFont="1" applyFill="1" applyBorder="1" applyAlignment="1">
      <alignment vertical="center"/>
    </xf>
    <xf numFmtId="41" fontId="8" fillId="0" borderId="23" xfId="1" applyNumberFormat="1" applyFont="1" applyFill="1" applyBorder="1" applyAlignment="1">
      <alignment vertical="center"/>
    </xf>
    <xf numFmtId="164" fontId="8" fillId="0" borderId="15" xfId="1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>
      <alignment vertical="center"/>
    </xf>
    <xf numFmtId="42" fontId="8" fillId="3" borderId="59" xfId="1" applyNumberFormat="1" applyFont="1" applyFill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8" fillId="0" borderId="60" xfId="0" applyFont="1" applyBorder="1" applyAlignment="1">
      <alignment horizontal="left" vertical="center" indent="1"/>
    </xf>
    <xf numFmtId="41" fontId="8" fillId="0" borderId="61" xfId="1" applyNumberFormat="1" applyFont="1" applyFill="1" applyBorder="1" applyAlignment="1">
      <alignment vertical="center"/>
    </xf>
    <xf numFmtId="42" fontId="8" fillId="3" borderId="34" xfId="1" applyNumberFormat="1" applyFont="1" applyFill="1" applyBorder="1" applyAlignment="1">
      <alignment vertical="center"/>
    </xf>
    <xf numFmtId="0" fontId="6" fillId="2" borderId="53" xfId="0" applyFont="1" applyFill="1" applyBorder="1" applyAlignment="1">
      <alignment vertical="center"/>
    </xf>
    <xf numFmtId="41" fontId="8" fillId="0" borderId="62" xfId="1" applyNumberFormat="1" applyFont="1" applyFill="1" applyBorder="1" applyAlignment="1">
      <alignment vertical="center"/>
    </xf>
    <xf numFmtId="0" fontId="8" fillId="0" borderId="63" xfId="0" applyFont="1" applyBorder="1" applyAlignment="1">
      <alignment horizontal="left" vertical="center" indent="1"/>
    </xf>
    <xf numFmtId="42" fontId="8" fillId="0" borderId="64" xfId="1" applyNumberFormat="1" applyFont="1" applyFill="1" applyBorder="1" applyAlignment="1">
      <alignment vertical="center"/>
    </xf>
    <xf numFmtId="42" fontId="8" fillId="0" borderId="65" xfId="1" applyNumberFormat="1" applyFont="1" applyFill="1" applyBorder="1" applyAlignment="1">
      <alignment vertical="center"/>
    </xf>
    <xf numFmtId="0" fontId="8" fillId="0" borderId="66" xfId="0" applyFont="1" applyBorder="1" applyAlignment="1">
      <alignment horizontal="left" vertical="center" indent="1"/>
    </xf>
    <xf numFmtId="41" fontId="8" fillId="0" borderId="67" xfId="1" applyNumberFormat="1" applyFont="1" applyFill="1" applyBorder="1" applyAlignment="1">
      <alignment vertical="center"/>
    </xf>
    <xf numFmtId="41" fontId="8" fillId="0" borderId="68" xfId="1" applyNumberFormat="1" applyFont="1" applyFill="1" applyBorder="1" applyAlignment="1">
      <alignment vertical="center"/>
    </xf>
    <xf numFmtId="41" fontId="8" fillId="0" borderId="69" xfId="1" applyNumberFormat="1" applyFont="1" applyFill="1" applyBorder="1" applyAlignment="1">
      <alignment vertical="center"/>
    </xf>
    <xf numFmtId="41" fontId="8" fillId="0" borderId="70" xfId="1" applyNumberFormat="1" applyFont="1" applyFill="1" applyBorder="1" applyAlignment="1">
      <alignment vertical="center"/>
    </xf>
    <xf numFmtId="42" fontId="8" fillId="0" borderId="71" xfId="1" applyNumberFormat="1" applyFont="1" applyFill="1" applyBorder="1" applyAlignment="1">
      <alignment vertical="center"/>
    </xf>
    <xf numFmtId="42" fontId="8" fillId="0" borderId="72" xfId="1" applyNumberFormat="1" applyFont="1" applyFill="1" applyBorder="1" applyAlignment="1">
      <alignment vertical="center"/>
    </xf>
    <xf numFmtId="41" fontId="8" fillId="0" borderId="73" xfId="1" applyNumberFormat="1" applyFont="1" applyFill="1" applyBorder="1" applyAlignment="1">
      <alignment vertical="center"/>
    </xf>
    <xf numFmtId="41" fontId="8" fillId="0" borderId="74" xfId="1" applyNumberFormat="1" applyFont="1" applyFill="1" applyBorder="1" applyAlignment="1">
      <alignment vertical="center"/>
    </xf>
    <xf numFmtId="41" fontId="8" fillId="0" borderId="75" xfId="1" applyNumberFormat="1" applyFont="1" applyFill="1" applyBorder="1" applyAlignment="1">
      <alignment vertical="center"/>
    </xf>
    <xf numFmtId="41" fontId="8" fillId="0" borderId="76" xfId="1" applyNumberFormat="1" applyFont="1" applyFill="1" applyBorder="1" applyAlignment="1">
      <alignment vertical="center"/>
    </xf>
    <xf numFmtId="41" fontId="8" fillId="0" borderId="77" xfId="1" applyNumberFormat="1" applyFont="1" applyFill="1" applyBorder="1" applyAlignment="1">
      <alignment vertical="center"/>
    </xf>
    <xf numFmtId="0" fontId="6" fillId="2" borderId="78" xfId="0" applyFont="1" applyFill="1" applyBorder="1" applyAlignment="1">
      <alignment horizontal="center" vertical="center"/>
    </xf>
    <xf numFmtId="42" fontId="8" fillId="0" borderId="13" xfId="1" applyNumberFormat="1" applyFont="1" applyFill="1" applyBorder="1" applyAlignment="1">
      <alignment horizontal="left" vertical="center"/>
    </xf>
    <xf numFmtId="42" fontId="8" fillId="0" borderId="14" xfId="1" applyNumberFormat="1" applyFont="1" applyFill="1" applyBorder="1" applyAlignment="1">
      <alignment horizontal="left" vertical="center"/>
    </xf>
    <xf numFmtId="41" fontId="8" fillId="0" borderId="19" xfId="1" applyNumberFormat="1" applyFont="1" applyFill="1" applyBorder="1" applyAlignment="1">
      <alignment horizontal="left" vertical="center"/>
    </xf>
    <xf numFmtId="41" fontId="8" fillId="0" borderId="55" xfId="1" applyNumberFormat="1" applyFont="1" applyFill="1" applyBorder="1" applyAlignment="1">
      <alignment horizontal="left" vertical="center"/>
    </xf>
    <xf numFmtId="41" fontId="8" fillId="0" borderId="62" xfId="1" applyNumberFormat="1" applyFont="1" applyFill="1" applyBorder="1" applyAlignment="1">
      <alignment horizontal="left" vertical="center"/>
    </xf>
    <xf numFmtId="41" fontId="8" fillId="0" borderId="54" xfId="1" applyNumberFormat="1" applyFont="1" applyFill="1" applyBorder="1" applyAlignment="1">
      <alignment horizontal="left" vertical="center"/>
    </xf>
    <xf numFmtId="41" fontId="8" fillId="0" borderId="26" xfId="1" applyNumberFormat="1" applyFont="1" applyFill="1" applyBorder="1" applyAlignment="1">
      <alignment horizontal="left" vertical="center"/>
    </xf>
    <xf numFmtId="41" fontId="8" fillId="0" borderId="44" xfId="1" applyNumberFormat="1" applyFont="1" applyFill="1" applyBorder="1" applyAlignment="1">
      <alignment horizontal="left" vertical="center"/>
    </xf>
    <xf numFmtId="41" fontId="8" fillId="0" borderId="61" xfId="1" applyNumberFormat="1" applyFont="1" applyFill="1" applyBorder="1" applyAlignment="1">
      <alignment horizontal="left" vertical="center"/>
    </xf>
    <xf numFmtId="41" fontId="8" fillId="0" borderId="27" xfId="1" applyNumberFormat="1" applyFont="1" applyFill="1" applyBorder="1" applyAlignment="1">
      <alignment horizontal="left" vertical="center"/>
    </xf>
    <xf numFmtId="42" fontId="8" fillId="3" borderId="29" xfId="1" applyNumberFormat="1" applyFont="1" applyFill="1" applyBorder="1" applyAlignment="1">
      <alignment horizontal="left" vertical="center"/>
    </xf>
    <xf numFmtId="42" fontId="8" fillId="3" borderId="31" xfId="1" applyNumberFormat="1" applyFont="1" applyFill="1" applyBorder="1" applyAlignment="1">
      <alignment horizontal="left" vertical="center"/>
    </xf>
    <xf numFmtId="42" fontId="8" fillId="3" borderId="32" xfId="1" applyNumberFormat="1" applyFont="1" applyFill="1" applyBorder="1" applyAlignment="1">
      <alignment horizontal="left" vertical="center"/>
    </xf>
    <xf numFmtId="42" fontId="8" fillId="3" borderId="46" xfId="0" applyNumberFormat="1" applyFont="1" applyFill="1" applyBorder="1" applyAlignment="1">
      <alignment vertical="center"/>
    </xf>
    <xf numFmtId="0" fontId="7" fillId="0" borderId="80" xfId="0" applyFont="1" applyBorder="1" applyAlignment="1">
      <alignment horizontal="right" vertical="center"/>
    </xf>
    <xf numFmtId="0" fontId="7" fillId="0" borderId="81" xfId="0" applyFont="1" applyBorder="1" applyAlignment="1">
      <alignment vertical="center"/>
    </xf>
    <xf numFmtId="0" fontId="7" fillId="0" borderId="82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" fontId="7" fillId="0" borderId="83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20" fillId="0" borderId="79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2" applyFont="1" applyFill="1" applyAlignment="1" applyProtection="1">
      <alignment horizontal="left"/>
    </xf>
    <xf numFmtId="0" fontId="2" fillId="0" borderId="0" xfId="2" applyFill="1" applyAlignment="1" applyProtection="1">
      <alignment horizontal="left"/>
    </xf>
    <xf numFmtId="0" fontId="1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axRes\Private\TaxRes%20Users\ADurkot\Tax%20Collection%20History\EOS%202025%20Forecast\EOS%202025%20Forecast%20-%20POG\POG%20data%20and%20charts%20EOS25.xlsx" TargetMode="External"/><Relationship Id="rId1" Type="http://schemas.openxmlformats.org/officeDocument/2006/relationships/externalLinkPath" Target="/TaxRes/Private/TaxRes%20Users/ADurkot/Tax%20Collection%20History/EOS%202025%20Forecast/EOS%202025%20Forecast%20-%20POG/POG%20data%20and%20charts%20EOS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G Table"/>
      <sheetName val="Table 1 Taxes as Pct Income"/>
      <sheetName val="Table 2 Pct of Income"/>
      <sheetName val="Table 3-A Dollars"/>
      <sheetName val="Table 3-B Percent of Revenue"/>
      <sheetName val="Chart1_MNTaxesAsIncomePct"/>
      <sheetName val="Chart2_MNTaxes&amp;RevAsIncomePct"/>
      <sheetName val="Chart3-A"/>
      <sheetName val="Chart3-B"/>
      <sheetName val="Chart3-C"/>
      <sheetName val="Chart3-D"/>
      <sheetName val="Updates"/>
    </sheetNames>
    <sheetDataSet>
      <sheetData sheetId="0">
        <row r="26">
          <cell r="D26">
            <v>6963976</v>
          </cell>
          <cell r="E26">
            <v>7422210</v>
          </cell>
          <cell r="F26">
            <v>8177681</v>
          </cell>
          <cell r="G26">
            <v>8643584</v>
          </cell>
          <cell r="H26">
            <v>9285274</v>
          </cell>
          <cell r="I26">
            <v>10042150</v>
          </cell>
          <cell r="J26">
            <v>10882786</v>
          </cell>
          <cell r="K26">
            <v>11287534</v>
          </cell>
          <cell r="L26">
            <v>10946465</v>
          </cell>
          <cell r="M26">
            <v>12368037</v>
          </cell>
          <cell r="N26">
            <v>12425290</v>
          </cell>
          <cell r="O26">
            <v>12997086</v>
          </cell>
          <cell r="P26">
            <v>13707798</v>
          </cell>
          <cell r="Q26">
            <v>14393200</v>
          </cell>
          <cell r="R26">
            <v>15531065</v>
          </cell>
          <cell r="S26">
            <v>16690597</v>
          </cell>
          <cell r="T26">
            <v>17099892</v>
          </cell>
          <cell r="U26">
            <v>17538923</v>
          </cell>
          <cell r="V26">
            <v>16331929</v>
          </cell>
          <cell r="W26">
            <v>16056117</v>
          </cell>
          <cell r="X26">
            <v>17726057</v>
          </cell>
          <cell r="Y26">
            <v>18677461.458609998</v>
          </cell>
          <cell r="Z26">
            <v>20181762</v>
          </cell>
          <cell r="AA26">
            <v>21855772</v>
          </cell>
          <cell r="AB26">
            <v>23060603</v>
          </cell>
          <cell r="AC26">
            <v>23683455</v>
          </cell>
          <cell r="AD26">
            <v>23965347</v>
          </cell>
          <cell r="AE26">
            <v>25185543</v>
          </cell>
          <cell r="AF26">
            <v>26675249</v>
          </cell>
          <cell r="AG26">
            <v>26224592</v>
          </cell>
          <cell r="AH26">
            <v>29961045</v>
          </cell>
          <cell r="AI26">
            <v>33891570.743919998</v>
          </cell>
          <cell r="AJ26">
            <v>33760300</v>
          </cell>
          <cell r="AK26">
            <v>33586202</v>
          </cell>
          <cell r="AL26">
            <v>35036719</v>
          </cell>
          <cell r="AM26">
            <v>36737507</v>
          </cell>
          <cell r="AN26">
            <v>38518330</v>
          </cell>
          <cell r="AO26">
            <v>39957671</v>
          </cell>
          <cell r="AP26">
            <v>41290741</v>
          </cell>
        </row>
        <row r="35">
          <cell r="D35">
            <v>1346551</v>
          </cell>
          <cell r="E35">
            <v>1387932</v>
          </cell>
          <cell r="F35">
            <v>1385548</v>
          </cell>
          <cell r="G35">
            <v>1522272</v>
          </cell>
          <cell r="H35">
            <v>1535324</v>
          </cell>
          <cell r="I35">
            <v>1506475</v>
          </cell>
          <cell r="J35">
            <v>1682757</v>
          </cell>
          <cell r="K35">
            <v>1957998</v>
          </cell>
          <cell r="L35">
            <v>1954357</v>
          </cell>
          <cell r="M35">
            <v>2038530</v>
          </cell>
          <cell r="N35">
            <v>2750338</v>
          </cell>
          <cell r="O35">
            <v>2320275</v>
          </cell>
          <cell r="P35">
            <v>2387529</v>
          </cell>
          <cell r="Q35">
            <v>2476391</v>
          </cell>
          <cell r="R35">
            <v>2599108</v>
          </cell>
          <cell r="S35">
            <v>3265793</v>
          </cell>
          <cell r="T35">
            <v>3250531</v>
          </cell>
          <cell r="U35">
            <v>3413444</v>
          </cell>
          <cell r="V35">
            <v>3589806</v>
          </cell>
          <cell r="W35">
            <v>3718346</v>
          </cell>
          <cell r="X35">
            <v>3899394</v>
          </cell>
          <cell r="Y35">
            <v>3928841</v>
          </cell>
          <cell r="Z35">
            <v>4050276</v>
          </cell>
          <cell r="AA35">
            <v>4292955</v>
          </cell>
          <cell r="AB35">
            <v>3953173</v>
          </cell>
          <cell r="AC35">
            <v>4413549</v>
          </cell>
          <cell r="AD35">
            <v>4190374.74529</v>
          </cell>
          <cell r="AE35">
            <v>5408927</v>
          </cell>
          <cell r="AF35">
            <v>4245348</v>
          </cell>
          <cell r="AG35">
            <v>4202608</v>
          </cell>
          <cell r="AH35">
            <v>5001383</v>
          </cell>
          <cell r="AI35">
            <v>4263858.1428200006</v>
          </cell>
          <cell r="AJ35">
            <v>5127142</v>
          </cell>
          <cell r="AK35">
            <v>6376589</v>
          </cell>
          <cell r="AL35">
            <v>5696245</v>
          </cell>
          <cell r="AM35">
            <v>5328908</v>
          </cell>
          <cell r="AN35">
            <v>5189640</v>
          </cell>
          <cell r="AO35">
            <v>5229091</v>
          </cell>
          <cell r="AP35">
            <v>4666620</v>
          </cell>
        </row>
        <row r="39">
          <cell r="D39">
            <v>2260587</v>
          </cell>
          <cell r="E39">
            <v>2530697</v>
          </cell>
          <cell r="F39">
            <v>2778303</v>
          </cell>
          <cell r="G39">
            <v>3133023</v>
          </cell>
          <cell r="H39">
            <v>3212969</v>
          </cell>
          <cell r="I39">
            <v>3292314</v>
          </cell>
          <cell r="J39">
            <v>3479377</v>
          </cell>
          <cell r="K39">
            <v>3684064</v>
          </cell>
          <cell r="L39">
            <v>3805703</v>
          </cell>
          <cell r="M39">
            <v>4144935</v>
          </cell>
          <cell r="N39">
            <v>4505453</v>
          </cell>
          <cell r="O39">
            <v>5054788</v>
          </cell>
          <cell r="P39">
            <v>5728608</v>
          </cell>
          <cell r="Q39">
            <v>5934455</v>
          </cell>
          <cell r="R39">
            <v>6037741</v>
          </cell>
          <cell r="S39">
            <v>6056552</v>
          </cell>
          <cell r="T39">
            <v>6531710</v>
          </cell>
          <cell r="U39">
            <v>6781953</v>
          </cell>
          <cell r="V39">
            <v>8031181</v>
          </cell>
          <cell r="W39">
            <v>9725606</v>
          </cell>
          <cell r="X39">
            <v>9756757</v>
          </cell>
          <cell r="Y39">
            <v>8486104</v>
          </cell>
          <cell r="Z39">
            <v>8808041</v>
          </cell>
          <cell r="AA39">
            <v>9409547</v>
          </cell>
          <cell r="AB39">
            <v>10564728</v>
          </cell>
          <cell r="AC39">
            <v>10930643</v>
          </cell>
          <cell r="AD39">
            <v>10987402</v>
          </cell>
          <cell r="AE39">
            <v>11976329</v>
          </cell>
          <cell r="AF39">
            <v>11825013</v>
          </cell>
          <cell r="AG39">
            <v>14821726</v>
          </cell>
          <cell r="AH39">
            <v>16839875</v>
          </cell>
          <cell r="AI39">
            <v>21460919.800350033</v>
          </cell>
          <cell r="AJ39">
            <v>19980239</v>
          </cell>
          <cell r="AK39">
            <v>18676018</v>
          </cell>
          <cell r="AL39">
            <v>23248916</v>
          </cell>
          <cell r="AM39">
            <v>24075017</v>
          </cell>
          <cell r="AN39">
            <v>22617850</v>
          </cell>
          <cell r="AO39">
            <v>23921283</v>
          </cell>
          <cell r="AP39">
            <v>23974309</v>
          </cell>
        </row>
        <row r="51">
          <cell r="D51">
            <v>1915298</v>
          </cell>
          <cell r="E51">
            <v>2125599</v>
          </cell>
          <cell r="F51">
            <v>2251376</v>
          </cell>
          <cell r="G51">
            <v>2333860</v>
          </cell>
          <cell r="H51">
            <v>2396347</v>
          </cell>
          <cell r="I51">
            <v>2511979</v>
          </cell>
          <cell r="J51">
            <v>2644523</v>
          </cell>
          <cell r="K51">
            <v>2769496</v>
          </cell>
          <cell r="L51">
            <v>2886140</v>
          </cell>
          <cell r="M51">
            <v>3011698</v>
          </cell>
          <cell r="N51">
            <v>3153704</v>
          </cell>
          <cell r="O51">
            <v>3355110.5999999996</v>
          </cell>
          <cell r="P51">
            <v>3250097.9</v>
          </cell>
          <cell r="Q51">
            <v>3515120.3</v>
          </cell>
          <cell r="R51">
            <v>3729673.3</v>
          </cell>
          <cell r="S51">
            <v>3985865.7</v>
          </cell>
          <cell r="T51">
            <v>4284715.5</v>
          </cell>
          <cell r="U51">
            <v>4632792.6999999993</v>
          </cell>
          <cell r="V51">
            <v>5063494.7</v>
          </cell>
          <cell r="W51">
            <v>5344011.1999999993</v>
          </cell>
          <cell r="X51">
            <v>5440369</v>
          </cell>
          <cell r="Y51">
            <v>5548996</v>
          </cell>
          <cell r="Z51">
            <v>5808303</v>
          </cell>
          <cell r="AA51">
            <v>5928779</v>
          </cell>
          <cell r="AB51">
            <v>6082317.8999999994</v>
          </cell>
          <cell r="AC51">
            <v>6261223.4999999991</v>
          </cell>
          <cell r="AD51">
            <v>6550491.4999999991</v>
          </cell>
          <cell r="AE51">
            <v>6825707</v>
          </cell>
          <cell r="AF51">
            <v>7290380.7999999998</v>
          </cell>
          <cell r="AG51">
            <v>7666295.0999999996</v>
          </cell>
          <cell r="AH51">
            <v>7963228.9000000004</v>
          </cell>
          <cell r="AI51">
            <v>8213068.5999999996</v>
          </cell>
          <cell r="AJ51">
            <v>8661845.6999999993</v>
          </cell>
          <cell r="AK51">
            <v>9238926</v>
          </cell>
          <cell r="AL51">
            <v>10220368.1</v>
          </cell>
          <cell r="AM51">
            <v>10859048.700000001</v>
          </cell>
          <cell r="AN51">
            <v>11528945.500000002</v>
          </cell>
          <cell r="AO51">
            <v>12202207.4</v>
          </cell>
          <cell r="AP51">
            <v>12917564.200000001</v>
          </cell>
        </row>
        <row r="61">
          <cell r="D61">
            <v>2471004</v>
          </cell>
          <cell r="E61">
            <v>2657934</v>
          </cell>
          <cell r="F61">
            <v>2807256</v>
          </cell>
          <cell r="G61">
            <v>2965016</v>
          </cell>
          <cell r="H61">
            <v>3119885</v>
          </cell>
          <cell r="I61">
            <v>3293403</v>
          </cell>
          <cell r="J61">
            <v>3457145</v>
          </cell>
          <cell r="K61">
            <v>3729998</v>
          </cell>
          <cell r="L61">
            <v>3836439</v>
          </cell>
          <cell r="M61">
            <v>3906570</v>
          </cell>
          <cell r="N61">
            <v>4371148</v>
          </cell>
          <cell r="O61">
            <v>4507511</v>
          </cell>
          <cell r="P61">
            <v>4716597</v>
          </cell>
          <cell r="Q61">
            <v>4871088</v>
          </cell>
          <cell r="R61">
            <v>5217119</v>
          </cell>
          <cell r="S61">
            <v>5285976</v>
          </cell>
          <cell r="T61">
            <v>5729749</v>
          </cell>
          <cell r="U61">
            <v>6006862</v>
          </cell>
          <cell r="V61">
            <v>5851812</v>
          </cell>
          <cell r="W61">
            <v>5880351</v>
          </cell>
          <cell r="X61">
            <v>5686154.1799999997</v>
          </cell>
          <cell r="Y61">
            <v>5873634</v>
          </cell>
          <cell r="Z61">
            <v>6150639</v>
          </cell>
          <cell r="AA61">
            <v>6081287.5999999996</v>
          </cell>
          <cell r="AB61">
            <v>6555479.7000000002</v>
          </cell>
          <cell r="AC61">
            <v>6735853.6000000006</v>
          </cell>
          <cell r="AD61">
            <v>6975891.5999999996</v>
          </cell>
          <cell r="AE61">
            <v>7339078</v>
          </cell>
          <cell r="AF61">
            <v>7567527.9000000013</v>
          </cell>
          <cell r="AG61">
            <v>8029594.5</v>
          </cell>
          <cell r="AH61">
            <v>7947433.8000000007</v>
          </cell>
          <cell r="AI61">
            <v>8219961.7999999989</v>
          </cell>
          <cell r="AJ61">
            <v>8326667.2999999998</v>
          </cell>
          <cell r="AK61">
            <v>9101773.8000000007</v>
          </cell>
          <cell r="AL61">
            <v>9403210.5</v>
          </cell>
          <cell r="AM61">
            <v>9803156.7999999989</v>
          </cell>
          <cell r="AN61">
            <v>10268285.700000001</v>
          </cell>
          <cell r="AO61">
            <v>10745740.4</v>
          </cell>
          <cell r="AP61">
            <v>11255807.4</v>
          </cell>
        </row>
        <row r="68">
          <cell r="D68">
            <v>542064</v>
          </cell>
          <cell r="E68">
            <v>470091</v>
          </cell>
          <cell r="F68">
            <v>441744</v>
          </cell>
          <cell r="G68">
            <v>530827</v>
          </cell>
          <cell r="H68">
            <v>509880</v>
          </cell>
          <cell r="I68">
            <v>504965</v>
          </cell>
          <cell r="J68">
            <v>529905</v>
          </cell>
          <cell r="K68">
            <v>538262</v>
          </cell>
          <cell r="L68">
            <v>486020</v>
          </cell>
          <cell r="M68">
            <v>483643</v>
          </cell>
          <cell r="N68">
            <v>558693</v>
          </cell>
          <cell r="O68">
            <v>573518</v>
          </cell>
          <cell r="P68">
            <v>615225</v>
          </cell>
          <cell r="Q68">
            <v>675464</v>
          </cell>
          <cell r="R68">
            <v>667368</v>
          </cell>
          <cell r="S68">
            <v>731744</v>
          </cell>
          <cell r="T68">
            <v>779073</v>
          </cell>
          <cell r="U68">
            <v>795978</v>
          </cell>
          <cell r="V68">
            <v>1004511</v>
          </cell>
          <cell r="W68">
            <v>1077804</v>
          </cell>
          <cell r="X68">
            <v>1218445</v>
          </cell>
          <cell r="Y68">
            <v>1169494</v>
          </cell>
          <cell r="Z68">
            <v>1121132</v>
          </cell>
          <cell r="AA68">
            <v>985667</v>
          </cell>
          <cell r="AB68">
            <v>1035302.8</v>
          </cell>
          <cell r="AC68">
            <v>1012298.1000000001</v>
          </cell>
          <cell r="AD68">
            <v>994062.3</v>
          </cell>
          <cell r="AE68">
            <v>1002852</v>
          </cell>
          <cell r="AF68">
            <v>1061055.2999999998</v>
          </cell>
          <cell r="AG68">
            <v>1065797.3</v>
          </cell>
          <cell r="AH68">
            <v>2307604.5000000005</v>
          </cell>
          <cell r="AI68">
            <v>1615558.2999999998</v>
          </cell>
          <cell r="AJ68">
            <v>2092635.5000000002</v>
          </cell>
          <cell r="AK68">
            <v>1955938.4</v>
          </cell>
          <cell r="AL68">
            <v>1160483.5</v>
          </cell>
          <cell r="AM68">
            <v>1172088.3999999999</v>
          </cell>
          <cell r="AN68">
            <v>1183809.2000000002</v>
          </cell>
          <cell r="AO68">
            <v>1195715.5999999999</v>
          </cell>
          <cell r="AP68">
            <v>1207743.2000000002</v>
          </cell>
        </row>
        <row r="70">
          <cell r="D70">
            <v>2313908</v>
          </cell>
          <cell r="E70">
            <v>2196889</v>
          </cell>
          <cell r="F70">
            <v>2194249</v>
          </cell>
          <cell r="G70">
            <v>2353738</v>
          </cell>
          <cell r="H70">
            <v>2348567</v>
          </cell>
          <cell r="I70">
            <v>2354877</v>
          </cell>
          <cell r="J70">
            <v>2466079</v>
          </cell>
          <cell r="K70">
            <v>2577389</v>
          </cell>
          <cell r="L70">
            <v>2726223</v>
          </cell>
          <cell r="M70">
            <v>2838904</v>
          </cell>
          <cell r="N70">
            <v>3040048</v>
          </cell>
          <cell r="O70">
            <v>3205499</v>
          </cell>
          <cell r="P70">
            <v>3643279</v>
          </cell>
          <cell r="Q70">
            <v>3486962</v>
          </cell>
          <cell r="R70">
            <v>3357656</v>
          </cell>
          <cell r="S70">
            <v>3505590</v>
          </cell>
          <cell r="T70">
            <v>3719864</v>
          </cell>
          <cell r="U70">
            <v>4019038</v>
          </cell>
          <cell r="V70">
            <v>4041366</v>
          </cell>
          <cell r="W70">
            <v>4006597</v>
          </cell>
          <cell r="X70">
            <v>4025881.9000000004</v>
          </cell>
          <cell r="Y70">
            <v>4044979</v>
          </cell>
          <cell r="Z70">
            <v>3950515</v>
          </cell>
          <cell r="AA70">
            <v>3937502</v>
          </cell>
          <cell r="AB70">
            <v>4263548.3</v>
          </cell>
          <cell r="AC70">
            <v>4369022.0999999996</v>
          </cell>
          <cell r="AD70">
            <v>4463432.3</v>
          </cell>
          <cell r="AE70">
            <v>4563839</v>
          </cell>
          <cell r="AF70">
            <v>4751559.5999999996</v>
          </cell>
          <cell r="AG70">
            <v>4954975.3999999994</v>
          </cell>
          <cell r="AH70">
            <v>6391433.7000000011</v>
          </cell>
          <cell r="AI70">
            <v>5560913.6999999993</v>
          </cell>
          <cell r="AJ70">
            <v>6327883.9000000004</v>
          </cell>
          <cell r="AK70">
            <v>7357911.1000000015</v>
          </cell>
          <cell r="AL70">
            <v>6191171.7000000002</v>
          </cell>
          <cell r="AM70">
            <v>6118725.9000000004</v>
          </cell>
          <cell r="AN70">
            <v>6167645.8000000007</v>
          </cell>
          <cell r="AO70">
            <v>6219315.0999999996</v>
          </cell>
          <cell r="AP70">
            <v>6276814.0000000009</v>
          </cell>
        </row>
        <row r="81">
          <cell r="D81">
            <v>1382218</v>
          </cell>
          <cell r="E81">
            <v>1542239</v>
          </cell>
          <cell r="F81">
            <v>1640217</v>
          </cell>
          <cell r="G81">
            <v>1808847</v>
          </cell>
          <cell r="H81">
            <v>1903077</v>
          </cell>
          <cell r="I81">
            <v>1989037</v>
          </cell>
          <cell r="J81">
            <v>2109436</v>
          </cell>
          <cell r="K81">
            <v>2186784</v>
          </cell>
          <cell r="L81">
            <v>1996882</v>
          </cell>
          <cell r="M81">
            <v>1850984</v>
          </cell>
          <cell r="N81">
            <v>1804567</v>
          </cell>
          <cell r="O81">
            <v>1933733</v>
          </cell>
          <cell r="P81">
            <v>983539</v>
          </cell>
          <cell r="Q81">
            <v>1188609</v>
          </cell>
          <cell r="R81">
            <v>1285271</v>
          </cell>
          <cell r="S81">
            <v>1372197</v>
          </cell>
          <cell r="T81">
            <v>1608361</v>
          </cell>
          <cell r="U81">
            <v>1772694</v>
          </cell>
          <cell r="V81">
            <v>1917338</v>
          </cell>
          <cell r="W81">
            <v>2065390</v>
          </cell>
          <cell r="X81">
            <v>2131404</v>
          </cell>
          <cell r="Y81">
            <v>2169751</v>
          </cell>
          <cell r="Z81">
            <v>2269662</v>
          </cell>
          <cell r="AA81">
            <v>2304627</v>
          </cell>
          <cell r="AB81">
            <v>2348172.8000000003</v>
          </cell>
          <cell r="AC81">
            <v>2457763.5</v>
          </cell>
          <cell r="AD81">
            <v>2628296.4029999999</v>
          </cell>
          <cell r="AE81">
            <v>2690715.4</v>
          </cell>
          <cell r="AF81">
            <v>2871053.8</v>
          </cell>
          <cell r="AG81">
            <v>3095858.1987399999</v>
          </cell>
          <cell r="AH81">
            <v>3291661.9</v>
          </cell>
          <cell r="AI81">
            <v>3355856.4</v>
          </cell>
          <cell r="AJ81">
            <v>3370384.4000000004</v>
          </cell>
          <cell r="AK81">
            <v>3707036.0107699996</v>
          </cell>
          <cell r="AL81">
            <v>3974605.4306200007</v>
          </cell>
          <cell r="AM81">
            <v>3991057.8626399999</v>
          </cell>
          <cell r="AN81">
            <v>4171403.2666771272</v>
          </cell>
          <cell r="AO81">
            <v>4280297.6335394979</v>
          </cell>
          <cell r="AP81">
            <v>4375561.0881209085</v>
          </cell>
        </row>
        <row r="87">
          <cell r="D87">
            <v>293545</v>
          </cell>
          <cell r="E87">
            <v>317620</v>
          </cell>
          <cell r="F87">
            <v>368232</v>
          </cell>
          <cell r="G87">
            <v>358776</v>
          </cell>
          <cell r="H87">
            <v>404154</v>
          </cell>
          <cell r="I87">
            <v>433398</v>
          </cell>
          <cell r="J87">
            <v>422220</v>
          </cell>
          <cell r="K87">
            <v>459768</v>
          </cell>
          <cell r="L87">
            <v>502473</v>
          </cell>
          <cell r="M87">
            <v>546104</v>
          </cell>
          <cell r="N87">
            <v>584795</v>
          </cell>
          <cell r="O87">
            <v>577259</v>
          </cell>
          <cell r="P87">
            <v>594266</v>
          </cell>
          <cell r="Q87">
            <v>612982</v>
          </cell>
          <cell r="R87">
            <v>690578</v>
          </cell>
          <cell r="S87">
            <v>802758</v>
          </cell>
          <cell r="T87">
            <v>843773</v>
          </cell>
          <cell r="U87">
            <v>854755</v>
          </cell>
          <cell r="V87">
            <v>808727</v>
          </cell>
          <cell r="W87">
            <v>754252</v>
          </cell>
          <cell r="X87">
            <v>754935</v>
          </cell>
          <cell r="Y87">
            <v>770955</v>
          </cell>
          <cell r="Z87">
            <v>765179</v>
          </cell>
          <cell r="AA87">
            <v>791389</v>
          </cell>
          <cell r="AB87">
            <v>783218</v>
          </cell>
          <cell r="AC87">
            <v>850207</v>
          </cell>
          <cell r="AD87">
            <v>862357.55670999992</v>
          </cell>
          <cell r="AE87">
            <v>901569.92211000004</v>
          </cell>
          <cell r="AF87">
            <v>963722</v>
          </cell>
          <cell r="AG87">
            <v>850527.72100000002</v>
          </cell>
          <cell r="AH87">
            <v>537192.1</v>
          </cell>
          <cell r="AI87">
            <v>746734.43504000001</v>
          </cell>
          <cell r="AJ87">
            <v>1113844</v>
          </cell>
          <cell r="AK87">
            <v>1147221</v>
          </cell>
          <cell r="AL87">
            <v>1163978.7400000002</v>
          </cell>
          <cell r="AM87">
            <v>1181009.7680000002</v>
          </cell>
          <cell r="AN87">
            <v>1198318.9310920001</v>
          </cell>
          <cell r="AO87">
            <v>1215911.1671231603</v>
          </cell>
          <cell r="AP87">
            <v>1233791.5064490368</v>
          </cell>
        </row>
        <row r="101">
          <cell r="D101">
            <v>182435</v>
          </cell>
          <cell r="E101">
            <v>200860</v>
          </cell>
          <cell r="F101">
            <v>224445</v>
          </cell>
          <cell r="G101">
            <v>230133.7</v>
          </cell>
          <cell r="H101">
            <v>239880.1</v>
          </cell>
          <cell r="I101">
            <v>254004</v>
          </cell>
          <cell r="J101">
            <v>261505.9</v>
          </cell>
          <cell r="K101">
            <v>292615.3</v>
          </cell>
          <cell r="L101">
            <v>315752.7</v>
          </cell>
          <cell r="M101">
            <v>343022.3</v>
          </cell>
          <cell r="N101">
            <v>370880.6</v>
          </cell>
          <cell r="O101">
            <v>436464</v>
          </cell>
          <cell r="P101">
            <v>497532</v>
          </cell>
          <cell r="Q101">
            <v>541431.9</v>
          </cell>
          <cell r="R101">
            <v>568689.4</v>
          </cell>
          <cell r="S101">
            <v>595642</v>
          </cell>
          <cell r="T101">
            <v>590552</v>
          </cell>
          <cell r="U101">
            <v>609822</v>
          </cell>
          <cell r="V101">
            <v>633187</v>
          </cell>
          <cell r="W101">
            <v>1362002</v>
          </cell>
          <cell r="X101">
            <v>905266</v>
          </cell>
          <cell r="Y101">
            <v>797199</v>
          </cell>
          <cell r="Z101">
            <v>709503</v>
          </cell>
          <cell r="AA101">
            <v>695420</v>
          </cell>
          <cell r="AB101">
            <v>699270</v>
          </cell>
          <cell r="AC101">
            <v>713583</v>
          </cell>
          <cell r="AD101">
            <v>744012</v>
          </cell>
          <cell r="AE101">
            <v>749207.11627</v>
          </cell>
          <cell r="AF101">
            <v>775769</v>
          </cell>
          <cell r="AG101">
            <v>825596.571</v>
          </cell>
          <cell r="AH101">
            <v>1447340.905</v>
          </cell>
          <cell r="AI101">
            <v>1960936.6037000001</v>
          </cell>
          <cell r="AJ101">
            <v>1699439</v>
          </cell>
          <cell r="AK101">
            <v>1502154</v>
          </cell>
          <cell r="AL101">
            <v>718759.19255100098</v>
          </cell>
          <cell r="AM101">
            <v>733134.37640202104</v>
          </cell>
          <cell r="AN101">
            <v>747797.06393006141</v>
          </cell>
          <cell r="AO101">
            <v>762753.00520866271</v>
          </cell>
          <cell r="AP101">
            <v>778008.06531283597</v>
          </cell>
        </row>
        <row r="103">
          <cell r="D103">
            <v>2637257</v>
          </cell>
          <cell r="E103">
            <v>2710769</v>
          </cell>
          <cell r="F103">
            <v>2815882</v>
          </cell>
          <cell r="G103">
            <v>2938237.7</v>
          </cell>
          <cell r="H103">
            <v>3268794.1</v>
          </cell>
          <cell r="I103">
            <v>3410020</v>
          </cell>
          <cell r="J103">
            <v>3453169.9</v>
          </cell>
          <cell r="K103">
            <v>3713628.3</v>
          </cell>
          <cell r="L103">
            <v>4155373.7</v>
          </cell>
          <cell r="M103">
            <v>4685482.3</v>
          </cell>
          <cell r="N103">
            <v>5153506.5999999996</v>
          </cell>
          <cell r="O103">
            <v>5289551</v>
          </cell>
          <cell r="P103">
            <v>6696786</v>
          </cell>
          <cell r="Q103">
            <v>6707950.9000000004</v>
          </cell>
          <cell r="R103">
            <v>6679129.4000000004</v>
          </cell>
          <cell r="S103">
            <v>6935516</v>
          </cell>
          <cell r="T103">
            <v>7120153</v>
          </cell>
          <cell r="U103">
            <v>7478718</v>
          </cell>
          <cell r="V103">
            <v>7605018</v>
          </cell>
          <cell r="W103">
            <v>8229841</v>
          </cell>
          <cell r="X103">
            <v>7886379</v>
          </cell>
          <cell r="Y103">
            <v>7922504</v>
          </cell>
          <cell r="Z103">
            <v>8053233</v>
          </cell>
          <cell r="AA103">
            <v>8285435.5</v>
          </cell>
          <cell r="AB103">
            <v>8890724.4000000004</v>
          </cell>
          <cell r="AC103">
            <v>9184821.1000000015</v>
          </cell>
          <cell r="AD103">
            <v>9570730.5999999996</v>
          </cell>
          <cell r="AE103">
            <v>9900189.1162700001</v>
          </cell>
          <cell r="AF103">
            <v>10258341</v>
          </cell>
          <cell r="AG103">
            <v>10540287.471000001</v>
          </cell>
          <cell r="AH103">
            <v>11262581.305</v>
          </cell>
          <cell r="AI103">
            <v>11873232.775840428</v>
          </cell>
          <cell r="AJ103">
            <v>11885104.595710002</v>
          </cell>
          <cell r="AK103">
            <v>13352843.00797</v>
          </cell>
          <cell r="AL103">
            <v>13047445.490977973</v>
          </cell>
          <cell r="AM103">
            <v>13577593.265845548</v>
          </cell>
          <cell r="AN103">
            <v>13972079.947571747</v>
          </cell>
          <cell r="AO103">
            <v>14222800.881954703</v>
          </cell>
          <cell r="AP103">
            <v>14593939.693674494</v>
          </cell>
        </row>
        <row r="110">
          <cell r="D110">
            <v>10261492</v>
          </cell>
          <cell r="E110">
            <v>11090048</v>
          </cell>
          <cell r="F110">
            <v>12069274</v>
          </cell>
          <cell r="G110">
            <v>12786291</v>
          </cell>
          <cell r="H110">
            <v>13584698</v>
          </cell>
          <cell r="I110">
            <v>14543166</v>
          </cell>
          <cell r="J110">
            <v>15636745</v>
          </cell>
          <cell r="K110">
            <v>16243814</v>
          </cell>
          <cell r="L110">
            <v>15829487</v>
          </cell>
          <cell r="M110">
            <v>17230719</v>
          </cell>
          <cell r="N110">
            <v>17383561</v>
          </cell>
          <cell r="O110">
            <v>18285929.600000001</v>
          </cell>
          <cell r="P110">
            <v>17941434.899999999</v>
          </cell>
          <cell r="Q110">
            <v>19096929.300000001</v>
          </cell>
          <cell r="R110">
            <v>20546009.300000001</v>
          </cell>
          <cell r="S110">
            <v>22048659.699999999</v>
          </cell>
          <cell r="T110">
            <v>22992968.5</v>
          </cell>
          <cell r="U110">
            <v>23944409.699999999</v>
          </cell>
          <cell r="V110">
            <v>23312761.699999999</v>
          </cell>
          <cell r="W110">
            <v>23465518.199999999</v>
          </cell>
          <cell r="X110">
            <v>25297830</v>
          </cell>
          <cell r="Y110">
            <v>26396208.458609998</v>
          </cell>
          <cell r="Z110">
            <v>28259727</v>
          </cell>
          <cell r="AA110">
            <v>30089178</v>
          </cell>
          <cell r="AB110">
            <v>31491093.699999999</v>
          </cell>
          <cell r="AC110">
            <v>32402442</v>
          </cell>
          <cell r="AD110">
            <v>33144134.903000001</v>
          </cell>
          <cell r="AE110">
            <v>34701965.399999999</v>
          </cell>
          <cell r="AF110">
            <v>36836683.599999994</v>
          </cell>
          <cell r="AG110">
            <v>36986745.29874</v>
          </cell>
          <cell r="AH110">
            <v>41215935.799999997</v>
          </cell>
          <cell r="AI110">
            <v>45460495.743919998</v>
          </cell>
          <cell r="AJ110">
            <v>45792530.100000001</v>
          </cell>
          <cell r="AK110">
            <v>46532164.010770001</v>
          </cell>
          <cell r="AL110">
            <v>49231692.530620001</v>
          </cell>
          <cell r="AM110">
            <v>51587613.562640004</v>
          </cell>
          <cell r="AN110">
            <v>54218678.766677126</v>
          </cell>
          <cell r="AO110">
            <v>56440176.033539496</v>
          </cell>
          <cell r="AP110">
            <v>58583866.288120911</v>
          </cell>
        </row>
        <row r="111">
          <cell r="D111">
            <v>4111100</v>
          </cell>
          <cell r="E111">
            <v>4363486</v>
          </cell>
          <cell r="F111">
            <v>4561036</v>
          </cell>
          <cell r="G111">
            <v>4846064</v>
          </cell>
          <cell r="H111">
            <v>5059363</v>
          </cell>
          <cell r="I111">
            <v>5233276</v>
          </cell>
          <cell r="J111">
            <v>5562122</v>
          </cell>
          <cell r="K111">
            <v>6147764</v>
          </cell>
          <cell r="L111">
            <v>6293269</v>
          </cell>
          <cell r="M111">
            <v>6491204</v>
          </cell>
          <cell r="N111">
            <v>7706281</v>
          </cell>
          <cell r="O111">
            <v>7405045</v>
          </cell>
          <cell r="P111">
            <v>7698392</v>
          </cell>
          <cell r="Q111">
            <v>7960461</v>
          </cell>
          <cell r="R111">
            <v>8506805</v>
          </cell>
          <cell r="S111">
            <v>9354527</v>
          </cell>
          <cell r="T111">
            <v>9824053</v>
          </cell>
          <cell r="U111">
            <v>10275061</v>
          </cell>
          <cell r="V111">
            <v>10250345</v>
          </cell>
          <cell r="W111">
            <v>10352949</v>
          </cell>
          <cell r="X111">
            <v>10340483.18</v>
          </cell>
          <cell r="Y111">
            <v>10573430</v>
          </cell>
          <cell r="Z111">
            <v>10966094</v>
          </cell>
          <cell r="AA111">
            <v>11165631.6</v>
          </cell>
          <cell r="AB111">
            <v>11291870.699999999</v>
          </cell>
          <cell r="AC111">
            <v>11999609.600000001</v>
          </cell>
          <cell r="AD111">
            <v>12028623.901999999</v>
          </cell>
          <cell r="AE111">
            <v>13649574.922110001</v>
          </cell>
          <cell r="AF111">
            <v>12776597.900000002</v>
          </cell>
          <cell r="AG111">
            <v>13082730.221000001</v>
          </cell>
          <cell r="AH111">
            <v>13486008.9</v>
          </cell>
          <cell r="AI111">
            <v>13230554.777860001</v>
          </cell>
          <cell r="AJ111">
            <v>14595496.699999999</v>
          </cell>
          <cell r="AK111">
            <v>16625583.800000001</v>
          </cell>
          <cell r="AL111">
            <v>16263434.24</v>
          </cell>
          <cell r="AM111">
            <v>16313074.568</v>
          </cell>
          <cell r="AN111">
            <v>16656244.631092001</v>
          </cell>
          <cell r="AO111">
            <v>17190742.56712316</v>
          </cell>
          <cell r="AP111">
            <v>17156218.906449039</v>
          </cell>
        </row>
      </sheetData>
      <sheetData sheetId="1">
        <row r="2">
          <cell r="A2" t="str">
            <v>Minnesota (1991-2029) Updated for End of Session 2025 Forecast</v>
          </cell>
        </row>
      </sheetData>
      <sheetData sheetId="2"/>
      <sheetData sheetId="3"/>
      <sheetData sheetId="4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n.gov/mmb/search/?=&amp;query=price+of+government" TargetMode="External"/><Relationship Id="rId1" Type="http://schemas.openxmlformats.org/officeDocument/2006/relationships/hyperlink" Target="https://mn.gov/mmb-stat/documents/budget/operating-budget/forecast/feb-2019/feb19fcst-p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AF7C-B157-4A9A-A2F6-F000DFEACC8B}">
  <dimension ref="A1:AN104"/>
  <sheetViews>
    <sheetView showGridLines="0" tabSelected="1" zoomScaleNormal="100" workbookViewId="0">
      <pane ySplit="1" topLeftCell="A2" activePane="bottomLeft" state="frozen"/>
      <selection pane="bottomLeft" activeCell="C106" sqref="C106"/>
    </sheetView>
  </sheetViews>
  <sheetFormatPr defaultColWidth="10.7109375" defaultRowHeight="12.75" x14ac:dyDescent="0.25"/>
  <cols>
    <col min="1" max="1" width="34.7109375" style="14" customWidth="1"/>
    <col min="2" max="2" width="14" style="14" bestFit="1" customWidth="1"/>
    <col min="3" max="9" width="13.5703125" style="14" bestFit="1" customWidth="1"/>
    <col min="10" max="10" width="15.140625" style="14" bestFit="1" customWidth="1"/>
    <col min="11" max="11" width="13.5703125" style="14" bestFit="1" customWidth="1"/>
    <col min="12" max="40" width="13.5703125" style="14" hidden="1" customWidth="1"/>
    <col min="41" max="16384" width="10.7109375" style="14"/>
  </cols>
  <sheetData>
    <row r="1" spans="1:40" s="1" customFormat="1" ht="21" x14ac:dyDescent="0.25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40" s="2" customFormat="1" ht="24.6" customHeight="1" x14ac:dyDescent="0.25">
      <c r="A2" s="140" t="str">
        <f>'[1]Table 1 Taxes as Pct Income'!A2</f>
        <v>Minnesota (1991-2029) Updated for End of Session 2025 Forecast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40" ht="15.75" x14ac:dyDescent="0.25">
      <c r="A3" s="3" t="s">
        <v>1</v>
      </c>
      <c r="B3" s="4">
        <v>1991</v>
      </c>
      <c r="C3" s="5">
        <v>1992</v>
      </c>
      <c r="D3" s="4">
        <v>1993</v>
      </c>
      <c r="E3" s="6">
        <v>1994</v>
      </c>
      <c r="F3" s="6">
        <v>1995</v>
      </c>
      <c r="G3" s="6">
        <v>1996</v>
      </c>
      <c r="H3" s="6">
        <v>1997</v>
      </c>
      <c r="I3" s="6">
        <v>1998</v>
      </c>
      <c r="J3" s="5">
        <v>1999</v>
      </c>
      <c r="K3" s="7">
        <v>2000</v>
      </c>
      <c r="L3" s="8">
        <v>2001</v>
      </c>
      <c r="M3" s="9">
        <v>2002</v>
      </c>
      <c r="N3" s="10">
        <v>2003</v>
      </c>
      <c r="O3" s="9">
        <v>2004</v>
      </c>
      <c r="P3" s="11">
        <v>2005</v>
      </c>
      <c r="Q3" s="11">
        <v>2006</v>
      </c>
      <c r="R3" s="11">
        <v>2007</v>
      </c>
      <c r="S3" s="12">
        <v>2008</v>
      </c>
      <c r="T3" s="9">
        <v>2009</v>
      </c>
      <c r="U3" s="11">
        <v>2010</v>
      </c>
      <c r="V3" s="12">
        <v>2011</v>
      </c>
      <c r="W3" s="10">
        <v>2012</v>
      </c>
      <c r="X3" s="11">
        <v>2013</v>
      </c>
      <c r="Y3" s="11">
        <v>2014</v>
      </c>
      <c r="Z3" s="12">
        <v>2015</v>
      </c>
      <c r="AA3" s="10">
        <v>2016</v>
      </c>
      <c r="AB3" s="12">
        <v>2017</v>
      </c>
      <c r="AC3" s="9">
        <v>2018</v>
      </c>
      <c r="AD3" s="11">
        <v>2019</v>
      </c>
      <c r="AE3" s="11">
        <v>2020</v>
      </c>
      <c r="AF3" s="11">
        <v>2021</v>
      </c>
      <c r="AG3" s="11">
        <v>2022</v>
      </c>
      <c r="AH3" s="9">
        <v>2023</v>
      </c>
      <c r="AI3" s="9">
        <v>2024</v>
      </c>
      <c r="AJ3" s="13">
        <v>2025</v>
      </c>
      <c r="AK3" s="13">
        <v>2026</v>
      </c>
      <c r="AL3" s="13">
        <v>2027</v>
      </c>
      <c r="AM3" s="13">
        <v>2028</v>
      </c>
      <c r="AN3" s="13">
        <v>2029</v>
      </c>
    </row>
    <row r="4" spans="1:40" ht="15.75" x14ac:dyDescent="0.25">
      <c r="A4" s="15" t="s">
        <v>2</v>
      </c>
      <c r="B4" s="16">
        <f>'[1]POG Table'!D26</f>
        <v>6963976</v>
      </c>
      <c r="C4" s="45">
        <f>'[1]POG Table'!E26</f>
        <v>7422210</v>
      </c>
      <c r="D4" s="17">
        <f>'[1]POG Table'!F26</f>
        <v>8177681</v>
      </c>
      <c r="E4" s="46">
        <f>'[1]POG Table'!G26</f>
        <v>8643584</v>
      </c>
      <c r="F4" s="45">
        <f>'[1]POG Table'!H26</f>
        <v>9285274</v>
      </c>
      <c r="G4" s="46">
        <f>'[1]POG Table'!I26</f>
        <v>10042150</v>
      </c>
      <c r="H4" s="17">
        <f>'[1]POG Table'!J26</f>
        <v>10882786</v>
      </c>
      <c r="I4" s="45">
        <f>'[1]POG Table'!K26</f>
        <v>11287534</v>
      </c>
      <c r="J4" s="46">
        <f>'[1]POG Table'!L26</f>
        <v>10946465</v>
      </c>
      <c r="K4" s="47">
        <f>'[1]POG Table'!M26</f>
        <v>12368037</v>
      </c>
      <c r="L4" s="16">
        <f>'[1]POG Table'!N26</f>
        <v>12425290</v>
      </c>
      <c r="M4" s="17">
        <f>'[1]POG Table'!O26</f>
        <v>12997086</v>
      </c>
      <c r="N4" s="17">
        <f>'[1]POG Table'!P26</f>
        <v>13707798</v>
      </c>
      <c r="O4" s="17">
        <f>'[1]POG Table'!Q26</f>
        <v>14393200</v>
      </c>
      <c r="P4" s="45">
        <f>'[1]POG Table'!R26</f>
        <v>15531065</v>
      </c>
      <c r="Q4" s="17">
        <f>'[1]POG Table'!S26</f>
        <v>16690597</v>
      </c>
      <c r="R4" s="17">
        <f>'[1]POG Table'!T26</f>
        <v>17099892</v>
      </c>
      <c r="S4" s="17">
        <f>'[1]POG Table'!U26</f>
        <v>17538923</v>
      </c>
      <c r="T4" s="17">
        <f>'[1]POG Table'!V26</f>
        <v>16331929</v>
      </c>
      <c r="U4" s="45">
        <f>'[1]POG Table'!W26</f>
        <v>16056117</v>
      </c>
      <c r="V4" s="17">
        <f>'[1]POG Table'!X26</f>
        <v>17726057</v>
      </c>
      <c r="W4" s="17">
        <f>'[1]POG Table'!Y26</f>
        <v>18677461.458609998</v>
      </c>
      <c r="X4" s="17">
        <f>'[1]POG Table'!Z26</f>
        <v>20181762</v>
      </c>
      <c r="Y4" s="17">
        <f>'[1]POG Table'!AA26</f>
        <v>21855772</v>
      </c>
      <c r="Z4" s="45">
        <f>'[1]POG Table'!AB26</f>
        <v>23060603</v>
      </c>
      <c r="AA4" s="17">
        <f>'[1]POG Table'!AC26</f>
        <v>23683455</v>
      </c>
      <c r="AB4" s="17">
        <f>'[1]POG Table'!AD26</f>
        <v>23965347</v>
      </c>
      <c r="AC4" s="17">
        <f>'[1]POG Table'!AE26</f>
        <v>25185543</v>
      </c>
      <c r="AD4" s="17">
        <f>'[1]POG Table'!AF26</f>
        <v>26675249</v>
      </c>
      <c r="AE4" s="45">
        <f>'[1]POG Table'!AG26</f>
        <v>26224592</v>
      </c>
      <c r="AF4" s="17">
        <f>'[1]POG Table'!AH26</f>
        <v>29961045</v>
      </c>
      <c r="AG4" s="17">
        <f>'[1]POG Table'!AI26</f>
        <v>33891570.743919998</v>
      </c>
      <c r="AH4" s="17">
        <f>'[1]POG Table'!AJ26</f>
        <v>33760300</v>
      </c>
      <c r="AI4" s="17">
        <f>'[1]POG Table'!AK26</f>
        <v>33586202</v>
      </c>
      <c r="AJ4" s="45">
        <f>'[1]POG Table'!AL26</f>
        <v>35036719</v>
      </c>
      <c r="AK4" s="17">
        <f>'[1]POG Table'!AM26</f>
        <v>36737507</v>
      </c>
      <c r="AL4" s="17">
        <f>'[1]POG Table'!AN26</f>
        <v>38518330</v>
      </c>
      <c r="AM4" s="17">
        <f>'[1]POG Table'!AO26</f>
        <v>39957671</v>
      </c>
      <c r="AN4" s="17">
        <f>'[1]POG Table'!AP26</f>
        <v>41290741</v>
      </c>
    </row>
    <row r="5" spans="1:40" ht="15.75" x14ac:dyDescent="0.25">
      <c r="A5" s="18" t="s">
        <v>3</v>
      </c>
      <c r="B5" s="19">
        <f>'[1]POG Table'!D35</f>
        <v>1346551</v>
      </c>
      <c r="C5" s="51">
        <f>'[1]POG Table'!E35</f>
        <v>1387932</v>
      </c>
      <c r="D5" s="52">
        <f>'[1]POG Table'!F35</f>
        <v>1385548</v>
      </c>
      <c r="E5" s="53">
        <f>'[1]POG Table'!G35</f>
        <v>1522272</v>
      </c>
      <c r="F5" s="20">
        <f>'[1]POG Table'!H35</f>
        <v>1535324</v>
      </c>
      <c r="G5" s="53">
        <f>'[1]POG Table'!I35</f>
        <v>1506475</v>
      </c>
      <c r="H5" s="52">
        <f>'[1]POG Table'!J35</f>
        <v>1682757</v>
      </c>
      <c r="I5" s="53">
        <f>'[1]POG Table'!K35</f>
        <v>1957998</v>
      </c>
      <c r="J5" s="20">
        <f>'[1]POG Table'!L35</f>
        <v>1954357</v>
      </c>
      <c r="K5" s="54">
        <f>'[1]POG Table'!M35</f>
        <v>2038530</v>
      </c>
      <c r="L5" s="19">
        <f>'[1]POG Table'!N35</f>
        <v>2750338</v>
      </c>
      <c r="M5" s="20">
        <f>'[1]POG Table'!O35</f>
        <v>2320275</v>
      </c>
      <c r="N5" s="55">
        <f>'[1]POG Table'!P35</f>
        <v>2387529</v>
      </c>
      <c r="O5" s="55">
        <f>'[1]POG Table'!Q35</f>
        <v>2476391</v>
      </c>
      <c r="P5" s="53">
        <f>'[1]POG Table'!R35</f>
        <v>2599108</v>
      </c>
      <c r="Q5" s="55">
        <f>'[1]POG Table'!S35</f>
        <v>3265793</v>
      </c>
      <c r="R5" s="20">
        <f>'[1]POG Table'!T35</f>
        <v>3250531</v>
      </c>
      <c r="S5" s="55">
        <f>'[1]POG Table'!U35</f>
        <v>3413444</v>
      </c>
      <c r="T5" s="55">
        <f>'[1]POG Table'!V35</f>
        <v>3589806</v>
      </c>
      <c r="U5" s="53">
        <f>'[1]POG Table'!W35</f>
        <v>3718346</v>
      </c>
      <c r="V5" s="55">
        <f>'[1]POG Table'!X35</f>
        <v>3899394</v>
      </c>
      <c r="W5" s="20">
        <f>'[1]POG Table'!Y35</f>
        <v>3928841</v>
      </c>
      <c r="X5" s="55">
        <f>'[1]POG Table'!Z35</f>
        <v>4050276</v>
      </c>
      <c r="Y5" s="55">
        <f>'[1]POG Table'!AA35</f>
        <v>4292955</v>
      </c>
      <c r="Z5" s="53">
        <f>'[1]POG Table'!AB35</f>
        <v>3953173</v>
      </c>
      <c r="AA5" s="55">
        <f>'[1]POG Table'!AC35</f>
        <v>4413549</v>
      </c>
      <c r="AB5" s="20">
        <f>'[1]POG Table'!AD35</f>
        <v>4190374.74529</v>
      </c>
      <c r="AC5" s="55">
        <f>'[1]POG Table'!AE35</f>
        <v>5408927</v>
      </c>
      <c r="AD5" s="55">
        <f>'[1]POG Table'!AF35</f>
        <v>4245348</v>
      </c>
      <c r="AE5" s="53">
        <f>'[1]POG Table'!AG35</f>
        <v>4202608</v>
      </c>
      <c r="AF5" s="55">
        <f>'[1]POG Table'!AH35</f>
        <v>5001383</v>
      </c>
      <c r="AG5" s="20">
        <f>'[1]POG Table'!AI35</f>
        <v>4263858.1428200006</v>
      </c>
      <c r="AH5" s="55">
        <f>'[1]POG Table'!AJ35</f>
        <v>5127142</v>
      </c>
      <c r="AI5" s="55">
        <f>'[1]POG Table'!AK35</f>
        <v>6376589</v>
      </c>
      <c r="AJ5" s="53">
        <f>'[1]POG Table'!AL35</f>
        <v>5696245</v>
      </c>
      <c r="AK5" s="55">
        <f>'[1]POG Table'!AM35</f>
        <v>5328908</v>
      </c>
      <c r="AL5" s="20">
        <f>'[1]POG Table'!AN35</f>
        <v>5189640</v>
      </c>
      <c r="AM5" s="55">
        <f>'[1]POG Table'!AO35</f>
        <v>5229091</v>
      </c>
      <c r="AN5" s="55">
        <f>'[1]POG Table'!AP35</f>
        <v>4666620</v>
      </c>
    </row>
    <row r="6" spans="1:40" ht="16.5" thickBot="1" x14ac:dyDescent="0.3">
      <c r="A6" s="21" t="s">
        <v>4</v>
      </c>
      <c r="B6" s="22">
        <f>'[1]POG Table'!D39</f>
        <v>2260587</v>
      </c>
      <c r="C6" s="23">
        <f>'[1]POG Table'!E39</f>
        <v>2530697</v>
      </c>
      <c r="D6" s="23">
        <f>'[1]POG Table'!F39</f>
        <v>2778303</v>
      </c>
      <c r="E6" s="23">
        <f>'[1]POG Table'!G39</f>
        <v>3133023</v>
      </c>
      <c r="F6" s="23">
        <f>'[1]POG Table'!H39</f>
        <v>3212969</v>
      </c>
      <c r="G6" s="23">
        <f>'[1]POG Table'!I39</f>
        <v>3292314</v>
      </c>
      <c r="H6" s="23">
        <f>'[1]POG Table'!J39</f>
        <v>3479377</v>
      </c>
      <c r="I6" s="23">
        <f>'[1]POG Table'!K39</f>
        <v>3684064</v>
      </c>
      <c r="J6" s="23">
        <f>'[1]POG Table'!L39</f>
        <v>3805703</v>
      </c>
      <c r="K6" s="59">
        <f>'[1]POG Table'!M39</f>
        <v>4144935</v>
      </c>
      <c r="L6" s="22">
        <f>'[1]POG Table'!N39</f>
        <v>4505453</v>
      </c>
      <c r="M6" s="60">
        <f>'[1]POG Table'!O39</f>
        <v>5054788</v>
      </c>
      <c r="N6" s="23">
        <f>'[1]POG Table'!P39</f>
        <v>5728608</v>
      </c>
      <c r="O6" s="23">
        <f>'[1]POG Table'!Q39</f>
        <v>5934455</v>
      </c>
      <c r="P6" s="23">
        <f>'[1]POG Table'!R39</f>
        <v>6037741</v>
      </c>
      <c r="Q6" s="23">
        <f>'[1]POG Table'!S39</f>
        <v>6056552</v>
      </c>
      <c r="R6" s="60">
        <f>'[1]POG Table'!T39</f>
        <v>6531710</v>
      </c>
      <c r="S6" s="23">
        <f>'[1]POG Table'!U39</f>
        <v>6781953</v>
      </c>
      <c r="T6" s="23">
        <f>'[1]POG Table'!V39</f>
        <v>8031181</v>
      </c>
      <c r="U6" s="23">
        <f>'[1]POG Table'!W39</f>
        <v>9725606</v>
      </c>
      <c r="V6" s="23">
        <f>'[1]POG Table'!X39</f>
        <v>9756757</v>
      </c>
      <c r="W6" s="60">
        <f>'[1]POG Table'!Y39</f>
        <v>8486104</v>
      </c>
      <c r="X6" s="23">
        <f>'[1]POG Table'!Z39</f>
        <v>8808041</v>
      </c>
      <c r="Y6" s="23">
        <f>'[1]POG Table'!AA39</f>
        <v>9409547</v>
      </c>
      <c r="Z6" s="23">
        <f>'[1]POG Table'!AB39</f>
        <v>10564728</v>
      </c>
      <c r="AA6" s="23">
        <f>'[1]POG Table'!AC39</f>
        <v>10930643</v>
      </c>
      <c r="AB6" s="60">
        <f>'[1]POG Table'!AD39</f>
        <v>10987402</v>
      </c>
      <c r="AC6" s="23">
        <f>'[1]POG Table'!AE39</f>
        <v>11976329</v>
      </c>
      <c r="AD6" s="23">
        <f>'[1]POG Table'!AF39</f>
        <v>11825013</v>
      </c>
      <c r="AE6" s="23">
        <f>'[1]POG Table'!AG39</f>
        <v>14821726</v>
      </c>
      <c r="AF6" s="23">
        <f>'[1]POG Table'!AH39</f>
        <v>16839875</v>
      </c>
      <c r="AG6" s="60">
        <f>'[1]POG Table'!AI39</f>
        <v>21460919.800350033</v>
      </c>
      <c r="AH6" s="23">
        <f>'[1]POG Table'!AJ39</f>
        <v>19980239</v>
      </c>
      <c r="AI6" s="23">
        <f>'[1]POG Table'!AK39</f>
        <v>18676018</v>
      </c>
      <c r="AJ6" s="23">
        <f>'[1]POG Table'!AL39</f>
        <v>23248916</v>
      </c>
      <c r="AK6" s="23">
        <f>'[1]POG Table'!AM39</f>
        <v>24075017</v>
      </c>
      <c r="AL6" s="60">
        <f>'[1]POG Table'!AN39</f>
        <v>22617850</v>
      </c>
      <c r="AM6" s="23">
        <f>'[1]POG Table'!AO39</f>
        <v>23921283</v>
      </c>
      <c r="AN6" s="23">
        <f>'[1]POG Table'!AP39</f>
        <v>23974309</v>
      </c>
    </row>
    <row r="7" spans="1:40" ht="16.5" thickTop="1" x14ac:dyDescent="0.25">
      <c r="A7" s="24" t="s">
        <v>5</v>
      </c>
      <c r="B7" s="25">
        <f>SUM(B4:B6)</f>
        <v>10571114</v>
      </c>
      <c r="C7" s="26">
        <f t="shared" ref="C7:AI7" si="0">SUM(C4:C6)</f>
        <v>11340839</v>
      </c>
      <c r="D7" s="26">
        <f t="shared" si="0"/>
        <v>12341532</v>
      </c>
      <c r="E7" s="27">
        <f t="shared" si="0"/>
        <v>13298879</v>
      </c>
      <c r="F7" s="27">
        <f t="shared" si="0"/>
        <v>14033567</v>
      </c>
      <c r="G7" s="25">
        <f t="shared" si="0"/>
        <v>14840939</v>
      </c>
      <c r="H7" s="26">
        <f t="shared" si="0"/>
        <v>16044920</v>
      </c>
      <c r="I7" s="27">
        <f t="shared" si="0"/>
        <v>16929596</v>
      </c>
      <c r="J7" s="25">
        <f t="shared" si="0"/>
        <v>16706525</v>
      </c>
      <c r="K7" s="28">
        <f t="shared" si="0"/>
        <v>18551502</v>
      </c>
      <c r="L7" s="29">
        <f t="shared" si="0"/>
        <v>19681081</v>
      </c>
      <c r="M7" s="30">
        <f t="shared" si="0"/>
        <v>20372149</v>
      </c>
      <c r="N7" s="31">
        <f t="shared" si="0"/>
        <v>21823935</v>
      </c>
      <c r="O7" s="32">
        <f t="shared" si="0"/>
        <v>22804046</v>
      </c>
      <c r="P7" s="32">
        <f t="shared" si="0"/>
        <v>24167914</v>
      </c>
      <c r="Q7" s="32">
        <f t="shared" si="0"/>
        <v>26012942</v>
      </c>
      <c r="R7" s="32">
        <f t="shared" si="0"/>
        <v>26882133</v>
      </c>
      <c r="S7" s="32">
        <f t="shared" si="0"/>
        <v>27734320</v>
      </c>
      <c r="T7" s="31">
        <f t="shared" si="0"/>
        <v>27952916</v>
      </c>
      <c r="U7" s="31">
        <f t="shared" si="0"/>
        <v>29500069</v>
      </c>
      <c r="V7" s="30">
        <f t="shared" si="0"/>
        <v>31382208</v>
      </c>
      <c r="W7" s="31">
        <f t="shared" si="0"/>
        <v>31092406.458609998</v>
      </c>
      <c r="X7" s="30">
        <f t="shared" si="0"/>
        <v>33040079</v>
      </c>
      <c r="Y7" s="32">
        <f t="shared" si="0"/>
        <v>35558274</v>
      </c>
      <c r="Z7" s="32">
        <f t="shared" si="0"/>
        <v>37578504</v>
      </c>
      <c r="AA7" s="32">
        <f t="shared" si="0"/>
        <v>39027647</v>
      </c>
      <c r="AB7" s="32">
        <f t="shared" si="0"/>
        <v>39143123.745289996</v>
      </c>
      <c r="AC7" s="32">
        <f t="shared" si="0"/>
        <v>42570799</v>
      </c>
      <c r="AD7" s="32">
        <f t="shared" si="0"/>
        <v>42745610</v>
      </c>
      <c r="AE7" s="32">
        <f t="shared" si="0"/>
        <v>45248926</v>
      </c>
      <c r="AF7" s="32">
        <f t="shared" si="0"/>
        <v>51802303</v>
      </c>
      <c r="AG7" s="32">
        <f t="shared" si="0"/>
        <v>59616348.687090032</v>
      </c>
      <c r="AH7" s="31">
        <f t="shared" si="0"/>
        <v>58867681</v>
      </c>
      <c r="AI7" s="31">
        <f t="shared" si="0"/>
        <v>58638809</v>
      </c>
      <c r="AJ7" s="33">
        <f>SUM(AJ4:AJ6)</f>
        <v>63981880</v>
      </c>
      <c r="AK7" s="33">
        <f t="shared" ref="AK7:AN7" si="1">SUM(AK4:AK6)</f>
        <v>66141432</v>
      </c>
      <c r="AL7" s="33">
        <f t="shared" si="1"/>
        <v>66325820</v>
      </c>
      <c r="AM7" s="33">
        <f t="shared" si="1"/>
        <v>69108045</v>
      </c>
      <c r="AN7" s="33">
        <f t="shared" si="1"/>
        <v>69931670</v>
      </c>
    </row>
    <row r="8" spans="1:40" s="37" customFormat="1" ht="6.75" x14ac:dyDescent="0.15">
      <c r="A8" s="34" t="s">
        <v>6</v>
      </c>
      <c r="B8" s="34" t="s">
        <v>6</v>
      </c>
      <c r="C8" s="34" t="s">
        <v>6</v>
      </c>
      <c r="D8" s="34" t="s">
        <v>6</v>
      </c>
      <c r="E8" s="34" t="s">
        <v>6</v>
      </c>
      <c r="F8" s="35"/>
      <c r="G8" s="34" t="s">
        <v>6</v>
      </c>
      <c r="H8" s="34" t="s">
        <v>6</v>
      </c>
      <c r="I8" s="34" t="s">
        <v>6</v>
      </c>
      <c r="J8" s="34" t="s">
        <v>6</v>
      </c>
      <c r="K8" s="34" t="s">
        <v>6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</row>
    <row r="9" spans="1:40" ht="15.75" x14ac:dyDescent="0.25">
      <c r="A9" s="3" t="s">
        <v>7</v>
      </c>
      <c r="B9" s="38">
        <v>1991</v>
      </c>
      <c r="C9" s="38">
        <v>1992</v>
      </c>
      <c r="D9" s="38">
        <v>1993</v>
      </c>
      <c r="E9" s="38">
        <v>1994</v>
      </c>
      <c r="F9" s="38">
        <v>1995</v>
      </c>
      <c r="G9" s="38">
        <v>1996</v>
      </c>
      <c r="H9" s="38">
        <v>1997</v>
      </c>
      <c r="I9" s="38">
        <v>1998</v>
      </c>
      <c r="J9" s="38">
        <v>1999</v>
      </c>
      <c r="K9" s="39">
        <v>2000</v>
      </c>
      <c r="L9" s="40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2"/>
      <c r="AF9" s="42"/>
      <c r="AG9" s="42"/>
      <c r="AH9" s="42"/>
      <c r="AI9" s="42"/>
      <c r="AJ9" s="42"/>
    </row>
    <row r="10" spans="1:40" ht="15.75" x14ac:dyDescent="0.25">
      <c r="A10" s="43" t="s">
        <v>2</v>
      </c>
      <c r="B10" s="16">
        <f>'[1]POG Table'!D51</f>
        <v>1915298</v>
      </c>
      <c r="C10" s="45">
        <f>'[1]POG Table'!E51</f>
        <v>2125599</v>
      </c>
      <c r="D10" s="17">
        <f>'[1]POG Table'!F51</f>
        <v>2251376</v>
      </c>
      <c r="E10" s="46">
        <f>'[1]POG Table'!G51</f>
        <v>2333860</v>
      </c>
      <c r="F10" s="45">
        <f>'[1]POG Table'!H51</f>
        <v>2396347</v>
      </c>
      <c r="G10" s="46">
        <f>'[1]POG Table'!I51</f>
        <v>2511979</v>
      </c>
      <c r="H10" s="17">
        <f>'[1]POG Table'!J51</f>
        <v>2644523</v>
      </c>
      <c r="I10" s="45">
        <f>'[1]POG Table'!K51</f>
        <v>2769496</v>
      </c>
      <c r="J10" s="46">
        <f>'[1]POG Table'!L51</f>
        <v>2886140</v>
      </c>
      <c r="K10" s="47">
        <f>'[1]POG Table'!M51</f>
        <v>3011698</v>
      </c>
      <c r="L10" s="16">
        <f>'[1]POG Table'!N51</f>
        <v>3153704</v>
      </c>
      <c r="M10" s="17">
        <f>'[1]POG Table'!O51</f>
        <v>3355110.5999999996</v>
      </c>
      <c r="N10" s="17">
        <f>'[1]POG Table'!P51</f>
        <v>3250097.9</v>
      </c>
      <c r="O10" s="17">
        <f>'[1]POG Table'!Q51</f>
        <v>3515120.3</v>
      </c>
      <c r="P10" s="45">
        <f>'[1]POG Table'!R51</f>
        <v>3729673.3</v>
      </c>
      <c r="Q10" s="17">
        <f>'[1]POG Table'!S51</f>
        <v>3985865.7</v>
      </c>
      <c r="R10" s="17">
        <f>'[1]POG Table'!T51</f>
        <v>4284715.5</v>
      </c>
      <c r="S10" s="17">
        <f>'[1]POG Table'!U51</f>
        <v>4632792.6999999993</v>
      </c>
      <c r="T10" s="17">
        <f>'[1]POG Table'!V51</f>
        <v>5063494.7</v>
      </c>
      <c r="U10" s="45">
        <f>'[1]POG Table'!W51</f>
        <v>5344011.1999999993</v>
      </c>
      <c r="V10" s="17">
        <f>'[1]POG Table'!X51</f>
        <v>5440369</v>
      </c>
      <c r="W10" s="17">
        <f>'[1]POG Table'!Y51</f>
        <v>5548996</v>
      </c>
      <c r="X10" s="17">
        <f>'[1]POG Table'!Z51</f>
        <v>5808303</v>
      </c>
      <c r="Y10" s="17">
        <f>'[1]POG Table'!AA51</f>
        <v>5928779</v>
      </c>
      <c r="Z10" s="45">
        <f>'[1]POG Table'!AB51</f>
        <v>6082317.8999999994</v>
      </c>
      <c r="AA10" s="17">
        <f>'[1]POG Table'!AC51</f>
        <v>6261223.4999999991</v>
      </c>
      <c r="AB10" s="17">
        <f>'[1]POG Table'!AD51</f>
        <v>6550491.4999999991</v>
      </c>
      <c r="AC10" s="17">
        <f>'[1]POG Table'!AE51</f>
        <v>6825707</v>
      </c>
      <c r="AD10" s="17">
        <f>'[1]POG Table'!AF51</f>
        <v>7290380.7999999998</v>
      </c>
      <c r="AE10" s="45">
        <f>'[1]POG Table'!AG51</f>
        <v>7666295.0999999996</v>
      </c>
      <c r="AF10" s="17">
        <f>'[1]POG Table'!AH51</f>
        <v>7963228.9000000004</v>
      </c>
      <c r="AG10" s="17">
        <f>'[1]POG Table'!AI51</f>
        <v>8213068.5999999996</v>
      </c>
      <c r="AH10" s="17">
        <f>'[1]POG Table'!AJ51</f>
        <v>8661845.6999999993</v>
      </c>
      <c r="AI10" s="17">
        <f>'[1]POG Table'!AK51</f>
        <v>9238926</v>
      </c>
      <c r="AJ10" s="45">
        <f>'[1]POG Table'!AL51</f>
        <v>10220368.1</v>
      </c>
      <c r="AK10" s="17">
        <f>'[1]POG Table'!AM51</f>
        <v>10859048.700000001</v>
      </c>
      <c r="AL10" s="17">
        <f>'[1]POG Table'!AN51</f>
        <v>11528945.500000002</v>
      </c>
      <c r="AM10" s="17">
        <f>'[1]POG Table'!AO51</f>
        <v>12202207.4</v>
      </c>
      <c r="AN10" s="17">
        <f>'[1]POG Table'!AP51</f>
        <v>12917564.200000001</v>
      </c>
    </row>
    <row r="11" spans="1:40" ht="15.75" x14ac:dyDescent="0.25">
      <c r="A11" s="50" t="s">
        <v>3</v>
      </c>
      <c r="B11" s="19">
        <f>'[1]POG Table'!D61</f>
        <v>2471004</v>
      </c>
      <c r="C11" s="51">
        <f>'[1]POG Table'!E61</f>
        <v>2657934</v>
      </c>
      <c r="D11" s="52">
        <f>'[1]POG Table'!F61</f>
        <v>2807256</v>
      </c>
      <c r="E11" s="53">
        <f>'[1]POG Table'!G61</f>
        <v>2965016</v>
      </c>
      <c r="F11" s="20">
        <f>'[1]POG Table'!H61</f>
        <v>3119885</v>
      </c>
      <c r="G11" s="53">
        <f>'[1]POG Table'!I61</f>
        <v>3293403</v>
      </c>
      <c r="H11" s="52">
        <f>'[1]POG Table'!J61</f>
        <v>3457145</v>
      </c>
      <c r="I11" s="53">
        <f>'[1]POG Table'!K61</f>
        <v>3729998</v>
      </c>
      <c r="J11" s="20">
        <f>'[1]POG Table'!L61</f>
        <v>3836439</v>
      </c>
      <c r="K11" s="54">
        <f>'[1]POG Table'!M61</f>
        <v>3906570</v>
      </c>
      <c r="L11" s="19">
        <f>'[1]POG Table'!N61</f>
        <v>4371148</v>
      </c>
      <c r="M11" s="20">
        <f>'[1]POG Table'!O61</f>
        <v>4507511</v>
      </c>
      <c r="N11" s="55">
        <f>'[1]POG Table'!P61</f>
        <v>4716597</v>
      </c>
      <c r="O11" s="55">
        <f>'[1]POG Table'!Q61</f>
        <v>4871088</v>
      </c>
      <c r="P11" s="53">
        <f>'[1]POG Table'!R61</f>
        <v>5217119</v>
      </c>
      <c r="Q11" s="55">
        <f>'[1]POG Table'!S61</f>
        <v>5285976</v>
      </c>
      <c r="R11" s="20">
        <f>'[1]POG Table'!T61</f>
        <v>5729749</v>
      </c>
      <c r="S11" s="55">
        <f>'[1]POG Table'!U61</f>
        <v>6006862</v>
      </c>
      <c r="T11" s="55">
        <f>'[1]POG Table'!V61</f>
        <v>5851812</v>
      </c>
      <c r="U11" s="53">
        <f>'[1]POG Table'!W61</f>
        <v>5880351</v>
      </c>
      <c r="V11" s="55">
        <f>'[1]POG Table'!X61</f>
        <v>5686154.1799999997</v>
      </c>
      <c r="W11" s="20">
        <f>'[1]POG Table'!Y61</f>
        <v>5873634</v>
      </c>
      <c r="X11" s="55">
        <f>'[1]POG Table'!Z61</f>
        <v>6150639</v>
      </c>
      <c r="Y11" s="55">
        <f>'[1]POG Table'!AA61</f>
        <v>6081287.5999999996</v>
      </c>
      <c r="Z11" s="53">
        <f>'[1]POG Table'!AB61</f>
        <v>6555479.7000000002</v>
      </c>
      <c r="AA11" s="55">
        <f>'[1]POG Table'!AC61</f>
        <v>6735853.6000000006</v>
      </c>
      <c r="AB11" s="20">
        <f>'[1]POG Table'!AD61</f>
        <v>6975891.5999999996</v>
      </c>
      <c r="AC11" s="55">
        <f>'[1]POG Table'!AE61</f>
        <v>7339078</v>
      </c>
      <c r="AD11" s="55">
        <f>'[1]POG Table'!AF61</f>
        <v>7567527.9000000013</v>
      </c>
      <c r="AE11" s="53">
        <f>'[1]POG Table'!AG61</f>
        <v>8029594.5</v>
      </c>
      <c r="AF11" s="55">
        <f>'[1]POG Table'!AH61</f>
        <v>7947433.8000000007</v>
      </c>
      <c r="AG11" s="20">
        <f>'[1]POG Table'!AI61</f>
        <v>8219961.7999999989</v>
      </c>
      <c r="AH11" s="55">
        <f>'[1]POG Table'!AJ61</f>
        <v>8326667.2999999998</v>
      </c>
      <c r="AI11" s="55">
        <f>'[1]POG Table'!AK61</f>
        <v>9101773.8000000007</v>
      </c>
      <c r="AJ11" s="53">
        <f>'[1]POG Table'!AL61</f>
        <v>9403210.5</v>
      </c>
      <c r="AK11" s="55">
        <f>'[1]POG Table'!AM61</f>
        <v>9803156.7999999989</v>
      </c>
      <c r="AL11" s="20">
        <f>'[1]POG Table'!AN61</f>
        <v>10268285.700000001</v>
      </c>
      <c r="AM11" s="55">
        <f>'[1]POG Table'!AO61</f>
        <v>10745740.4</v>
      </c>
      <c r="AN11" s="55">
        <f>'[1]POG Table'!AP61</f>
        <v>11255807.4</v>
      </c>
    </row>
    <row r="12" spans="1:40" ht="16.5" thickBot="1" x14ac:dyDescent="0.3">
      <c r="A12" s="21" t="s">
        <v>8</v>
      </c>
      <c r="B12" s="22">
        <f>'[1]POG Table'!D70</f>
        <v>2313908</v>
      </c>
      <c r="C12" s="23">
        <f>'[1]POG Table'!E70</f>
        <v>2196889</v>
      </c>
      <c r="D12" s="23">
        <f>'[1]POG Table'!F70</f>
        <v>2194249</v>
      </c>
      <c r="E12" s="23">
        <f>'[1]POG Table'!G70</f>
        <v>2353738</v>
      </c>
      <c r="F12" s="23">
        <f>'[1]POG Table'!H70</f>
        <v>2348567</v>
      </c>
      <c r="G12" s="23">
        <f>'[1]POG Table'!I70</f>
        <v>2354877</v>
      </c>
      <c r="H12" s="23">
        <f>'[1]POG Table'!J70</f>
        <v>2466079</v>
      </c>
      <c r="I12" s="23">
        <f>'[1]POG Table'!K70</f>
        <v>2577389</v>
      </c>
      <c r="J12" s="23">
        <f>'[1]POG Table'!L70</f>
        <v>2726223</v>
      </c>
      <c r="K12" s="59">
        <f>'[1]POG Table'!M70</f>
        <v>2838904</v>
      </c>
      <c r="L12" s="22">
        <f>'[1]POG Table'!N70</f>
        <v>3040048</v>
      </c>
      <c r="M12" s="60">
        <f>'[1]POG Table'!O70</f>
        <v>3205499</v>
      </c>
      <c r="N12" s="23">
        <f>'[1]POG Table'!P70</f>
        <v>3643279</v>
      </c>
      <c r="O12" s="23">
        <f>'[1]POG Table'!Q70</f>
        <v>3486962</v>
      </c>
      <c r="P12" s="23">
        <f>'[1]POG Table'!R70</f>
        <v>3357656</v>
      </c>
      <c r="Q12" s="23">
        <f>'[1]POG Table'!S70</f>
        <v>3505590</v>
      </c>
      <c r="R12" s="60">
        <f>'[1]POG Table'!T70</f>
        <v>3719864</v>
      </c>
      <c r="S12" s="23">
        <f>'[1]POG Table'!U70</f>
        <v>4019038</v>
      </c>
      <c r="T12" s="23">
        <f>'[1]POG Table'!V70</f>
        <v>4041366</v>
      </c>
      <c r="U12" s="23">
        <f>'[1]POG Table'!W70</f>
        <v>4006597</v>
      </c>
      <c r="V12" s="23">
        <f>'[1]POG Table'!X70</f>
        <v>4025881.9000000004</v>
      </c>
      <c r="W12" s="60">
        <f>'[1]POG Table'!Y70</f>
        <v>4044979</v>
      </c>
      <c r="X12" s="23">
        <f>'[1]POG Table'!Z70</f>
        <v>3950515</v>
      </c>
      <c r="Y12" s="23">
        <f>'[1]POG Table'!AA70</f>
        <v>3937502</v>
      </c>
      <c r="Z12" s="23">
        <f>'[1]POG Table'!AB70</f>
        <v>4263548.3</v>
      </c>
      <c r="AA12" s="23">
        <f>'[1]POG Table'!AC70</f>
        <v>4369022.0999999996</v>
      </c>
      <c r="AB12" s="60">
        <f>'[1]POG Table'!AD70</f>
        <v>4463432.3</v>
      </c>
      <c r="AC12" s="23">
        <f>'[1]POG Table'!AE70</f>
        <v>4563839</v>
      </c>
      <c r="AD12" s="23">
        <f>'[1]POG Table'!AF70</f>
        <v>4751559.5999999996</v>
      </c>
      <c r="AE12" s="23">
        <f>'[1]POG Table'!AG70</f>
        <v>4954975.3999999994</v>
      </c>
      <c r="AF12" s="23">
        <f>'[1]POG Table'!AH70</f>
        <v>6391433.7000000011</v>
      </c>
      <c r="AG12" s="60">
        <f>'[1]POG Table'!AI70</f>
        <v>5560913.6999999993</v>
      </c>
      <c r="AH12" s="23">
        <f>'[1]POG Table'!AJ70</f>
        <v>6327883.9000000004</v>
      </c>
      <c r="AI12" s="23">
        <f>'[1]POG Table'!AK70</f>
        <v>7357911.1000000015</v>
      </c>
      <c r="AJ12" s="23">
        <f>'[1]POG Table'!AL70</f>
        <v>6191171.7000000002</v>
      </c>
      <c r="AK12" s="23">
        <f>'[1]POG Table'!AM70</f>
        <v>6118725.9000000004</v>
      </c>
      <c r="AL12" s="60">
        <f>'[1]POG Table'!AN70</f>
        <v>6167645.8000000007</v>
      </c>
      <c r="AM12" s="23">
        <f>'[1]POG Table'!AO70</f>
        <v>6219315.0999999996</v>
      </c>
      <c r="AN12" s="23">
        <f>'[1]POG Table'!AP70</f>
        <v>6276814.0000000009</v>
      </c>
    </row>
    <row r="13" spans="1:40" ht="16.5" thickTop="1" x14ac:dyDescent="0.25">
      <c r="A13" s="64" t="s">
        <v>9</v>
      </c>
      <c r="B13" s="25">
        <f>SUM(B10:B12)</f>
        <v>6700210</v>
      </c>
      <c r="C13" s="26">
        <f t="shared" ref="C13:AN13" si="2">SUM(C10:C12)</f>
        <v>6980422</v>
      </c>
      <c r="D13" s="26">
        <f t="shared" si="2"/>
        <v>7252881</v>
      </c>
      <c r="E13" s="27">
        <f t="shared" si="2"/>
        <v>7652614</v>
      </c>
      <c r="F13" s="27">
        <f t="shared" si="2"/>
        <v>7864799</v>
      </c>
      <c r="G13" s="25">
        <f t="shared" si="2"/>
        <v>8160259</v>
      </c>
      <c r="H13" s="26">
        <f t="shared" si="2"/>
        <v>8567747</v>
      </c>
      <c r="I13" s="27">
        <f t="shared" si="2"/>
        <v>9076883</v>
      </c>
      <c r="J13" s="25">
        <f t="shared" si="2"/>
        <v>9448802</v>
      </c>
      <c r="K13" s="28">
        <f t="shared" si="2"/>
        <v>9757172</v>
      </c>
      <c r="L13" s="29">
        <f t="shared" si="2"/>
        <v>10564900</v>
      </c>
      <c r="M13" s="30">
        <f t="shared" si="2"/>
        <v>11068120.6</v>
      </c>
      <c r="N13" s="31">
        <f t="shared" si="2"/>
        <v>11609973.9</v>
      </c>
      <c r="O13" s="32">
        <f t="shared" si="2"/>
        <v>11873170.300000001</v>
      </c>
      <c r="P13" s="32">
        <f t="shared" si="2"/>
        <v>12304448.300000001</v>
      </c>
      <c r="Q13" s="32">
        <f t="shared" si="2"/>
        <v>12777431.699999999</v>
      </c>
      <c r="R13" s="32">
        <f t="shared" si="2"/>
        <v>13734328.5</v>
      </c>
      <c r="S13" s="32">
        <f t="shared" si="2"/>
        <v>14658692.699999999</v>
      </c>
      <c r="T13" s="31">
        <f t="shared" si="2"/>
        <v>14956672.699999999</v>
      </c>
      <c r="U13" s="31">
        <f t="shared" si="2"/>
        <v>15230959.199999999</v>
      </c>
      <c r="V13" s="30">
        <f t="shared" si="2"/>
        <v>15152405.08</v>
      </c>
      <c r="W13" s="31">
        <f t="shared" si="2"/>
        <v>15467609</v>
      </c>
      <c r="X13" s="30">
        <f t="shared" si="2"/>
        <v>15909457</v>
      </c>
      <c r="Y13" s="32">
        <f t="shared" si="2"/>
        <v>15947568.6</v>
      </c>
      <c r="Z13" s="32">
        <f t="shared" si="2"/>
        <v>16901345.899999999</v>
      </c>
      <c r="AA13" s="32">
        <f t="shared" si="2"/>
        <v>17366099.199999999</v>
      </c>
      <c r="AB13" s="32">
        <f t="shared" si="2"/>
        <v>17989815.399999999</v>
      </c>
      <c r="AC13" s="32">
        <f t="shared" si="2"/>
        <v>18728624</v>
      </c>
      <c r="AD13" s="32">
        <f t="shared" si="2"/>
        <v>19609468.300000001</v>
      </c>
      <c r="AE13" s="32">
        <f t="shared" si="2"/>
        <v>20650865</v>
      </c>
      <c r="AF13" s="32">
        <f t="shared" si="2"/>
        <v>22302096.400000002</v>
      </c>
      <c r="AG13" s="32">
        <f t="shared" si="2"/>
        <v>21993944.099999998</v>
      </c>
      <c r="AH13" s="31">
        <f t="shared" si="2"/>
        <v>23316396.899999999</v>
      </c>
      <c r="AI13" s="31">
        <f t="shared" si="2"/>
        <v>25698610.900000002</v>
      </c>
      <c r="AJ13" s="33">
        <f t="shared" si="2"/>
        <v>25814750.300000001</v>
      </c>
      <c r="AK13" s="33">
        <f t="shared" si="2"/>
        <v>26780931.399999999</v>
      </c>
      <c r="AL13" s="33">
        <f t="shared" si="2"/>
        <v>27964877.000000004</v>
      </c>
      <c r="AM13" s="33">
        <f t="shared" si="2"/>
        <v>29167262.899999999</v>
      </c>
      <c r="AN13" s="33">
        <f t="shared" si="2"/>
        <v>30450185.600000001</v>
      </c>
    </row>
    <row r="14" spans="1:40" s="37" customFormat="1" ht="6.75" x14ac:dyDescent="0.15">
      <c r="A14" s="34" t="s">
        <v>6</v>
      </c>
      <c r="B14" s="34" t="s">
        <v>6</v>
      </c>
      <c r="C14" s="34" t="s">
        <v>6</v>
      </c>
      <c r="D14" s="34" t="s">
        <v>6</v>
      </c>
      <c r="E14" s="34" t="s">
        <v>6</v>
      </c>
      <c r="F14" s="34" t="s">
        <v>6</v>
      </c>
      <c r="G14" s="34" t="s">
        <v>6</v>
      </c>
      <c r="H14" s="34" t="s">
        <v>6</v>
      </c>
      <c r="I14" s="34" t="s">
        <v>6</v>
      </c>
      <c r="J14" s="34" t="s">
        <v>6</v>
      </c>
      <c r="K14" s="34" t="s">
        <v>6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</row>
    <row r="15" spans="1:40" ht="15.75" x14ac:dyDescent="0.25">
      <c r="A15" s="3" t="s">
        <v>10</v>
      </c>
      <c r="B15" s="67">
        <v>1991</v>
      </c>
      <c r="C15" s="38">
        <v>1992</v>
      </c>
      <c r="D15" s="38">
        <v>1993</v>
      </c>
      <c r="E15" s="38">
        <v>1994</v>
      </c>
      <c r="F15" s="38">
        <v>1995</v>
      </c>
      <c r="G15" s="38">
        <v>1996</v>
      </c>
      <c r="H15" s="38">
        <v>1997</v>
      </c>
      <c r="I15" s="38">
        <v>1998</v>
      </c>
      <c r="J15" s="38">
        <v>1999</v>
      </c>
      <c r="K15" s="39">
        <v>2000</v>
      </c>
      <c r="L15" s="40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  <c r="AF15" s="42"/>
      <c r="AG15" s="42"/>
      <c r="AH15" s="42"/>
      <c r="AI15" s="42"/>
      <c r="AJ15" s="42"/>
    </row>
    <row r="16" spans="1:40" ht="15.75" x14ac:dyDescent="0.25">
      <c r="A16" s="43" t="s">
        <v>2</v>
      </c>
      <c r="B16" s="16">
        <f>'[1]POG Table'!D81</f>
        <v>1382218</v>
      </c>
      <c r="C16" s="45">
        <f>'[1]POG Table'!E81</f>
        <v>1542239</v>
      </c>
      <c r="D16" s="17">
        <f>'[1]POG Table'!F81</f>
        <v>1640217</v>
      </c>
      <c r="E16" s="46">
        <f>'[1]POG Table'!G81</f>
        <v>1808847</v>
      </c>
      <c r="F16" s="45">
        <f>'[1]POG Table'!H81</f>
        <v>1903077</v>
      </c>
      <c r="G16" s="46">
        <f>'[1]POG Table'!I81</f>
        <v>1989037</v>
      </c>
      <c r="H16" s="17">
        <f>'[1]POG Table'!J81</f>
        <v>2109436</v>
      </c>
      <c r="I16" s="45">
        <f>'[1]POG Table'!K81</f>
        <v>2186784</v>
      </c>
      <c r="J16" s="46">
        <f>'[1]POG Table'!L81</f>
        <v>1996882</v>
      </c>
      <c r="K16" s="47">
        <f>'[1]POG Table'!M81</f>
        <v>1850984</v>
      </c>
      <c r="L16" s="16">
        <f>'[1]POG Table'!N81</f>
        <v>1804567</v>
      </c>
      <c r="M16" s="17">
        <f>'[1]POG Table'!O81</f>
        <v>1933733</v>
      </c>
      <c r="N16" s="17">
        <f>'[1]POG Table'!P81</f>
        <v>983539</v>
      </c>
      <c r="O16" s="17">
        <f>'[1]POG Table'!Q81</f>
        <v>1188609</v>
      </c>
      <c r="P16" s="45">
        <f>'[1]POG Table'!R81</f>
        <v>1285271</v>
      </c>
      <c r="Q16" s="17">
        <f>'[1]POG Table'!S81</f>
        <v>1372197</v>
      </c>
      <c r="R16" s="17">
        <f>'[1]POG Table'!T81</f>
        <v>1608361</v>
      </c>
      <c r="S16" s="17">
        <f>'[1]POG Table'!U81</f>
        <v>1772694</v>
      </c>
      <c r="T16" s="17">
        <f>'[1]POG Table'!V81</f>
        <v>1917338</v>
      </c>
      <c r="U16" s="45">
        <f>'[1]POG Table'!W81</f>
        <v>2065390</v>
      </c>
      <c r="V16" s="17">
        <f>'[1]POG Table'!X81</f>
        <v>2131404</v>
      </c>
      <c r="W16" s="17">
        <f>'[1]POG Table'!Y81</f>
        <v>2169751</v>
      </c>
      <c r="X16" s="17">
        <f>'[1]POG Table'!Z81</f>
        <v>2269662</v>
      </c>
      <c r="Y16" s="17">
        <f>'[1]POG Table'!AA81</f>
        <v>2304627</v>
      </c>
      <c r="Z16" s="45">
        <f>'[1]POG Table'!AB81</f>
        <v>2348172.8000000003</v>
      </c>
      <c r="AA16" s="17">
        <f>'[1]POG Table'!AC81</f>
        <v>2457763.5</v>
      </c>
      <c r="AB16" s="17">
        <f>'[1]POG Table'!AD81</f>
        <v>2628296.4029999999</v>
      </c>
      <c r="AC16" s="17">
        <f>'[1]POG Table'!AE81</f>
        <v>2690715.4</v>
      </c>
      <c r="AD16" s="17">
        <f>'[1]POG Table'!AF81</f>
        <v>2871053.8</v>
      </c>
      <c r="AE16" s="45">
        <f>'[1]POG Table'!AG81</f>
        <v>3095858.1987399999</v>
      </c>
      <c r="AF16" s="17">
        <f>'[1]POG Table'!AH81</f>
        <v>3291661.9</v>
      </c>
      <c r="AG16" s="17">
        <f>'[1]POG Table'!AI81</f>
        <v>3355856.4</v>
      </c>
      <c r="AH16" s="17">
        <f>'[1]POG Table'!AJ81</f>
        <v>3370384.4000000004</v>
      </c>
      <c r="AI16" s="17">
        <f>'[1]POG Table'!AK81</f>
        <v>3707036.0107699996</v>
      </c>
      <c r="AJ16" s="45">
        <f>'[1]POG Table'!AL81</f>
        <v>3974605.4306200007</v>
      </c>
      <c r="AK16" s="17">
        <f>'[1]POG Table'!AM81</f>
        <v>3991057.8626399999</v>
      </c>
      <c r="AL16" s="17">
        <f>'[1]POG Table'!AN81</f>
        <v>4171403.2666771272</v>
      </c>
      <c r="AM16" s="17">
        <f>'[1]POG Table'!AO81</f>
        <v>4280297.6335394979</v>
      </c>
      <c r="AN16" s="17">
        <f>'[1]POG Table'!AP81</f>
        <v>4375561.0881209085</v>
      </c>
    </row>
    <row r="17" spans="1:40" ht="15.75" x14ac:dyDescent="0.25">
      <c r="A17" s="70" t="s">
        <v>3</v>
      </c>
      <c r="B17" s="19">
        <f>'[1]POG Table'!D87</f>
        <v>293545</v>
      </c>
      <c r="C17" s="51">
        <f>'[1]POG Table'!E87</f>
        <v>317620</v>
      </c>
      <c r="D17" s="52">
        <f>'[1]POG Table'!F87</f>
        <v>368232</v>
      </c>
      <c r="E17" s="53">
        <f>'[1]POG Table'!G87</f>
        <v>358776</v>
      </c>
      <c r="F17" s="20">
        <f>'[1]POG Table'!H87</f>
        <v>404154</v>
      </c>
      <c r="G17" s="53">
        <f>'[1]POG Table'!I87</f>
        <v>433398</v>
      </c>
      <c r="H17" s="52">
        <f>'[1]POG Table'!J87</f>
        <v>422220</v>
      </c>
      <c r="I17" s="53">
        <f>'[1]POG Table'!K87</f>
        <v>459768</v>
      </c>
      <c r="J17" s="20">
        <f>'[1]POG Table'!L87</f>
        <v>502473</v>
      </c>
      <c r="K17" s="54">
        <f>'[1]POG Table'!M87</f>
        <v>546104</v>
      </c>
      <c r="L17" s="19">
        <f>'[1]POG Table'!N87</f>
        <v>584795</v>
      </c>
      <c r="M17" s="20">
        <f>'[1]POG Table'!O87</f>
        <v>577259</v>
      </c>
      <c r="N17" s="55">
        <f>'[1]POG Table'!P87</f>
        <v>594266</v>
      </c>
      <c r="O17" s="55">
        <f>'[1]POG Table'!Q87</f>
        <v>612982</v>
      </c>
      <c r="P17" s="53">
        <f>'[1]POG Table'!R87</f>
        <v>690578</v>
      </c>
      <c r="Q17" s="55">
        <f>'[1]POG Table'!S87</f>
        <v>802758</v>
      </c>
      <c r="R17" s="20">
        <f>'[1]POG Table'!T87</f>
        <v>843773</v>
      </c>
      <c r="S17" s="55">
        <f>'[1]POG Table'!U87</f>
        <v>854755</v>
      </c>
      <c r="T17" s="55">
        <f>'[1]POG Table'!V87</f>
        <v>808727</v>
      </c>
      <c r="U17" s="53">
        <f>'[1]POG Table'!W87</f>
        <v>754252</v>
      </c>
      <c r="V17" s="55">
        <f>'[1]POG Table'!X87</f>
        <v>754935</v>
      </c>
      <c r="W17" s="20">
        <f>'[1]POG Table'!Y87</f>
        <v>770955</v>
      </c>
      <c r="X17" s="55">
        <f>'[1]POG Table'!Z87</f>
        <v>765179</v>
      </c>
      <c r="Y17" s="55">
        <f>'[1]POG Table'!AA87</f>
        <v>791389</v>
      </c>
      <c r="Z17" s="53">
        <f>'[1]POG Table'!AB87</f>
        <v>783218</v>
      </c>
      <c r="AA17" s="55">
        <f>'[1]POG Table'!AC87</f>
        <v>850207</v>
      </c>
      <c r="AB17" s="20">
        <f>'[1]POG Table'!AD87</f>
        <v>862357.55670999992</v>
      </c>
      <c r="AC17" s="55">
        <f>'[1]POG Table'!AE87</f>
        <v>901569.92211000004</v>
      </c>
      <c r="AD17" s="55">
        <f>'[1]POG Table'!AF87</f>
        <v>963722</v>
      </c>
      <c r="AE17" s="53">
        <f>'[1]POG Table'!AG87</f>
        <v>850527.72100000002</v>
      </c>
      <c r="AF17" s="55">
        <f>'[1]POG Table'!AH87</f>
        <v>537192.1</v>
      </c>
      <c r="AG17" s="20">
        <f>'[1]POG Table'!AI87</f>
        <v>746734.43504000001</v>
      </c>
      <c r="AH17" s="55">
        <f>'[1]POG Table'!AJ87</f>
        <v>1113844</v>
      </c>
      <c r="AI17" s="55">
        <f>'[1]POG Table'!AK87</f>
        <v>1147221</v>
      </c>
      <c r="AJ17" s="53">
        <f>'[1]POG Table'!AL87</f>
        <v>1163978.7400000002</v>
      </c>
      <c r="AK17" s="55">
        <f>'[1]POG Table'!AM87</f>
        <v>1181009.7680000002</v>
      </c>
      <c r="AL17" s="20">
        <f>'[1]POG Table'!AN87</f>
        <v>1198318.9310920001</v>
      </c>
      <c r="AM17" s="55">
        <f>'[1]POG Table'!AO87</f>
        <v>1215911.1671231603</v>
      </c>
      <c r="AN17" s="55">
        <f>'[1]POG Table'!AP87</f>
        <v>1233791.5064490368</v>
      </c>
    </row>
    <row r="18" spans="1:40" ht="16.5" thickBot="1" x14ac:dyDescent="0.3">
      <c r="A18" s="21" t="s">
        <v>8</v>
      </c>
      <c r="B18" s="22">
        <f>'[1]POG Table'!D103</f>
        <v>2637257</v>
      </c>
      <c r="C18" s="23">
        <f>'[1]POG Table'!E103</f>
        <v>2710769</v>
      </c>
      <c r="D18" s="23">
        <f>'[1]POG Table'!F103</f>
        <v>2815882</v>
      </c>
      <c r="E18" s="23">
        <f>'[1]POG Table'!G103</f>
        <v>2938237.7</v>
      </c>
      <c r="F18" s="23">
        <f>'[1]POG Table'!H103</f>
        <v>3268794.1</v>
      </c>
      <c r="G18" s="23">
        <f>'[1]POG Table'!I103</f>
        <v>3410020</v>
      </c>
      <c r="H18" s="23">
        <f>'[1]POG Table'!J103</f>
        <v>3453169.9</v>
      </c>
      <c r="I18" s="23">
        <f>'[1]POG Table'!K103</f>
        <v>3713628.3</v>
      </c>
      <c r="J18" s="23">
        <f>'[1]POG Table'!L103</f>
        <v>4155373.7</v>
      </c>
      <c r="K18" s="59">
        <f>'[1]POG Table'!M103</f>
        <v>4685482.3</v>
      </c>
      <c r="L18" s="22">
        <f>'[1]POG Table'!N103</f>
        <v>5153506.5999999996</v>
      </c>
      <c r="M18" s="60">
        <f>'[1]POG Table'!O103</f>
        <v>5289551</v>
      </c>
      <c r="N18" s="23">
        <f>'[1]POG Table'!P103</f>
        <v>6696786</v>
      </c>
      <c r="O18" s="23">
        <f>'[1]POG Table'!Q103</f>
        <v>6707950.9000000004</v>
      </c>
      <c r="P18" s="23">
        <f>'[1]POG Table'!R103</f>
        <v>6679129.4000000004</v>
      </c>
      <c r="Q18" s="23">
        <f>'[1]POG Table'!S103</f>
        <v>6935516</v>
      </c>
      <c r="R18" s="60">
        <f>'[1]POG Table'!T103</f>
        <v>7120153</v>
      </c>
      <c r="S18" s="23">
        <f>'[1]POG Table'!U103</f>
        <v>7478718</v>
      </c>
      <c r="T18" s="23">
        <f>'[1]POG Table'!V103</f>
        <v>7605018</v>
      </c>
      <c r="U18" s="23">
        <f>'[1]POG Table'!W103</f>
        <v>8229841</v>
      </c>
      <c r="V18" s="23">
        <f>'[1]POG Table'!X103</f>
        <v>7886379</v>
      </c>
      <c r="W18" s="60">
        <f>'[1]POG Table'!Y103</f>
        <v>7922504</v>
      </c>
      <c r="X18" s="23">
        <f>'[1]POG Table'!Z103</f>
        <v>8053233</v>
      </c>
      <c r="Y18" s="23">
        <f>'[1]POG Table'!AA103</f>
        <v>8285435.5</v>
      </c>
      <c r="Z18" s="23">
        <f>'[1]POG Table'!AB103</f>
        <v>8890724.4000000004</v>
      </c>
      <c r="AA18" s="23">
        <f>'[1]POG Table'!AC103</f>
        <v>9184821.1000000015</v>
      </c>
      <c r="AB18" s="60">
        <f>'[1]POG Table'!AD103</f>
        <v>9570730.5999999996</v>
      </c>
      <c r="AC18" s="23">
        <f>'[1]POG Table'!AE103</f>
        <v>9900189.1162700001</v>
      </c>
      <c r="AD18" s="23">
        <f>'[1]POG Table'!AF103</f>
        <v>10258341</v>
      </c>
      <c r="AE18" s="23">
        <f>'[1]POG Table'!AG103</f>
        <v>10540287.471000001</v>
      </c>
      <c r="AF18" s="23">
        <f>'[1]POG Table'!AH103</f>
        <v>11262581.305</v>
      </c>
      <c r="AG18" s="60">
        <f>'[1]POG Table'!AI103</f>
        <v>11873232.775840428</v>
      </c>
      <c r="AH18" s="23">
        <f>'[1]POG Table'!AJ103</f>
        <v>11885104.595710002</v>
      </c>
      <c r="AI18" s="23">
        <f>'[1]POG Table'!AK103</f>
        <v>13352843.00797</v>
      </c>
      <c r="AJ18" s="23">
        <f>'[1]POG Table'!AL103</f>
        <v>13047445.490977973</v>
      </c>
      <c r="AK18" s="23">
        <f>'[1]POG Table'!AM103</f>
        <v>13577593.265845548</v>
      </c>
      <c r="AL18" s="60">
        <f>'[1]POG Table'!AN103</f>
        <v>13972079.947571747</v>
      </c>
      <c r="AM18" s="23">
        <f>'[1]POG Table'!AO103</f>
        <v>14222800.881954703</v>
      </c>
      <c r="AN18" s="23">
        <f>'[1]POG Table'!AP103</f>
        <v>14593939.693674494</v>
      </c>
    </row>
    <row r="19" spans="1:40" ht="16.5" thickTop="1" x14ac:dyDescent="0.25">
      <c r="A19" s="64" t="s">
        <v>9</v>
      </c>
      <c r="B19" s="25">
        <f>SUM(B16:B18)</f>
        <v>4313020</v>
      </c>
      <c r="C19" s="26">
        <f t="shared" ref="C19:AN19" si="3">SUM(C16:C18)</f>
        <v>4570628</v>
      </c>
      <c r="D19" s="26">
        <f t="shared" si="3"/>
        <v>4824331</v>
      </c>
      <c r="E19" s="27">
        <f t="shared" si="3"/>
        <v>5105860.7</v>
      </c>
      <c r="F19" s="27">
        <f t="shared" si="3"/>
        <v>5576025.0999999996</v>
      </c>
      <c r="G19" s="25">
        <f t="shared" si="3"/>
        <v>5832455</v>
      </c>
      <c r="H19" s="26">
        <f t="shared" si="3"/>
        <v>5984825.9000000004</v>
      </c>
      <c r="I19" s="27">
        <f t="shared" si="3"/>
        <v>6360180.2999999998</v>
      </c>
      <c r="J19" s="25">
        <f t="shared" si="3"/>
        <v>6654728.7000000002</v>
      </c>
      <c r="K19" s="28">
        <f t="shared" si="3"/>
        <v>7082570.2999999998</v>
      </c>
      <c r="L19" s="29">
        <f t="shared" si="3"/>
        <v>7542868.5999999996</v>
      </c>
      <c r="M19" s="30">
        <f t="shared" si="3"/>
        <v>7800543</v>
      </c>
      <c r="N19" s="31">
        <f t="shared" si="3"/>
        <v>8274591</v>
      </c>
      <c r="O19" s="32">
        <f t="shared" si="3"/>
        <v>8509541.9000000004</v>
      </c>
      <c r="P19" s="32">
        <f t="shared" si="3"/>
        <v>8654978.4000000004</v>
      </c>
      <c r="Q19" s="32">
        <f t="shared" si="3"/>
        <v>9110471</v>
      </c>
      <c r="R19" s="32">
        <f t="shared" si="3"/>
        <v>9572287</v>
      </c>
      <c r="S19" s="32">
        <f t="shared" si="3"/>
        <v>10106167</v>
      </c>
      <c r="T19" s="31">
        <f t="shared" si="3"/>
        <v>10331083</v>
      </c>
      <c r="U19" s="31">
        <f t="shared" si="3"/>
        <v>11049483</v>
      </c>
      <c r="V19" s="30">
        <f t="shared" si="3"/>
        <v>10772718</v>
      </c>
      <c r="W19" s="31">
        <f t="shared" si="3"/>
        <v>10863210</v>
      </c>
      <c r="X19" s="30">
        <f t="shared" si="3"/>
        <v>11088074</v>
      </c>
      <c r="Y19" s="32">
        <f t="shared" si="3"/>
        <v>11381451.5</v>
      </c>
      <c r="Z19" s="32">
        <f t="shared" si="3"/>
        <v>12022115.200000001</v>
      </c>
      <c r="AA19" s="32">
        <f t="shared" si="3"/>
        <v>12492791.600000001</v>
      </c>
      <c r="AB19" s="32">
        <f t="shared" si="3"/>
        <v>13061384.55971</v>
      </c>
      <c r="AC19" s="32">
        <f t="shared" si="3"/>
        <v>13492474.438379999</v>
      </c>
      <c r="AD19" s="32">
        <f t="shared" si="3"/>
        <v>14093116.800000001</v>
      </c>
      <c r="AE19" s="32">
        <f t="shared" si="3"/>
        <v>14486673.39074</v>
      </c>
      <c r="AF19" s="32">
        <f t="shared" si="3"/>
        <v>15091435.305</v>
      </c>
      <c r="AG19" s="32">
        <f t="shared" si="3"/>
        <v>15975823.610880427</v>
      </c>
      <c r="AH19" s="31">
        <f t="shared" si="3"/>
        <v>16369332.995710002</v>
      </c>
      <c r="AI19" s="31">
        <f t="shared" si="3"/>
        <v>18207100.018739998</v>
      </c>
      <c r="AJ19" s="33">
        <f t="shared" si="3"/>
        <v>18186029.661597975</v>
      </c>
      <c r="AK19" s="33">
        <f t="shared" si="3"/>
        <v>18749660.896485548</v>
      </c>
      <c r="AL19" s="33">
        <f t="shared" si="3"/>
        <v>19341802.145340875</v>
      </c>
      <c r="AM19" s="33">
        <f t="shared" si="3"/>
        <v>19719009.682617363</v>
      </c>
      <c r="AN19" s="33">
        <f t="shared" si="3"/>
        <v>20203292.288244441</v>
      </c>
    </row>
    <row r="20" spans="1:40" s="37" customFormat="1" ht="6.75" x14ac:dyDescent="0.15">
      <c r="A20" s="34" t="s">
        <v>6</v>
      </c>
      <c r="B20" s="34" t="s">
        <v>6</v>
      </c>
      <c r="C20" s="34" t="s">
        <v>6</v>
      </c>
      <c r="D20" s="34" t="s">
        <v>6</v>
      </c>
      <c r="E20" s="34" t="s">
        <v>6</v>
      </c>
      <c r="F20" s="34" t="s">
        <v>6</v>
      </c>
      <c r="G20" s="34" t="s">
        <v>6</v>
      </c>
      <c r="H20" s="34" t="s">
        <v>6</v>
      </c>
      <c r="I20" s="34" t="s">
        <v>6</v>
      </c>
      <c r="J20" s="34" t="s">
        <v>6</v>
      </c>
      <c r="K20" s="34" t="s">
        <v>6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</row>
    <row r="21" spans="1:40" ht="31.15" customHeight="1" x14ac:dyDescent="0.25">
      <c r="A21" s="73" t="s">
        <v>11</v>
      </c>
      <c r="B21" s="67">
        <v>1991</v>
      </c>
      <c r="C21" s="38">
        <v>1992</v>
      </c>
      <c r="D21" s="38">
        <v>1993</v>
      </c>
      <c r="E21" s="38">
        <v>1994</v>
      </c>
      <c r="F21" s="38">
        <v>1995</v>
      </c>
      <c r="G21" s="38">
        <v>1996</v>
      </c>
      <c r="H21" s="38">
        <v>1997</v>
      </c>
      <c r="I21" s="38">
        <v>1998</v>
      </c>
      <c r="J21" s="38">
        <v>1999</v>
      </c>
      <c r="K21" s="39">
        <v>2000</v>
      </c>
      <c r="L21" s="40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2"/>
      <c r="AF21" s="42"/>
      <c r="AG21" s="42"/>
      <c r="AH21" s="42"/>
      <c r="AI21" s="42"/>
      <c r="AJ21" s="42"/>
    </row>
    <row r="22" spans="1:40" ht="15.75" x14ac:dyDescent="0.25">
      <c r="A22" s="43" t="s">
        <v>2</v>
      </c>
      <c r="B22" s="16">
        <f>'[1]POG Table'!D110</f>
        <v>10261492</v>
      </c>
      <c r="C22" s="45">
        <f>'[1]POG Table'!E110</f>
        <v>11090048</v>
      </c>
      <c r="D22" s="17">
        <f>'[1]POG Table'!F110</f>
        <v>12069274</v>
      </c>
      <c r="E22" s="46">
        <f>'[1]POG Table'!G110</f>
        <v>12786291</v>
      </c>
      <c r="F22" s="45">
        <f>'[1]POG Table'!H110</f>
        <v>13584698</v>
      </c>
      <c r="G22" s="46">
        <f>'[1]POG Table'!I110</f>
        <v>14543166</v>
      </c>
      <c r="H22" s="17">
        <f>'[1]POG Table'!J110</f>
        <v>15636745</v>
      </c>
      <c r="I22" s="45">
        <f>'[1]POG Table'!K110</f>
        <v>16243814</v>
      </c>
      <c r="J22" s="46">
        <f>'[1]POG Table'!L110</f>
        <v>15829487</v>
      </c>
      <c r="K22" s="47">
        <f>'[1]POG Table'!M110</f>
        <v>17230719</v>
      </c>
      <c r="L22" s="16">
        <f>'[1]POG Table'!N110</f>
        <v>17383561</v>
      </c>
      <c r="M22" s="17">
        <f>'[1]POG Table'!O110</f>
        <v>18285929.600000001</v>
      </c>
      <c r="N22" s="17">
        <f>'[1]POG Table'!P110</f>
        <v>17941434.899999999</v>
      </c>
      <c r="O22" s="17">
        <f>'[1]POG Table'!Q110</f>
        <v>19096929.300000001</v>
      </c>
      <c r="P22" s="45">
        <f>'[1]POG Table'!R110</f>
        <v>20546009.300000001</v>
      </c>
      <c r="Q22" s="17">
        <f>'[1]POG Table'!S110</f>
        <v>22048659.699999999</v>
      </c>
      <c r="R22" s="17">
        <f>'[1]POG Table'!T110</f>
        <v>22992968.5</v>
      </c>
      <c r="S22" s="17">
        <f>'[1]POG Table'!U110</f>
        <v>23944409.699999999</v>
      </c>
      <c r="T22" s="17">
        <f>'[1]POG Table'!V110</f>
        <v>23312761.699999999</v>
      </c>
      <c r="U22" s="45">
        <f>'[1]POG Table'!W110</f>
        <v>23465518.199999999</v>
      </c>
      <c r="V22" s="17">
        <f>'[1]POG Table'!X110</f>
        <v>25297830</v>
      </c>
      <c r="W22" s="17">
        <f>'[1]POG Table'!Y110</f>
        <v>26396208.458609998</v>
      </c>
      <c r="X22" s="17">
        <f>'[1]POG Table'!Z110</f>
        <v>28259727</v>
      </c>
      <c r="Y22" s="17">
        <f>'[1]POG Table'!AA110</f>
        <v>30089178</v>
      </c>
      <c r="Z22" s="45">
        <f>'[1]POG Table'!AB110</f>
        <v>31491093.699999999</v>
      </c>
      <c r="AA22" s="17">
        <f>'[1]POG Table'!AC110</f>
        <v>32402442</v>
      </c>
      <c r="AB22" s="17">
        <f>'[1]POG Table'!AD110</f>
        <v>33144134.903000001</v>
      </c>
      <c r="AC22" s="17">
        <f>'[1]POG Table'!AE110</f>
        <v>34701965.399999999</v>
      </c>
      <c r="AD22" s="17">
        <f>'[1]POG Table'!AF110</f>
        <v>36836683.599999994</v>
      </c>
      <c r="AE22" s="45">
        <f>'[1]POG Table'!AG110</f>
        <v>36986745.29874</v>
      </c>
      <c r="AF22" s="17">
        <f>'[1]POG Table'!AH110</f>
        <v>41215935.799999997</v>
      </c>
      <c r="AG22" s="17">
        <f>'[1]POG Table'!AI110</f>
        <v>45460495.743919998</v>
      </c>
      <c r="AH22" s="17">
        <f>'[1]POG Table'!AJ110</f>
        <v>45792530.100000001</v>
      </c>
      <c r="AI22" s="17">
        <f>'[1]POG Table'!AK110</f>
        <v>46532164.010770001</v>
      </c>
      <c r="AJ22" s="45">
        <f>'[1]POG Table'!AL110</f>
        <v>49231692.530620001</v>
      </c>
      <c r="AK22" s="17">
        <f>'[1]POG Table'!AM110</f>
        <v>51587613.562640004</v>
      </c>
      <c r="AL22" s="17">
        <f>'[1]POG Table'!AN110</f>
        <v>54218678.766677126</v>
      </c>
      <c r="AM22" s="17">
        <f>'[1]POG Table'!AO110</f>
        <v>56440176.033539496</v>
      </c>
      <c r="AN22" s="17">
        <f>'[1]POG Table'!AP110</f>
        <v>58583866.288120911</v>
      </c>
    </row>
    <row r="23" spans="1:40" ht="15.75" x14ac:dyDescent="0.25">
      <c r="A23" s="50" t="s">
        <v>3</v>
      </c>
      <c r="B23" s="19">
        <f>'[1]POG Table'!D111</f>
        <v>4111100</v>
      </c>
      <c r="C23" s="51">
        <f>'[1]POG Table'!E111</f>
        <v>4363486</v>
      </c>
      <c r="D23" s="52">
        <f>'[1]POG Table'!F111</f>
        <v>4561036</v>
      </c>
      <c r="E23" s="53">
        <f>'[1]POG Table'!G111</f>
        <v>4846064</v>
      </c>
      <c r="F23" s="20">
        <f>'[1]POG Table'!H111</f>
        <v>5059363</v>
      </c>
      <c r="G23" s="53">
        <f>'[1]POG Table'!I111</f>
        <v>5233276</v>
      </c>
      <c r="H23" s="52">
        <f>'[1]POG Table'!J111</f>
        <v>5562122</v>
      </c>
      <c r="I23" s="53">
        <f>'[1]POG Table'!K111</f>
        <v>6147764</v>
      </c>
      <c r="J23" s="20">
        <f>'[1]POG Table'!L111</f>
        <v>6293269</v>
      </c>
      <c r="K23" s="54">
        <f>'[1]POG Table'!M111</f>
        <v>6491204</v>
      </c>
      <c r="L23" s="19">
        <f>'[1]POG Table'!N111</f>
        <v>7706281</v>
      </c>
      <c r="M23" s="20">
        <f>'[1]POG Table'!O111</f>
        <v>7405045</v>
      </c>
      <c r="N23" s="55">
        <f>'[1]POG Table'!P111</f>
        <v>7698392</v>
      </c>
      <c r="O23" s="55">
        <f>'[1]POG Table'!Q111</f>
        <v>7960461</v>
      </c>
      <c r="P23" s="53">
        <f>'[1]POG Table'!R111</f>
        <v>8506805</v>
      </c>
      <c r="Q23" s="55">
        <f>'[1]POG Table'!S111</f>
        <v>9354527</v>
      </c>
      <c r="R23" s="20">
        <f>'[1]POG Table'!T111</f>
        <v>9824053</v>
      </c>
      <c r="S23" s="55">
        <f>'[1]POG Table'!U111</f>
        <v>10275061</v>
      </c>
      <c r="T23" s="55">
        <f>'[1]POG Table'!V111</f>
        <v>10250345</v>
      </c>
      <c r="U23" s="53">
        <f>'[1]POG Table'!W111</f>
        <v>10352949</v>
      </c>
      <c r="V23" s="55">
        <f>'[1]POG Table'!X111</f>
        <v>10340483.18</v>
      </c>
      <c r="W23" s="20">
        <f>'[1]POG Table'!Y111</f>
        <v>10573430</v>
      </c>
      <c r="X23" s="55">
        <f>'[1]POG Table'!Z111</f>
        <v>10966094</v>
      </c>
      <c r="Y23" s="55">
        <f>'[1]POG Table'!AA111</f>
        <v>11165631.6</v>
      </c>
      <c r="Z23" s="53">
        <f>'[1]POG Table'!AB111</f>
        <v>11291870.699999999</v>
      </c>
      <c r="AA23" s="55">
        <f>'[1]POG Table'!AC111</f>
        <v>11999609.600000001</v>
      </c>
      <c r="AB23" s="20">
        <f>'[1]POG Table'!AD111</f>
        <v>12028623.901999999</v>
      </c>
      <c r="AC23" s="55">
        <f>'[1]POG Table'!AE111</f>
        <v>13649574.922110001</v>
      </c>
      <c r="AD23" s="55">
        <f>'[1]POG Table'!AF111</f>
        <v>12776597.900000002</v>
      </c>
      <c r="AE23" s="53">
        <f>'[1]POG Table'!AG111</f>
        <v>13082730.221000001</v>
      </c>
      <c r="AF23" s="55">
        <f>'[1]POG Table'!AH111</f>
        <v>13486008.9</v>
      </c>
      <c r="AG23" s="20">
        <f>'[1]POG Table'!AI111</f>
        <v>13230554.777860001</v>
      </c>
      <c r="AH23" s="55">
        <f>'[1]POG Table'!AJ111</f>
        <v>14595496.699999999</v>
      </c>
      <c r="AI23" s="55">
        <f>'[1]POG Table'!AK111</f>
        <v>16625583.800000001</v>
      </c>
      <c r="AJ23" s="53">
        <f>'[1]POG Table'!AL111</f>
        <v>16263434.24</v>
      </c>
      <c r="AK23" s="55">
        <f>'[1]POG Table'!AM111</f>
        <v>16313074.568</v>
      </c>
      <c r="AL23" s="20">
        <f>'[1]POG Table'!AN111</f>
        <v>16656244.631092001</v>
      </c>
      <c r="AM23" s="55">
        <f>'[1]POG Table'!AO111</f>
        <v>17190742.56712316</v>
      </c>
      <c r="AN23" s="55">
        <f>'[1]POG Table'!AP111</f>
        <v>17156218.906449039</v>
      </c>
    </row>
    <row r="24" spans="1:40" ht="16.5" thickBot="1" x14ac:dyDescent="0.3">
      <c r="A24" s="21" t="s">
        <v>4</v>
      </c>
      <c r="B24" s="22">
        <f>'[1]POG Table'!D39+'[1]POG Table'!D68+'[1]POG Table'!D101</f>
        <v>2985086</v>
      </c>
      <c r="C24" s="23">
        <f>'[1]POG Table'!E39+'[1]POG Table'!E68+'[1]POG Table'!E101</f>
        <v>3201648</v>
      </c>
      <c r="D24" s="23">
        <f>'[1]POG Table'!F39+'[1]POG Table'!F68+'[1]POG Table'!F101</f>
        <v>3444492</v>
      </c>
      <c r="E24" s="23">
        <f>'[1]POG Table'!G39+'[1]POG Table'!G68+'[1]POG Table'!G101</f>
        <v>3893983.7</v>
      </c>
      <c r="F24" s="23">
        <f>'[1]POG Table'!H39+'[1]POG Table'!H68+'[1]POG Table'!H101</f>
        <v>3962729.1</v>
      </c>
      <c r="G24" s="23">
        <f>'[1]POG Table'!I39+'[1]POG Table'!I68+'[1]POG Table'!I101</f>
        <v>4051283</v>
      </c>
      <c r="H24" s="23">
        <f>'[1]POG Table'!J39+'[1]POG Table'!J68+'[1]POG Table'!J101</f>
        <v>4270787.9000000004</v>
      </c>
      <c r="I24" s="23">
        <f>'[1]POG Table'!K39+'[1]POG Table'!K68+'[1]POG Table'!K101</f>
        <v>4514941.3</v>
      </c>
      <c r="J24" s="23">
        <f>'[1]POG Table'!L39+'[1]POG Table'!L68+'[1]POG Table'!L101</f>
        <v>4607475.7</v>
      </c>
      <c r="K24" s="59">
        <f>'[1]POG Table'!M39+'[1]POG Table'!M68+'[1]POG Table'!M101</f>
        <v>4971600.3</v>
      </c>
      <c r="L24" s="22">
        <f>'[1]POG Table'!N39+'[1]POG Table'!N68+'[1]POG Table'!N101</f>
        <v>5435026.5999999996</v>
      </c>
      <c r="M24" s="60">
        <f>'[1]POG Table'!O39+'[1]POG Table'!O68+'[1]POG Table'!O101</f>
        <v>6064770</v>
      </c>
      <c r="N24" s="23">
        <f>'[1]POG Table'!P39+'[1]POG Table'!P68+'[1]POG Table'!P101</f>
        <v>6841365</v>
      </c>
      <c r="O24" s="23">
        <f>'[1]POG Table'!Q39+'[1]POG Table'!Q68+'[1]POG Table'!Q101</f>
        <v>7151350.9000000004</v>
      </c>
      <c r="P24" s="23">
        <f>'[1]POG Table'!R39+'[1]POG Table'!R68+'[1]POG Table'!R101</f>
        <v>7273798.4000000004</v>
      </c>
      <c r="Q24" s="23">
        <f>'[1]POG Table'!S39+'[1]POG Table'!S68+'[1]POG Table'!S101</f>
        <v>7383938</v>
      </c>
      <c r="R24" s="60">
        <f>'[1]POG Table'!T39+'[1]POG Table'!T68+'[1]POG Table'!T101</f>
        <v>7901335</v>
      </c>
      <c r="S24" s="23">
        <f>'[1]POG Table'!U39+'[1]POG Table'!U68+'[1]POG Table'!U101</f>
        <v>8187753</v>
      </c>
      <c r="T24" s="23">
        <f>'[1]POG Table'!V39+'[1]POG Table'!V68+'[1]POG Table'!V101</f>
        <v>9668879</v>
      </c>
      <c r="U24" s="23">
        <f>'[1]POG Table'!W39+'[1]POG Table'!W68+'[1]POG Table'!W101</f>
        <v>12165412</v>
      </c>
      <c r="V24" s="23">
        <f>'[1]POG Table'!X39+'[1]POG Table'!X68+'[1]POG Table'!X101</f>
        <v>11880468</v>
      </c>
      <c r="W24" s="60">
        <f>'[1]POG Table'!Y39+'[1]POG Table'!Y68+'[1]POG Table'!Y101</f>
        <v>10452797</v>
      </c>
      <c r="X24" s="23">
        <f>'[1]POG Table'!Z39+'[1]POG Table'!Z68+'[1]POG Table'!Z101</f>
        <v>10638676</v>
      </c>
      <c r="Y24" s="23">
        <f>'[1]POG Table'!AA39+'[1]POG Table'!AA68+'[1]POG Table'!AA101</f>
        <v>11090634</v>
      </c>
      <c r="Z24" s="23">
        <f>'[1]POG Table'!AB39+'[1]POG Table'!AB68+'[1]POG Table'!AB101</f>
        <v>12299300.800000001</v>
      </c>
      <c r="AA24" s="23">
        <f>'[1]POG Table'!AC39+'[1]POG Table'!AC68+'[1]POG Table'!AC101</f>
        <v>12656524.1</v>
      </c>
      <c r="AB24" s="60">
        <f>'[1]POG Table'!AD39+'[1]POG Table'!AD68+'[1]POG Table'!AD101</f>
        <v>12725476.300000001</v>
      </c>
      <c r="AC24" s="23">
        <f>'[1]POG Table'!AE39+'[1]POG Table'!AE68+'[1]POG Table'!AE101</f>
        <v>13728388.11627</v>
      </c>
      <c r="AD24" s="23">
        <f>'[1]POG Table'!AF39+'[1]POG Table'!AF68+'[1]POG Table'!AF101</f>
        <v>13661837.300000001</v>
      </c>
      <c r="AE24" s="23">
        <f>'[1]POG Table'!AG39+'[1]POG Table'!AG68+'[1]POG Table'!AG101</f>
        <v>16713119.871000001</v>
      </c>
      <c r="AF24" s="23">
        <f>'[1]POG Table'!AH39+'[1]POG Table'!AH68+'[1]POG Table'!AH101</f>
        <v>20594820.405000001</v>
      </c>
      <c r="AG24" s="60">
        <f>'[1]POG Table'!AI39+'[1]POG Table'!AI68+'[1]POG Table'!AI101</f>
        <v>25037414.704050034</v>
      </c>
      <c r="AH24" s="23">
        <f>'[1]POG Table'!AJ39+'[1]POG Table'!AJ68+'[1]POG Table'!AJ101</f>
        <v>23772313.5</v>
      </c>
      <c r="AI24" s="23">
        <f>'[1]POG Table'!AK39+'[1]POG Table'!AK68+'[1]POG Table'!AK101</f>
        <v>22134110.399999999</v>
      </c>
      <c r="AJ24" s="23">
        <f>'[1]POG Table'!AL39+'[1]POG Table'!AL68+'[1]POG Table'!AL101</f>
        <v>25128158.692551002</v>
      </c>
      <c r="AK24" s="23">
        <f>'[1]POG Table'!AM39+'[1]POG Table'!AM68+'[1]POG Table'!AM101</f>
        <v>25980239.776402019</v>
      </c>
      <c r="AL24" s="60">
        <f>'[1]POG Table'!AN39+'[1]POG Table'!AN68+'[1]POG Table'!AN101</f>
        <v>24549456.26393006</v>
      </c>
      <c r="AM24" s="23">
        <f>'[1]POG Table'!AO39+'[1]POG Table'!AO68+'[1]POG Table'!AO101</f>
        <v>25879751.605208665</v>
      </c>
      <c r="AN24" s="23">
        <f>'[1]POG Table'!AP39+'[1]POG Table'!AP68+'[1]POG Table'!AP101</f>
        <v>25960060.265312836</v>
      </c>
    </row>
    <row r="25" spans="1:40" ht="16.5" thickTop="1" x14ac:dyDescent="0.25">
      <c r="A25" s="24" t="s">
        <v>12</v>
      </c>
      <c r="B25" s="25">
        <f>SUM(B22:B24)</f>
        <v>17357678</v>
      </c>
      <c r="C25" s="26">
        <f t="shared" ref="C25:AN25" si="4">SUM(C22:C24)</f>
        <v>18655182</v>
      </c>
      <c r="D25" s="26">
        <f t="shared" si="4"/>
        <v>20074802</v>
      </c>
      <c r="E25" s="27">
        <f t="shared" si="4"/>
        <v>21526338.699999999</v>
      </c>
      <c r="F25" s="27">
        <f t="shared" si="4"/>
        <v>22606790.100000001</v>
      </c>
      <c r="G25" s="25">
        <f t="shared" si="4"/>
        <v>23827725</v>
      </c>
      <c r="H25" s="26">
        <f t="shared" si="4"/>
        <v>25469654.899999999</v>
      </c>
      <c r="I25" s="27">
        <f t="shared" si="4"/>
        <v>26906519.300000001</v>
      </c>
      <c r="J25" s="25">
        <f t="shared" si="4"/>
        <v>26730231.699999999</v>
      </c>
      <c r="K25" s="28">
        <f t="shared" si="4"/>
        <v>28693523.300000001</v>
      </c>
      <c r="L25" s="29">
        <f t="shared" si="4"/>
        <v>30524868.600000001</v>
      </c>
      <c r="M25" s="30">
        <f t="shared" si="4"/>
        <v>31755744.600000001</v>
      </c>
      <c r="N25" s="31">
        <f t="shared" si="4"/>
        <v>32481191.899999999</v>
      </c>
      <c r="O25" s="32">
        <f t="shared" si="4"/>
        <v>34208741.200000003</v>
      </c>
      <c r="P25" s="32">
        <f t="shared" si="4"/>
        <v>36326612.700000003</v>
      </c>
      <c r="Q25" s="32">
        <f t="shared" si="4"/>
        <v>38787124.700000003</v>
      </c>
      <c r="R25" s="32">
        <f t="shared" si="4"/>
        <v>40718356.5</v>
      </c>
      <c r="S25" s="32">
        <f t="shared" si="4"/>
        <v>42407223.700000003</v>
      </c>
      <c r="T25" s="31">
        <f t="shared" si="4"/>
        <v>43231985.700000003</v>
      </c>
      <c r="U25" s="31">
        <f t="shared" si="4"/>
        <v>45983879.200000003</v>
      </c>
      <c r="V25" s="30">
        <f t="shared" si="4"/>
        <v>47518781.18</v>
      </c>
      <c r="W25" s="31">
        <f t="shared" si="4"/>
        <v>47422435.458609998</v>
      </c>
      <c r="X25" s="30">
        <f t="shared" si="4"/>
        <v>49864497</v>
      </c>
      <c r="Y25" s="32">
        <f t="shared" si="4"/>
        <v>52345443.600000001</v>
      </c>
      <c r="Z25" s="32">
        <f t="shared" si="4"/>
        <v>55082265.200000003</v>
      </c>
      <c r="AA25" s="32">
        <f t="shared" si="4"/>
        <v>57058575.700000003</v>
      </c>
      <c r="AB25" s="32">
        <f t="shared" si="4"/>
        <v>57898235.105000004</v>
      </c>
      <c r="AC25" s="32">
        <f t="shared" si="4"/>
        <v>62079928.438379996</v>
      </c>
      <c r="AD25" s="32">
        <f t="shared" si="4"/>
        <v>63275118.799999997</v>
      </c>
      <c r="AE25" s="32">
        <f t="shared" si="4"/>
        <v>66782595.39074</v>
      </c>
      <c r="AF25" s="32">
        <f t="shared" si="4"/>
        <v>75296765.104999989</v>
      </c>
      <c r="AG25" s="32">
        <f t="shared" si="4"/>
        <v>83728465.225830033</v>
      </c>
      <c r="AH25" s="31">
        <f t="shared" si="4"/>
        <v>84160340.299999997</v>
      </c>
      <c r="AI25" s="31">
        <f t="shared" si="4"/>
        <v>85291858.210770011</v>
      </c>
      <c r="AJ25" s="33">
        <f t="shared" si="4"/>
        <v>90623285.463171005</v>
      </c>
      <c r="AK25" s="33">
        <f t="shared" si="4"/>
        <v>93880927.907042027</v>
      </c>
      <c r="AL25" s="33">
        <f t="shared" si="4"/>
        <v>95424379.661699176</v>
      </c>
      <c r="AM25" s="33">
        <f t="shared" si="4"/>
        <v>99510670.205871314</v>
      </c>
      <c r="AN25" s="33">
        <f t="shared" si="4"/>
        <v>101700145.45988278</v>
      </c>
    </row>
    <row r="26" spans="1:40" s="79" customFormat="1" ht="11.25" x14ac:dyDescent="0.15">
      <c r="A26" s="34" t="s">
        <v>6</v>
      </c>
      <c r="B26" s="34" t="s">
        <v>6</v>
      </c>
      <c r="C26" s="34" t="s">
        <v>6</v>
      </c>
      <c r="D26" s="34" t="s">
        <v>6</v>
      </c>
      <c r="E26" s="34" t="s">
        <v>6</v>
      </c>
      <c r="F26" s="34" t="s">
        <v>6</v>
      </c>
      <c r="G26" s="34" t="s">
        <v>6</v>
      </c>
      <c r="H26" s="34" t="s">
        <v>6</v>
      </c>
      <c r="I26" s="34" t="s">
        <v>6</v>
      </c>
      <c r="J26" s="34" t="s">
        <v>6</v>
      </c>
      <c r="K26" s="34" t="s">
        <v>6</v>
      </c>
      <c r="L26" s="78"/>
      <c r="M26" s="78"/>
    </row>
    <row r="27" spans="1:40" ht="15.75" x14ac:dyDescent="0.25">
      <c r="A27" s="3" t="s">
        <v>1</v>
      </c>
      <c r="B27" s="4">
        <v>2001</v>
      </c>
      <c r="C27" s="5">
        <v>2002</v>
      </c>
      <c r="D27" s="80">
        <v>2003</v>
      </c>
      <c r="E27" s="5">
        <v>2004</v>
      </c>
      <c r="F27" s="4">
        <v>2005</v>
      </c>
      <c r="G27" s="6">
        <v>2006</v>
      </c>
      <c r="H27" s="6">
        <v>2007</v>
      </c>
      <c r="I27" s="5">
        <v>2008</v>
      </c>
      <c r="J27" s="4">
        <v>2009</v>
      </c>
      <c r="K27" s="7">
        <v>2010</v>
      </c>
      <c r="L27" s="81"/>
      <c r="M27" s="81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40" ht="15.75" x14ac:dyDescent="0.25">
      <c r="A28" s="15" t="s">
        <v>2</v>
      </c>
      <c r="B28" s="44">
        <f t="shared" ref="B28:K30" si="5">L4</f>
        <v>12425290</v>
      </c>
      <c r="C28" s="17">
        <f t="shared" si="5"/>
        <v>12997086</v>
      </c>
      <c r="D28" s="82">
        <f t="shared" si="5"/>
        <v>13707798</v>
      </c>
      <c r="E28" s="17">
        <f t="shared" si="5"/>
        <v>14393200</v>
      </c>
      <c r="F28" s="17">
        <f t="shared" si="5"/>
        <v>15531065</v>
      </c>
      <c r="G28" s="17">
        <f t="shared" si="5"/>
        <v>16690597</v>
      </c>
      <c r="H28" s="17">
        <f t="shared" si="5"/>
        <v>17099892</v>
      </c>
      <c r="I28" s="17">
        <f t="shared" si="5"/>
        <v>17538923</v>
      </c>
      <c r="J28" s="48">
        <f t="shared" si="5"/>
        <v>16331929</v>
      </c>
      <c r="K28" s="68">
        <f t="shared" si="5"/>
        <v>16056117</v>
      </c>
      <c r="L28" s="83"/>
      <c r="M28" s="84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40" ht="15.75" x14ac:dyDescent="0.25">
      <c r="A29" s="50" t="s">
        <v>3</v>
      </c>
      <c r="B29" s="71">
        <f t="shared" si="5"/>
        <v>2750338</v>
      </c>
      <c r="C29" s="20">
        <f t="shared" si="5"/>
        <v>2320275</v>
      </c>
      <c r="D29" s="85">
        <f t="shared" si="5"/>
        <v>2387529</v>
      </c>
      <c r="E29" s="20">
        <f t="shared" si="5"/>
        <v>2476391</v>
      </c>
      <c r="F29" s="20">
        <f t="shared" si="5"/>
        <v>2599108</v>
      </c>
      <c r="G29" s="55">
        <f t="shared" si="5"/>
        <v>3265793</v>
      </c>
      <c r="H29" s="20">
        <f t="shared" si="5"/>
        <v>3250531</v>
      </c>
      <c r="I29" s="20">
        <f t="shared" si="5"/>
        <v>3413444</v>
      </c>
      <c r="J29" s="53">
        <f t="shared" si="5"/>
        <v>3589806</v>
      </c>
      <c r="K29" s="72">
        <f t="shared" si="5"/>
        <v>3718346</v>
      </c>
      <c r="L29" s="86"/>
      <c r="M29" s="87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40" ht="16.5" thickBot="1" x14ac:dyDescent="0.3">
      <c r="A30" s="21" t="s">
        <v>4</v>
      </c>
      <c r="B30" s="58">
        <f t="shared" si="5"/>
        <v>4505453</v>
      </c>
      <c r="C30" s="23">
        <f t="shared" si="5"/>
        <v>5054788</v>
      </c>
      <c r="D30" s="23">
        <f t="shared" si="5"/>
        <v>5728608</v>
      </c>
      <c r="E30" s="23">
        <f t="shared" si="5"/>
        <v>5934455</v>
      </c>
      <c r="F30" s="60">
        <f t="shared" si="5"/>
        <v>6037741</v>
      </c>
      <c r="G30" s="23">
        <f t="shared" si="5"/>
        <v>6056552</v>
      </c>
      <c r="H30" s="60">
        <f t="shared" si="5"/>
        <v>6531710</v>
      </c>
      <c r="I30" s="60">
        <f t="shared" si="5"/>
        <v>6781953</v>
      </c>
      <c r="J30" s="23">
        <f t="shared" si="5"/>
        <v>8031181</v>
      </c>
      <c r="K30" s="59">
        <f t="shared" si="5"/>
        <v>9725606</v>
      </c>
      <c r="L30" s="86"/>
      <c r="M30" s="87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40" ht="16.5" thickTop="1" x14ac:dyDescent="0.25">
      <c r="A31" s="64" t="s">
        <v>5</v>
      </c>
      <c r="B31" s="65">
        <f>SUM(B28:B30)</f>
        <v>19681081</v>
      </c>
      <c r="C31" s="27">
        <f t="shared" ref="C31:K31" si="6">SUM(C28:C30)</f>
        <v>20372149</v>
      </c>
      <c r="D31" s="25">
        <f t="shared" si="6"/>
        <v>21823935</v>
      </c>
      <c r="E31" s="26">
        <f t="shared" si="6"/>
        <v>22804046</v>
      </c>
      <c r="F31" s="27">
        <f t="shared" si="6"/>
        <v>24167914</v>
      </c>
      <c r="G31" s="25">
        <f t="shared" si="6"/>
        <v>26012942</v>
      </c>
      <c r="H31" s="88">
        <f t="shared" si="6"/>
        <v>26882133</v>
      </c>
      <c r="I31" s="26">
        <f t="shared" si="6"/>
        <v>27734320</v>
      </c>
      <c r="J31" s="26">
        <f t="shared" si="6"/>
        <v>27952916</v>
      </c>
      <c r="K31" s="28">
        <f t="shared" si="6"/>
        <v>29500069</v>
      </c>
      <c r="L31" s="83"/>
      <c r="M31" s="84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40" s="37" customFormat="1" ht="6.75" x14ac:dyDescent="0.15">
      <c r="A32" s="34" t="s">
        <v>6</v>
      </c>
      <c r="B32" s="34" t="s">
        <v>6</v>
      </c>
      <c r="C32" s="34" t="s">
        <v>6</v>
      </c>
      <c r="D32" s="34" t="s">
        <v>6</v>
      </c>
      <c r="E32" s="34" t="s">
        <v>6</v>
      </c>
      <c r="F32" s="34" t="s">
        <v>6</v>
      </c>
      <c r="G32" s="34" t="s">
        <v>6</v>
      </c>
      <c r="H32" s="34" t="s">
        <v>6</v>
      </c>
      <c r="I32" s="34" t="s">
        <v>6</v>
      </c>
      <c r="J32" s="34" t="s">
        <v>6</v>
      </c>
      <c r="K32" s="34" t="s">
        <v>6</v>
      </c>
      <c r="L32" s="89"/>
      <c r="M32" s="89"/>
    </row>
    <row r="33" spans="1:36" ht="15.75" x14ac:dyDescent="0.25">
      <c r="A33" s="3" t="s">
        <v>7</v>
      </c>
      <c r="B33" s="38">
        <v>2001</v>
      </c>
      <c r="C33" s="38">
        <v>2002</v>
      </c>
      <c r="D33" s="38">
        <v>2003</v>
      </c>
      <c r="E33" s="38">
        <v>2004</v>
      </c>
      <c r="F33" s="38">
        <v>2005</v>
      </c>
      <c r="G33" s="38">
        <v>2006</v>
      </c>
      <c r="H33" s="38">
        <v>2007</v>
      </c>
      <c r="I33" s="38">
        <v>2008</v>
      </c>
      <c r="J33" s="38">
        <v>2009</v>
      </c>
      <c r="K33" s="39">
        <v>2010</v>
      </c>
      <c r="L33" s="87"/>
      <c r="M33" s="87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ht="15.75" x14ac:dyDescent="0.25">
      <c r="A34" s="90" t="s">
        <v>2</v>
      </c>
      <c r="B34" s="46">
        <f t="shared" ref="B34:K36" si="7">L10</f>
        <v>3153704</v>
      </c>
      <c r="C34" s="69">
        <f t="shared" si="7"/>
        <v>3355110.5999999996</v>
      </c>
      <c r="D34" s="69">
        <f t="shared" si="7"/>
        <v>3250097.9</v>
      </c>
      <c r="E34" s="69">
        <f t="shared" si="7"/>
        <v>3515120.3</v>
      </c>
      <c r="F34" s="69">
        <f t="shared" si="7"/>
        <v>3729673.3</v>
      </c>
      <c r="G34" s="69">
        <f t="shared" si="7"/>
        <v>3985865.7</v>
      </c>
      <c r="H34" s="17">
        <f t="shared" si="7"/>
        <v>4284715.5</v>
      </c>
      <c r="I34" s="46">
        <f t="shared" si="7"/>
        <v>4632792.6999999993</v>
      </c>
      <c r="J34" s="69">
        <f t="shared" si="7"/>
        <v>5063494.7</v>
      </c>
      <c r="K34" s="68">
        <f t="shared" si="7"/>
        <v>5344011.1999999993</v>
      </c>
      <c r="L34" s="83"/>
      <c r="M34" s="84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ht="15.75" x14ac:dyDescent="0.25">
      <c r="A35" s="70" t="s">
        <v>3</v>
      </c>
      <c r="B35" s="71">
        <f t="shared" si="7"/>
        <v>4371148</v>
      </c>
      <c r="C35" s="56">
        <f t="shared" si="7"/>
        <v>4507511</v>
      </c>
      <c r="D35" s="56">
        <f t="shared" si="7"/>
        <v>4716597</v>
      </c>
      <c r="E35" s="56">
        <f t="shared" si="7"/>
        <v>4871088</v>
      </c>
      <c r="F35" s="20">
        <f t="shared" si="7"/>
        <v>5217119</v>
      </c>
      <c r="G35" s="56">
        <f t="shared" si="7"/>
        <v>5285976</v>
      </c>
      <c r="H35" s="56">
        <f t="shared" si="7"/>
        <v>5729749</v>
      </c>
      <c r="I35" s="56">
        <f t="shared" si="7"/>
        <v>6006862</v>
      </c>
      <c r="J35" s="56">
        <f t="shared" si="7"/>
        <v>5851812</v>
      </c>
      <c r="K35" s="74">
        <f t="shared" si="7"/>
        <v>5880351</v>
      </c>
      <c r="L35" s="86"/>
      <c r="M35" s="87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ht="16.5" thickBot="1" x14ac:dyDescent="0.3">
      <c r="A36" s="21" t="s">
        <v>8</v>
      </c>
      <c r="B36" s="58">
        <f t="shared" si="7"/>
        <v>3040048</v>
      </c>
      <c r="C36" s="61">
        <f t="shared" si="7"/>
        <v>3205499</v>
      </c>
      <c r="D36" s="23">
        <f t="shared" si="7"/>
        <v>3643279</v>
      </c>
      <c r="E36" s="91">
        <f t="shared" si="7"/>
        <v>3486962</v>
      </c>
      <c r="F36" s="61">
        <f t="shared" si="7"/>
        <v>3357656</v>
      </c>
      <c r="G36" s="61">
        <f t="shared" si="7"/>
        <v>3505590</v>
      </c>
      <c r="H36" s="61">
        <f t="shared" si="7"/>
        <v>3719864</v>
      </c>
      <c r="I36" s="61">
        <f t="shared" si="7"/>
        <v>4019038</v>
      </c>
      <c r="J36" s="61">
        <f t="shared" si="7"/>
        <v>4041366</v>
      </c>
      <c r="K36" s="59">
        <f t="shared" si="7"/>
        <v>4006597</v>
      </c>
      <c r="L36" s="86"/>
      <c r="M36" s="87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ht="16.5" thickTop="1" x14ac:dyDescent="0.25">
      <c r="A37" s="64" t="s">
        <v>9</v>
      </c>
      <c r="B37" s="65">
        <f>SUM(B34:B36)</f>
        <v>10564900</v>
      </c>
      <c r="C37" s="27">
        <f t="shared" ref="C37:K37" si="8">SUM(C34:C36)</f>
        <v>11068120.6</v>
      </c>
      <c r="D37" s="25">
        <f t="shared" si="8"/>
        <v>11609973.9</v>
      </c>
      <c r="E37" s="26">
        <f t="shared" si="8"/>
        <v>11873170.300000001</v>
      </c>
      <c r="F37" s="26">
        <f t="shared" si="8"/>
        <v>12304448.300000001</v>
      </c>
      <c r="G37" s="26">
        <f t="shared" si="8"/>
        <v>12777431.699999999</v>
      </c>
      <c r="H37" s="26">
        <f t="shared" si="8"/>
        <v>13734328.5</v>
      </c>
      <c r="I37" s="27">
        <f t="shared" si="8"/>
        <v>14658692.699999999</v>
      </c>
      <c r="J37" s="27">
        <f t="shared" si="8"/>
        <v>14956672.699999999</v>
      </c>
      <c r="K37" s="92">
        <f t="shared" si="8"/>
        <v>15230959.199999999</v>
      </c>
      <c r="L37" s="83"/>
      <c r="M37" s="84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6.75" x14ac:dyDescent="0.15">
      <c r="A38" s="34" t="s">
        <v>6</v>
      </c>
      <c r="B38" s="34" t="s">
        <v>6</v>
      </c>
      <c r="C38" s="34" t="s">
        <v>6</v>
      </c>
      <c r="D38" s="34" t="s">
        <v>6</v>
      </c>
      <c r="E38" s="34" t="s">
        <v>6</v>
      </c>
      <c r="F38" s="34" t="s">
        <v>6</v>
      </c>
      <c r="G38" s="34" t="s">
        <v>6</v>
      </c>
      <c r="H38" s="34" t="s">
        <v>6</v>
      </c>
      <c r="I38" s="34" t="s">
        <v>6</v>
      </c>
      <c r="J38" s="34" t="s">
        <v>6</v>
      </c>
      <c r="K38" s="34" t="s">
        <v>6</v>
      </c>
      <c r="L38" s="89"/>
      <c r="M38" s="89"/>
    </row>
    <row r="39" spans="1:36" ht="15.75" x14ac:dyDescent="0.25">
      <c r="A39" s="93" t="s">
        <v>10</v>
      </c>
      <c r="B39" s="67">
        <v>2001</v>
      </c>
      <c r="C39" s="38">
        <v>2002</v>
      </c>
      <c r="D39" s="38">
        <v>2003</v>
      </c>
      <c r="E39" s="38">
        <v>2004</v>
      </c>
      <c r="F39" s="38">
        <v>2005</v>
      </c>
      <c r="G39" s="38">
        <v>2006</v>
      </c>
      <c r="H39" s="38">
        <v>2007</v>
      </c>
      <c r="I39" s="38">
        <v>2008</v>
      </c>
      <c r="J39" s="38">
        <v>2009</v>
      </c>
      <c r="K39" s="39">
        <v>2010</v>
      </c>
      <c r="L39" s="87"/>
      <c r="M39" s="87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ht="15.75" x14ac:dyDescent="0.25">
      <c r="A40" s="90" t="s">
        <v>2</v>
      </c>
      <c r="B40" s="46">
        <f t="shared" ref="B40:K42" si="9">L16</f>
        <v>1804567</v>
      </c>
      <c r="C40" s="17">
        <f t="shared" si="9"/>
        <v>1933733</v>
      </c>
      <c r="D40" s="17">
        <f t="shared" si="9"/>
        <v>983539</v>
      </c>
      <c r="E40" s="17">
        <f t="shared" si="9"/>
        <v>1188609</v>
      </c>
      <c r="F40" s="46">
        <f t="shared" si="9"/>
        <v>1285271</v>
      </c>
      <c r="G40" s="17">
        <f t="shared" si="9"/>
        <v>1372197</v>
      </c>
      <c r="H40" s="17">
        <f t="shared" si="9"/>
        <v>1608361</v>
      </c>
      <c r="I40" s="17">
        <f t="shared" si="9"/>
        <v>1772694</v>
      </c>
      <c r="J40" s="17">
        <f t="shared" si="9"/>
        <v>1917338</v>
      </c>
      <c r="K40" s="68">
        <f t="shared" si="9"/>
        <v>2065390</v>
      </c>
      <c r="L40" s="83"/>
      <c r="M40" s="84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ht="15.75" x14ac:dyDescent="0.25">
      <c r="A41" s="50" t="s">
        <v>3</v>
      </c>
      <c r="B41" s="71">
        <f t="shared" si="9"/>
        <v>584795</v>
      </c>
      <c r="C41" s="20">
        <f t="shared" si="9"/>
        <v>577259</v>
      </c>
      <c r="D41" s="20">
        <f t="shared" si="9"/>
        <v>594266</v>
      </c>
      <c r="E41" s="20">
        <f t="shared" si="9"/>
        <v>612982</v>
      </c>
      <c r="F41" s="20">
        <f t="shared" si="9"/>
        <v>690578</v>
      </c>
      <c r="G41" s="94">
        <f t="shared" si="9"/>
        <v>802758</v>
      </c>
      <c r="H41" s="20">
        <f t="shared" si="9"/>
        <v>843773</v>
      </c>
      <c r="I41" s="20">
        <f t="shared" si="9"/>
        <v>854755</v>
      </c>
      <c r="J41" s="20">
        <f t="shared" si="9"/>
        <v>808727</v>
      </c>
      <c r="K41" s="74">
        <f t="shared" si="9"/>
        <v>754252</v>
      </c>
      <c r="L41" s="86"/>
      <c r="M41" s="87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ht="16.5" thickBot="1" x14ac:dyDescent="0.3">
      <c r="A42" s="95" t="s">
        <v>8</v>
      </c>
      <c r="B42" s="91">
        <f t="shared" si="9"/>
        <v>5153506.5999999996</v>
      </c>
      <c r="C42" s="23">
        <f t="shared" si="9"/>
        <v>5289551</v>
      </c>
      <c r="D42" s="23">
        <f t="shared" si="9"/>
        <v>6696786</v>
      </c>
      <c r="E42" s="23">
        <f t="shared" si="9"/>
        <v>6707950.9000000004</v>
      </c>
      <c r="F42" s="23">
        <f t="shared" si="9"/>
        <v>6679129.4000000004</v>
      </c>
      <c r="G42" s="23">
        <f t="shared" si="9"/>
        <v>6935516</v>
      </c>
      <c r="H42" s="23">
        <f t="shared" si="9"/>
        <v>7120153</v>
      </c>
      <c r="I42" s="23">
        <f t="shared" si="9"/>
        <v>7478718</v>
      </c>
      <c r="J42" s="23">
        <f t="shared" si="9"/>
        <v>7605018</v>
      </c>
      <c r="K42" s="59">
        <f t="shared" si="9"/>
        <v>8229841</v>
      </c>
      <c r="L42" s="86"/>
      <c r="M42" s="87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ht="16.5" thickTop="1" x14ac:dyDescent="0.25">
      <c r="A43" s="64" t="s">
        <v>9</v>
      </c>
      <c r="B43" s="65">
        <f>SUM(B40:B42)</f>
        <v>7542868.5999999996</v>
      </c>
      <c r="C43" s="27">
        <f t="shared" ref="C43:K43" si="10">SUM(C40:C42)</f>
        <v>7800543</v>
      </c>
      <c r="D43" s="27">
        <f t="shared" si="10"/>
        <v>8274591</v>
      </c>
      <c r="E43" s="27">
        <f t="shared" si="10"/>
        <v>8509541.9000000004</v>
      </c>
      <c r="F43" s="27">
        <f t="shared" si="10"/>
        <v>8654978.4000000004</v>
      </c>
      <c r="G43" s="27">
        <f t="shared" si="10"/>
        <v>9110471</v>
      </c>
      <c r="H43" s="27">
        <f t="shared" si="10"/>
        <v>9572287</v>
      </c>
      <c r="I43" s="25">
        <f t="shared" si="10"/>
        <v>10106167</v>
      </c>
      <c r="J43" s="27">
        <f t="shared" si="10"/>
        <v>10331083</v>
      </c>
      <c r="K43" s="28">
        <f t="shared" si="10"/>
        <v>11049483</v>
      </c>
      <c r="L43" s="83"/>
      <c r="M43" s="84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6.75" x14ac:dyDescent="0.15">
      <c r="A44" s="34" t="s">
        <v>6</v>
      </c>
      <c r="B44" s="34" t="s">
        <v>6</v>
      </c>
      <c r="C44" s="34" t="s">
        <v>6</v>
      </c>
      <c r="D44" s="34" t="s">
        <v>6</v>
      </c>
      <c r="E44" s="34" t="s">
        <v>6</v>
      </c>
      <c r="F44" s="34" t="s">
        <v>6</v>
      </c>
      <c r="G44" s="34" t="s">
        <v>6</v>
      </c>
      <c r="H44" s="34" t="s">
        <v>6</v>
      </c>
      <c r="I44" s="34" t="s">
        <v>6</v>
      </c>
      <c r="J44" s="34" t="s">
        <v>6</v>
      </c>
      <c r="K44" s="34" t="s">
        <v>6</v>
      </c>
      <c r="L44" s="89"/>
      <c r="M44" s="89"/>
      <c r="N44" s="89"/>
    </row>
    <row r="45" spans="1:36" ht="31.15" customHeight="1" x14ac:dyDescent="0.25">
      <c r="A45" s="73" t="s">
        <v>11</v>
      </c>
      <c r="B45" s="67">
        <v>2001</v>
      </c>
      <c r="C45" s="38">
        <v>2002</v>
      </c>
      <c r="D45" s="38">
        <v>2003</v>
      </c>
      <c r="E45" s="38">
        <v>2004</v>
      </c>
      <c r="F45" s="38">
        <v>2005</v>
      </c>
      <c r="G45" s="38">
        <v>2006</v>
      </c>
      <c r="H45" s="38">
        <v>2007</v>
      </c>
      <c r="I45" s="38">
        <v>2008</v>
      </c>
      <c r="J45" s="38">
        <v>2009</v>
      </c>
      <c r="K45" s="39">
        <v>2010</v>
      </c>
      <c r="L45" s="87"/>
      <c r="M45" s="87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ht="15.75" x14ac:dyDescent="0.25">
      <c r="A46" s="43" t="s">
        <v>2</v>
      </c>
      <c r="B46" s="96">
        <f t="shared" ref="B46:K48" si="11">L22</f>
        <v>17383561</v>
      </c>
      <c r="C46" s="97">
        <f t="shared" si="11"/>
        <v>18285929.600000001</v>
      </c>
      <c r="D46" s="17">
        <f t="shared" si="11"/>
        <v>17941434.899999999</v>
      </c>
      <c r="E46" s="17">
        <f t="shared" si="11"/>
        <v>19096929.300000001</v>
      </c>
      <c r="F46" s="45">
        <f t="shared" si="11"/>
        <v>20546009.300000001</v>
      </c>
      <c r="G46" s="17">
        <f t="shared" si="11"/>
        <v>22048659.699999999</v>
      </c>
      <c r="H46" s="17">
        <f t="shared" si="11"/>
        <v>22992968.5</v>
      </c>
      <c r="I46" s="46">
        <f t="shared" si="11"/>
        <v>23944409.699999999</v>
      </c>
      <c r="J46" s="17">
        <f t="shared" si="11"/>
        <v>23312761.699999999</v>
      </c>
      <c r="K46" s="68">
        <f t="shared" si="11"/>
        <v>23465518.199999999</v>
      </c>
      <c r="L46" s="83"/>
      <c r="M46" s="84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ht="15.75" x14ac:dyDescent="0.25">
      <c r="A47" s="98" t="s">
        <v>3</v>
      </c>
      <c r="B47" s="99">
        <f t="shared" si="11"/>
        <v>7706281</v>
      </c>
      <c r="C47" s="100">
        <f t="shared" si="11"/>
        <v>7405045</v>
      </c>
      <c r="D47" s="20">
        <f t="shared" si="11"/>
        <v>7698392</v>
      </c>
      <c r="E47" s="55">
        <f t="shared" si="11"/>
        <v>7960461</v>
      </c>
      <c r="F47" s="20">
        <f t="shared" si="11"/>
        <v>8506805</v>
      </c>
      <c r="G47" s="53">
        <f t="shared" si="11"/>
        <v>9354527</v>
      </c>
      <c r="H47" s="20">
        <f t="shared" si="11"/>
        <v>9824053</v>
      </c>
      <c r="I47" s="20">
        <f t="shared" si="11"/>
        <v>10275061</v>
      </c>
      <c r="J47" s="20">
        <f t="shared" si="11"/>
        <v>10250345</v>
      </c>
      <c r="K47" s="74">
        <f t="shared" si="11"/>
        <v>10352949</v>
      </c>
      <c r="L47" s="86"/>
      <c r="M47" s="87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ht="16.5" thickBot="1" x14ac:dyDescent="0.3">
      <c r="A48" s="21" t="s">
        <v>4</v>
      </c>
      <c r="B48" s="101">
        <f t="shared" si="11"/>
        <v>5435026.5999999996</v>
      </c>
      <c r="C48" s="102">
        <f t="shared" si="11"/>
        <v>6064770</v>
      </c>
      <c r="D48" s="62">
        <f t="shared" si="11"/>
        <v>6841365</v>
      </c>
      <c r="E48" s="23">
        <f t="shared" si="11"/>
        <v>7151350.9000000004</v>
      </c>
      <c r="F48" s="23">
        <f t="shared" si="11"/>
        <v>7273798.4000000004</v>
      </c>
      <c r="G48" s="23">
        <f t="shared" si="11"/>
        <v>7383938</v>
      </c>
      <c r="H48" s="23">
        <f t="shared" si="11"/>
        <v>7901335</v>
      </c>
      <c r="I48" s="60">
        <f t="shared" si="11"/>
        <v>8187753</v>
      </c>
      <c r="J48" s="60">
        <f t="shared" si="11"/>
        <v>9668879</v>
      </c>
      <c r="K48" s="59">
        <f t="shared" si="11"/>
        <v>12165412</v>
      </c>
      <c r="L48" s="86"/>
      <c r="M48" s="87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ht="16.5" thickTop="1" x14ac:dyDescent="0.25">
      <c r="A49" s="64" t="s">
        <v>12</v>
      </c>
      <c r="B49" s="65">
        <f>SUM(B46:B48)</f>
        <v>30524868.600000001</v>
      </c>
      <c r="C49" s="27">
        <f t="shared" ref="C49:K49" si="12">SUM(C46:C48)</f>
        <v>31755744.600000001</v>
      </c>
      <c r="D49" s="25">
        <f t="shared" si="12"/>
        <v>32481191.899999999</v>
      </c>
      <c r="E49" s="26">
        <f t="shared" si="12"/>
        <v>34208741.200000003</v>
      </c>
      <c r="F49" s="26">
        <f t="shared" si="12"/>
        <v>36326612.700000003</v>
      </c>
      <c r="G49" s="26">
        <f t="shared" si="12"/>
        <v>38787124.700000003</v>
      </c>
      <c r="H49" s="26">
        <f t="shared" si="12"/>
        <v>40718356.5</v>
      </c>
      <c r="I49" s="26">
        <f t="shared" si="12"/>
        <v>42407223.700000003</v>
      </c>
      <c r="J49" s="26">
        <f t="shared" si="12"/>
        <v>43231985.700000003</v>
      </c>
      <c r="K49" s="28">
        <f t="shared" si="12"/>
        <v>45983879.200000003</v>
      </c>
      <c r="L49" s="83"/>
      <c r="M49" s="84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79" customFormat="1" ht="11.25" x14ac:dyDescent="0.15">
      <c r="A50" s="34" t="s">
        <v>6</v>
      </c>
      <c r="B50" s="34" t="s">
        <v>6</v>
      </c>
      <c r="C50" s="34" t="s">
        <v>6</v>
      </c>
      <c r="D50" s="34" t="s">
        <v>6</v>
      </c>
      <c r="E50" s="34" t="s">
        <v>6</v>
      </c>
      <c r="F50" s="34" t="s">
        <v>6</v>
      </c>
      <c r="G50" s="34" t="s">
        <v>6</v>
      </c>
      <c r="H50" s="34" t="s">
        <v>6</v>
      </c>
      <c r="I50" s="34" t="s">
        <v>6</v>
      </c>
      <c r="J50" s="34" t="s">
        <v>6</v>
      </c>
      <c r="K50" s="34" t="s">
        <v>6</v>
      </c>
      <c r="L50" s="78"/>
      <c r="M50" s="78"/>
    </row>
    <row r="51" spans="1:36" ht="15.75" x14ac:dyDescent="0.25">
      <c r="A51" s="3" t="s">
        <v>1</v>
      </c>
      <c r="B51" s="4">
        <v>2011</v>
      </c>
      <c r="C51" s="5">
        <v>2012</v>
      </c>
      <c r="D51" s="5">
        <v>2013</v>
      </c>
      <c r="E51" s="5">
        <v>2014</v>
      </c>
      <c r="F51" s="4">
        <v>2015</v>
      </c>
      <c r="G51" s="5">
        <v>2016</v>
      </c>
      <c r="H51" s="5">
        <v>2017</v>
      </c>
      <c r="I51" s="80">
        <v>2018</v>
      </c>
      <c r="J51" s="4">
        <v>2019</v>
      </c>
      <c r="K51" s="7">
        <v>2020</v>
      </c>
      <c r="L51" s="81"/>
      <c r="M51" s="81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ht="15.75" x14ac:dyDescent="0.25">
      <c r="A52" s="15" t="s">
        <v>2</v>
      </c>
      <c r="B52" s="44">
        <f t="shared" ref="B52:K54" si="13">V4</f>
        <v>17726057</v>
      </c>
      <c r="C52" s="17">
        <f t="shared" si="13"/>
        <v>18677461.458609998</v>
      </c>
      <c r="D52" s="17">
        <f t="shared" si="13"/>
        <v>20181762</v>
      </c>
      <c r="E52" s="17">
        <f t="shared" si="13"/>
        <v>21855772</v>
      </c>
      <c r="F52" s="103">
        <f t="shared" si="13"/>
        <v>23060603</v>
      </c>
      <c r="G52" s="104">
        <f t="shared" si="13"/>
        <v>23683455</v>
      </c>
      <c r="H52" s="17">
        <f t="shared" si="13"/>
        <v>23965347</v>
      </c>
      <c r="I52" s="17">
        <f t="shared" si="13"/>
        <v>25185543</v>
      </c>
      <c r="J52" s="17">
        <f t="shared" si="13"/>
        <v>26675249</v>
      </c>
      <c r="K52" s="68">
        <f t="shared" si="13"/>
        <v>26224592</v>
      </c>
      <c r="L52" s="84"/>
      <c r="M52" s="84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ht="15.75" x14ac:dyDescent="0.25">
      <c r="A53" s="18" t="s">
        <v>3</v>
      </c>
      <c r="B53" s="71">
        <f t="shared" si="13"/>
        <v>3899394</v>
      </c>
      <c r="C53" s="20">
        <f t="shared" si="13"/>
        <v>3928841</v>
      </c>
      <c r="D53" s="20">
        <f t="shared" si="13"/>
        <v>4050276</v>
      </c>
      <c r="E53" s="20">
        <f t="shared" si="13"/>
        <v>4292955</v>
      </c>
      <c r="F53" s="20">
        <f t="shared" si="13"/>
        <v>3953173</v>
      </c>
      <c r="G53" s="20">
        <f t="shared" si="13"/>
        <v>4413549</v>
      </c>
      <c r="H53" s="20">
        <f t="shared" si="13"/>
        <v>4190374.74529</v>
      </c>
      <c r="I53" s="20">
        <f t="shared" si="13"/>
        <v>5408927</v>
      </c>
      <c r="J53" s="20">
        <f t="shared" si="13"/>
        <v>4245348</v>
      </c>
      <c r="K53" s="74">
        <f t="shared" si="13"/>
        <v>4202608</v>
      </c>
      <c r="L53" s="87"/>
      <c r="M53" s="87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ht="16.5" thickBot="1" x14ac:dyDescent="0.3">
      <c r="A54" s="21" t="s">
        <v>4</v>
      </c>
      <c r="B54" s="58">
        <f t="shared" si="13"/>
        <v>9756757</v>
      </c>
      <c r="C54" s="23">
        <f t="shared" si="13"/>
        <v>8486104</v>
      </c>
      <c r="D54" s="62">
        <f t="shared" si="13"/>
        <v>8808041</v>
      </c>
      <c r="E54" s="62">
        <f t="shared" si="13"/>
        <v>9409547</v>
      </c>
      <c r="F54" s="91">
        <f t="shared" si="13"/>
        <v>10564728</v>
      </c>
      <c r="G54" s="23">
        <f t="shared" si="13"/>
        <v>10930643</v>
      </c>
      <c r="H54" s="23">
        <f t="shared" si="13"/>
        <v>10987402</v>
      </c>
      <c r="I54" s="23">
        <f t="shared" si="13"/>
        <v>11976329</v>
      </c>
      <c r="J54" s="23">
        <f t="shared" si="13"/>
        <v>11825013</v>
      </c>
      <c r="K54" s="59">
        <f t="shared" si="13"/>
        <v>14821726</v>
      </c>
      <c r="L54" s="87"/>
      <c r="M54" s="87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ht="16.5" thickTop="1" x14ac:dyDescent="0.25">
      <c r="A55" s="24" t="s">
        <v>5</v>
      </c>
      <c r="B55" s="25">
        <f>SUM(B52:B54)</f>
        <v>31382208</v>
      </c>
      <c r="C55" s="27">
        <f t="shared" ref="C55:K55" si="14">SUM(C52:C54)</f>
        <v>31092406.458609998</v>
      </c>
      <c r="D55" s="27">
        <f t="shared" si="14"/>
        <v>33040079</v>
      </c>
      <c r="E55" s="27">
        <f t="shared" si="14"/>
        <v>35558274</v>
      </c>
      <c r="F55" s="27">
        <f t="shared" si="14"/>
        <v>37578504</v>
      </c>
      <c r="G55" s="27">
        <f t="shared" si="14"/>
        <v>39027647</v>
      </c>
      <c r="H55" s="27">
        <f t="shared" si="14"/>
        <v>39143123.745289996</v>
      </c>
      <c r="I55" s="25">
        <f t="shared" si="14"/>
        <v>42570799</v>
      </c>
      <c r="J55" s="27">
        <f t="shared" si="14"/>
        <v>42745610</v>
      </c>
      <c r="K55" s="28">
        <f t="shared" si="14"/>
        <v>45248926</v>
      </c>
      <c r="L55" s="84"/>
      <c r="M55" s="84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6.75" x14ac:dyDescent="0.15">
      <c r="A56" s="34" t="s">
        <v>6</v>
      </c>
      <c r="B56" s="34" t="s">
        <v>6</v>
      </c>
      <c r="C56" s="34" t="s">
        <v>6</v>
      </c>
      <c r="D56" s="34" t="s">
        <v>6</v>
      </c>
      <c r="E56" s="34" t="s">
        <v>6</v>
      </c>
      <c r="F56" s="34" t="s">
        <v>6</v>
      </c>
      <c r="G56" s="34" t="s">
        <v>6</v>
      </c>
      <c r="H56" s="34" t="s">
        <v>6</v>
      </c>
      <c r="I56" s="34" t="s">
        <v>6</v>
      </c>
      <c r="J56" s="34" t="s">
        <v>6</v>
      </c>
      <c r="K56" s="34" t="s">
        <v>6</v>
      </c>
      <c r="L56" s="89"/>
      <c r="M56" s="89"/>
    </row>
    <row r="57" spans="1:36" ht="15.75" x14ac:dyDescent="0.25">
      <c r="A57" s="93" t="s">
        <v>7</v>
      </c>
      <c r="B57" s="67">
        <v>2011</v>
      </c>
      <c r="C57" s="38">
        <v>2012</v>
      </c>
      <c r="D57" s="38">
        <v>2013</v>
      </c>
      <c r="E57" s="38">
        <v>2014</v>
      </c>
      <c r="F57" s="38">
        <v>2015</v>
      </c>
      <c r="G57" s="38">
        <v>2016</v>
      </c>
      <c r="H57" s="38">
        <v>2017</v>
      </c>
      <c r="I57" s="38">
        <v>2018</v>
      </c>
      <c r="J57" s="38">
        <v>2019</v>
      </c>
      <c r="K57" s="39">
        <v>2020</v>
      </c>
      <c r="L57" s="87"/>
      <c r="M57" s="87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ht="15.75" x14ac:dyDescent="0.25">
      <c r="A58" s="90" t="s">
        <v>2</v>
      </c>
      <c r="B58" s="103">
        <f t="shared" ref="B58:K60" si="15">V10</f>
        <v>5440369</v>
      </c>
      <c r="C58" s="46">
        <f t="shared" si="15"/>
        <v>5548996</v>
      </c>
      <c r="D58" s="17">
        <f t="shared" si="15"/>
        <v>5808303</v>
      </c>
      <c r="E58" s="104">
        <f t="shared" si="15"/>
        <v>5928779</v>
      </c>
      <c r="F58" s="17">
        <f t="shared" si="15"/>
        <v>6082317.8999999994</v>
      </c>
      <c r="G58" s="17">
        <f t="shared" si="15"/>
        <v>6261223.4999999991</v>
      </c>
      <c r="H58" s="104">
        <f t="shared" si="15"/>
        <v>6550491.4999999991</v>
      </c>
      <c r="I58" s="17">
        <f t="shared" si="15"/>
        <v>6825707</v>
      </c>
      <c r="J58" s="17">
        <f t="shared" si="15"/>
        <v>7290380.7999999998</v>
      </c>
      <c r="K58" s="68">
        <f t="shared" si="15"/>
        <v>7666295.0999999996</v>
      </c>
      <c r="L58" s="84"/>
      <c r="M58" s="84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ht="15.75" x14ac:dyDescent="0.25">
      <c r="A59" s="70" t="s">
        <v>3</v>
      </c>
      <c r="B59" s="71">
        <f t="shared" si="15"/>
        <v>5686154.1799999997</v>
      </c>
      <c r="C59" s="20">
        <f t="shared" si="15"/>
        <v>5873634</v>
      </c>
      <c r="D59" s="20">
        <f t="shared" si="15"/>
        <v>6150639</v>
      </c>
      <c r="E59" s="20">
        <f t="shared" si="15"/>
        <v>6081287.5999999996</v>
      </c>
      <c r="F59" s="77">
        <f t="shared" si="15"/>
        <v>6555479.7000000002</v>
      </c>
      <c r="G59" s="20">
        <f t="shared" si="15"/>
        <v>6735853.6000000006</v>
      </c>
      <c r="H59" s="20">
        <f t="shared" si="15"/>
        <v>6975891.5999999996</v>
      </c>
      <c r="I59" s="20">
        <f t="shared" si="15"/>
        <v>7339078</v>
      </c>
      <c r="J59" s="20">
        <f t="shared" si="15"/>
        <v>7567527.9000000013</v>
      </c>
      <c r="K59" s="76">
        <f t="shared" si="15"/>
        <v>8029594.5</v>
      </c>
      <c r="L59" s="87"/>
      <c r="M59" s="87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ht="16.5" thickBot="1" x14ac:dyDescent="0.3">
      <c r="A60" s="95" t="s">
        <v>8</v>
      </c>
      <c r="B60" s="77">
        <f t="shared" si="15"/>
        <v>4025881.9000000004</v>
      </c>
      <c r="C60" s="23">
        <f t="shared" si="15"/>
        <v>4044979</v>
      </c>
      <c r="D60" s="91">
        <f t="shared" si="15"/>
        <v>3950515</v>
      </c>
      <c r="E60" s="23">
        <f t="shared" si="15"/>
        <v>3937502</v>
      </c>
      <c r="F60" s="91">
        <f t="shared" si="15"/>
        <v>4263548.3</v>
      </c>
      <c r="G60" s="23">
        <f t="shared" si="15"/>
        <v>4369022.0999999996</v>
      </c>
      <c r="H60" s="91">
        <f t="shared" si="15"/>
        <v>4463432.3</v>
      </c>
      <c r="I60" s="23">
        <f t="shared" si="15"/>
        <v>4563839</v>
      </c>
      <c r="J60" s="23">
        <f t="shared" si="15"/>
        <v>4751559.5999999996</v>
      </c>
      <c r="K60" s="63">
        <f t="shared" si="15"/>
        <v>4954975.3999999994</v>
      </c>
      <c r="L60" s="87"/>
      <c r="M60" s="87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ht="16.5" thickTop="1" x14ac:dyDescent="0.25">
      <c r="A61" s="64" t="s">
        <v>9</v>
      </c>
      <c r="B61" s="65">
        <f>SUM(B58:B60)</f>
        <v>15152405.08</v>
      </c>
      <c r="C61" s="27">
        <f t="shared" ref="C61:K61" si="16">SUM(C58:C60)</f>
        <v>15467609</v>
      </c>
      <c r="D61" s="27">
        <f t="shared" si="16"/>
        <v>15909457</v>
      </c>
      <c r="E61" s="27">
        <f t="shared" si="16"/>
        <v>15947568.6</v>
      </c>
      <c r="F61" s="27">
        <f t="shared" si="16"/>
        <v>16901345.899999999</v>
      </c>
      <c r="G61" s="27">
        <f t="shared" si="16"/>
        <v>17366099.199999999</v>
      </c>
      <c r="H61" s="27">
        <f t="shared" si="16"/>
        <v>17989815.399999999</v>
      </c>
      <c r="I61" s="27">
        <f t="shared" si="16"/>
        <v>18728624</v>
      </c>
      <c r="J61" s="25">
        <f t="shared" si="16"/>
        <v>19609468.300000001</v>
      </c>
      <c r="K61" s="28">
        <f t="shared" si="16"/>
        <v>20650865</v>
      </c>
      <c r="L61" s="84"/>
      <c r="M61" s="84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6.75" x14ac:dyDescent="0.15">
      <c r="A62" s="34" t="s">
        <v>6</v>
      </c>
      <c r="B62" s="34" t="s">
        <v>6</v>
      </c>
      <c r="C62" s="34" t="s">
        <v>6</v>
      </c>
      <c r="D62" s="34" t="s">
        <v>6</v>
      </c>
      <c r="E62" s="34" t="s">
        <v>6</v>
      </c>
      <c r="F62" s="34" t="s">
        <v>6</v>
      </c>
      <c r="G62" s="34" t="s">
        <v>6</v>
      </c>
      <c r="H62" s="34" t="s">
        <v>6</v>
      </c>
      <c r="I62" s="34" t="s">
        <v>6</v>
      </c>
      <c r="J62" s="34" t="s">
        <v>6</v>
      </c>
      <c r="K62" s="34" t="s">
        <v>6</v>
      </c>
      <c r="L62" s="89"/>
      <c r="M62" s="89"/>
    </row>
    <row r="63" spans="1:36" ht="15.75" x14ac:dyDescent="0.25">
      <c r="A63" s="93" t="s">
        <v>10</v>
      </c>
      <c r="B63" s="67">
        <v>2011</v>
      </c>
      <c r="C63" s="38">
        <v>2012</v>
      </c>
      <c r="D63" s="38">
        <v>2013</v>
      </c>
      <c r="E63" s="38">
        <v>2014</v>
      </c>
      <c r="F63" s="38">
        <v>2015</v>
      </c>
      <c r="G63" s="38">
        <v>2016</v>
      </c>
      <c r="H63" s="38">
        <v>2017</v>
      </c>
      <c r="I63" s="38">
        <v>2018</v>
      </c>
      <c r="J63" s="38">
        <v>2019</v>
      </c>
      <c r="K63" s="39">
        <v>2020</v>
      </c>
      <c r="L63" s="87"/>
      <c r="M63" s="87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ht="15.75" x14ac:dyDescent="0.25">
      <c r="A64" s="43" t="s">
        <v>2</v>
      </c>
      <c r="B64" s="44">
        <f t="shared" ref="B64:K66" si="17">V16</f>
        <v>2131404</v>
      </c>
      <c r="C64" s="17">
        <f t="shared" si="17"/>
        <v>2169751</v>
      </c>
      <c r="D64" s="17">
        <f t="shared" si="17"/>
        <v>2269662</v>
      </c>
      <c r="E64" s="17">
        <f t="shared" si="17"/>
        <v>2304627</v>
      </c>
      <c r="F64" s="17">
        <f t="shared" si="17"/>
        <v>2348172.8000000003</v>
      </c>
      <c r="G64" s="17">
        <f t="shared" si="17"/>
        <v>2457763.5</v>
      </c>
      <c r="H64" s="17">
        <f t="shared" si="17"/>
        <v>2628296.4029999999</v>
      </c>
      <c r="I64" s="17">
        <f t="shared" si="17"/>
        <v>2690715.4</v>
      </c>
      <c r="J64" s="103">
        <f t="shared" si="17"/>
        <v>2871053.8</v>
      </c>
      <c r="K64" s="49">
        <f t="shared" si="17"/>
        <v>3095858.1987399999</v>
      </c>
      <c r="L64" s="84"/>
      <c r="M64" s="84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ht="15.75" x14ac:dyDescent="0.25">
      <c r="A65" s="70" t="s">
        <v>3</v>
      </c>
      <c r="B65" s="105">
        <f t="shared" si="17"/>
        <v>754935</v>
      </c>
      <c r="C65" s="106">
        <f t="shared" si="17"/>
        <v>770955</v>
      </c>
      <c r="D65" s="20">
        <f t="shared" si="17"/>
        <v>765179</v>
      </c>
      <c r="E65" s="106">
        <f t="shared" si="17"/>
        <v>791389</v>
      </c>
      <c r="F65" s="107">
        <f t="shared" si="17"/>
        <v>783218</v>
      </c>
      <c r="G65" s="106">
        <f t="shared" si="17"/>
        <v>850207</v>
      </c>
      <c r="H65" s="20">
        <f t="shared" si="17"/>
        <v>862357.55670999992</v>
      </c>
      <c r="I65" s="106">
        <f t="shared" si="17"/>
        <v>901569.92211000004</v>
      </c>
      <c r="J65" s="20">
        <f t="shared" si="17"/>
        <v>963722</v>
      </c>
      <c r="K65" s="74">
        <f t="shared" si="17"/>
        <v>850527.72100000002</v>
      </c>
      <c r="L65" s="87"/>
      <c r="M65" s="87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ht="16.5" thickBot="1" x14ac:dyDescent="0.3">
      <c r="A66" s="21" t="s">
        <v>8</v>
      </c>
      <c r="B66" s="58">
        <f t="shared" si="17"/>
        <v>7886379</v>
      </c>
      <c r="C66" s="91">
        <f t="shared" si="17"/>
        <v>7922504</v>
      </c>
      <c r="D66" s="23">
        <f t="shared" si="17"/>
        <v>8053233</v>
      </c>
      <c r="E66" s="23">
        <f t="shared" si="17"/>
        <v>8285435.5</v>
      </c>
      <c r="F66" s="108">
        <f t="shared" si="17"/>
        <v>8890724.4000000004</v>
      </c>
      <c r="G66" s="91">
        <f t="shared" si="17"/>
        <v>9184821.1000000015</v>
      </c>
      <c r="H66" s="23">
        <f t="shared" si="17"/>
        <v>9570730.5999999996</v>
      </c>
      <c r="I66" s="91">
        <f t="shared" si="17"/>
        <v>9900189.1162700001</v>
      </c>
      <c r="J66" s="23">
        <f t="shared" si="17"/>
        <v>10258341</v>
      </c>
      <c r="K66" s="59">
        <f t="shared" si="17"/>
        <v>10540287.471000001</v>
      </c>
      <c r="L66" s="87"/>
      <c r="M66" s="87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ht="16.5" thickTop="1" x14ac:dyDescent="0.25">
      <c r="A67" s="24" t="s">
        <v>9</v>
      </c>
      <c r="B67" s="66">
        <f>SUM(B64:B66)</f>
        <v>10772718</v>
      </c>
      <c r="C67" s="66">
        <f t="shared" ref="C67:K67" si="18">SUM(C64:C66)</f>
        <v>10863210</v>
      </c>
      <c r="D67" s="66">
        <f t="shared" si="18"/>
        <v>11088074</v>
      </c>
      <c r="E67" s="25">
        <f t="shared" si="18"/>
        <v>11381451.5</v>
      </c>
      <c r="F67" s="27">
        <f t="shared" si="18"/>
        <v>12022115.200000001</v>
      </c>
      <c r="G67" s="27">
        <f t="shared" si="18"/>
        <v>12492791.600000001</v>
      </c>
      <c r="H67" s="27">
        <f t="shared" si="18"/>
        <v>13061384.55971</v>
      </c>
      <c r="I67" s="27">
        <f t="shared" si="18"/>
        <v>13492474.438379999</v>
      </c>
      <c r="J67" s="25">
        <f t="shared" si="18"/>
        <v>14093116.800000001</v>
      </c>
      <c r="K67" s="28">
        <f t="shared" si="18"/>
        <v>14486673.39074</v>
      </c>
      <c r="L67" s="84"/>
      <c r="M67" s="84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6.75" x14ac:dyDescent="0.15">
      <c r="A68" s="34" t="s">
        <v>6</v>
      </c>
      <c r="B68" s="34" t="s">
        <v>6</v>
      </c>
      <c r="C68" s="34" t="s">
        <v>6</v>
      </c>
      <c r="D68" s="34" t="s">
        <v>6</v>
      </c>
      <c r="E68" s="34" t="s">
        <v>6</v>
      </c>
      <c r="F68" s="34" t="s">
        <v>6</v>
      </c>
      <c r="G68" s="34" t="s">
        <v>6</v>
      </c>
      <c r="H68" s="34" t="s">
        <v>6</v>
      </c>
      <c r="I68" s="34" t="s">
        <v>6</v>
      </c>
      <c r="J68" s="34" t="s">
        <v>6</v>
      </c>
      <c r="K68" s="34" t="s">
        <v>6</v>
      </c>
      <c r="L68" s="89"/>
      <c r="M68" s="89"/>
    </row>
    <row r="69" spans="1:36" ht="31.15" customHeight="1" x14ac:dyDescent="0.25">
      <c r="A69" s="73" t="s">
        <v>11</v>
      </c>
      <c r="B69" s="67">
        <v>2011</v>
      </c>
      <c r="C69" s="38">
        <v>2012</v>
      </c>
      <c r="D69" s="38">
        <v>2013</v>
      </c>
      <c r="E69" s="38">
        <v>2014</v>
      </c>
      <c r="F69" s="38">
        <v>2015</v>
      </c>
      <c r="G69" s="38">
        <v>2016</v>
      </c>
      <c r="H69" s="38">
        <v>2017</v>
      </c>
      <c r="I69" s="38">
        <v>2018</v>
      </c>
      <c r="J69" s="38">
        <v>2019</v>
      </c>
      <c r="K69" s="39">
        <v>2020</v>
      </c>
      <c r="L69" s="87"/>
      <c r="M69" s="87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ht="15.75" x14ac:dyDescent="0.25">
      <c r="A70" s="90" t="s">
        <v>2</v>
      </c>
      <c r="B70" s="104">
        <f t="shared" ref="B70:K72" si="19">V22</f>
        <v>25297830</v>
      </c>
      <c r="C70" s="17">
        <f t="shared" si="19"/>
        <v>26396208.458609998</v>
      </c>
      <c r="D70" s="17">
        <f t="shared" si="19"/>
        <v>28259727</v>
      </c>
      <c r="E70" s="17">
        <f t="shared" si="19"/>
        <v>30089178</v>
      </c>
      <c r="F70" s="17">
        <f t="shared" si="19"/>
        <v>31491093.699999999</v>
      </c>
      <c r="G70" s="17">
        <f t="shared" si="19"/>
        <v>32402442</v>
      </c>
      <c r="H70" s="103">
        <f t="shared" si="19"/>
        <v>33144134.903000001</v>
      </c>
      <c r="I70" s="17">
        <f t="shared" si="19"/>
        <v>34701965.399999999</v>
      </c>
      <c r="J70" s="17">
        <f t="shared" si="19"/>
        <v>36836683.599999994</v>
      </c>
      <c r="K70" s="68">
        <f t="shared" si="19"/>
        <v>36986745.29874</v>
      </c>
      <c r="L70" s="84"/>
      <c r="M70" s="84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ht="15.75" x14ac:dyDescent="0.25">
      <c r="A71" s="70" t="s">
        <v>3</v>
      </c>
      <c r="B71" s="71">
        <f t="shared" si="19"/>
        <v>10340483.18</v>
      </c>
      <c r="C71" s="20">
        <f t="shared" si="19"/>
        <v>10573430</v>
      </c>
      <c r="D71" s="75">
        <f t="shared" si="19"/>
        <v>10966094</v>
      </c>
      <c r="E71" s="75">
        <f t="shared" si="19"/>
        <v>11165631.6</v>
      </c>
      <c r="F71" s="109">
        <f t="shared" si="19"/>
        <v>11291870.699999999</v>
      </c>
      <c r="G71" s="20">
        <f t="shared" si="19"/>
        <v>11999609.600000001</v>
      </c>
      <c r="H71" s="20">
        <f t="shared" si="19"/>
        <v>12028623.901999999</v>
      </c>
      <c r="I71" s="20">
        <f t="shared" si="19"/>
        <v>13649574.922110001</v>
      </c>
      <c r="J71" s="20">
        <f t="shared" si="19"/>
        <v>12776597.900000002</v>
      </c>
      <c r="K71" s="74">
        <f t="shared" si="19"/>
        <v>13082730.221000001</v>
      </c>
      <c r="L71" s="87"/>
      <c r="M71" s="87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ht="16.5" thickBot="1" x14ac:dyDescent="0.3">
      <c r="A72" s="21" t="s">
        <v>4</v>
      </c>
      <c r="B72" s="58">
        <f t="shared" si="19"/>
        <v>11880468</v>
      </c>
      <c r="C72" s="23">
        <f t="shared" si="19"/>
        <v>10452797</v>
      </c>
      <c r="D72" s="62">
        <f t="shared" si="19"/>
        <v>10638676</v>
      </c>
      <c r="E72" s="91">
        <f t="shared" si="19"/>
        <v>11090634</v>
      </c>
      <c r="F72" s="23">
        <f t="shared" si="19"/>
        <v>12299300.800000001</v>
      </c>
      <c r="G72" s="91">
        <f t="shared" si="19"/>
        <v>12656524.1</v>
      </c>
      <c r="H72" s="23">
        <f t="shared" si="19"/>
        <v>12725476.300000001</v>
      </c>
      <c r="I72" s="91">
        <f t="shared" si="19"/>
        <v>13728388.11627</v>
      </c>
      <c r="J72" s="23">
        <f t="shared" si="19"/>
        <v>13661837.300000001</v>
      </c>
      <c r="K72" s="63">
        <f t="shared" si="19"/>
        <v>16713119.871000001</v>
      </c>
      <c r="L72" s="87"/>
      <c r="M72" s="87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ht="16.5" thickTop="1" x14ac:dyDescent="0.25">
      <c r="A73" s="64" t="s">
        <v>12</v>
      </c>
      <c r="B73" s="65">
        <f>SUM(B70:B72)</f>
        <v>47518781.18</v>
      </c>
      <c r="C73" s="27">
        <f t="shared" ref="C73:K73" si="20">SUM(C70:C72)</f>
        <v>47422435.458609998</v>
      </c>
      <c r="D73" s="27">
        <f t="shared" si="20"/>
        <v>49864497</v>
      </c>
      <c r="E73" s="27">
        <f t="shared" si="20"/>
        <v>52345443.600000001</v>
      </c>
      <c r="F73" s="27">
        <f t="shared" si="20"/>
        <v>55082265.200000003</v>
      </c>
      <c r="G73" s="25">
        <f t="shared" si="20"/>
        <v>57058575.700000003</v>
      </c>
      <c r="H73" s="27">
        <f t="shared" si="20"/>
        <v>57898235.105000004</v>
      </c>
      <c r="I73" s="27">
        <f t="shared" si="20"/>
        <v>62079928.438379996</v>
      </c>
      <c r="J73" s="27">
        <f t="shared" si="20"/>
        <v>63275118.799999997</v>
      </c>
      <c r="K73" s="28">
        <f t="shared" si="20"/>
        <v>66782595.39074</v>
      </c>
      <c r="L73" s="84"/>
      <c r="M73" s="84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79" customFormat="1" ht="11.25" x14ac:dyDescent="0.15">
      <c r="A74" s="34" t="s">
        <v>6</v>
      </c>
      <c r="B74" s="34" t="s">
        <v>6</v>
      </c>
      <c r="C74" s="34" t="s">
        <v>6</v>
      </c>
      <c r="D74" s="34" t="s">
        <v>6</v>
      </c>
      <c r="E74" s="34" t="s">
        <v>6</v>
      </c>
      <c r="F74" s="34" t="s">
        <v>6</v>
      </c>
      <c r="G74" s="34" t="s">
        <v>6</v>
      </c>
      <c r="H74" s="34" t="s">
        <v>6</v>
      </c>
      <c r="I74" s="34" t="s">
        <v>6</v>
      </c>
      <c r="J74" s="34" t="s">
        <v>6</v>
      </c>
      <c r="K74" s="34" t="s">
        <v>6</v>
      </c>
    </row>
    <row r="75" spans="1:36" ht="15.75" x14ac:dyDescent="0.25">
      <c r="A75" s="93" t="s">
        <v>1</v>
      </c>
      <c r="B75" s="110">
        <v>2021</v>
      </c>
      <c r="C75" s="5">
        <v>2022</v>
      </c>
      <c r="D75" s="5">
        <v>2023</v>
      </c>
      <c r="E75" s="5">
        <v>2024</v>
      </c>
      <c r="F75" s="5">
        <v>2025</v>
      </c>
      <c r="G75" s="5">
        <v>2026</v>
      </c>
      <c r="H75" s="5">
        <v>2027</v>
      </c>
      <c r="I75" s="4">
        <v>2028</v>
      </c>
      <c r="J75" s="5">
        <v>2029</v>
      </c>
      <c r="K75" s="7">
        <v>2030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ht="15.75" x14ac:dyDescent="0.25">
      <c r="A76" s="43" t="s">
        <v>2</v>
      </c>
      <c r="B76" s="44">
        <f t="shared" ref="B76:K78" si="21">AF4</f>
        <v>29961045</v>
      </c>
      <c r="C76" s="17">
        <f t="shared" si="21"/>
        <v>33891570.743919998</v>
      </c>
      <c r="D76" s="17">
        <f t="shared" si="21"/>
        <v>33760300</v>
      </c>
      <c r="E76" s="111">
        <f t="shared" si="21"/>
        <v>33586202</v>
      </c>
      <c r="F76" s="111">
        <f t="shared" si="21"/>
        <v>35036719</v>
      </c>
      <c r="G76" s="111">
        <f t="shared" si="21"/>
        <v>36737507</v>
      </c>
      <c r="H76" s="111">
        <f t="shared" si="21"/>
        <v>38518330</v>
      </c>
      <c r="I76" s="111">
        <f t="shared" si="21"/>
        <v>39957671</v>
      </c>
      <c r="J76" s="111">
        <f t="shared" si="21"/>
        <v>41290741</v>
      </c>
      <c r="K76" s="112">
        <f t="shared" si="21"/>
        <v>0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ht="15.75" x14ac:dyDescent="0.25">
      <c r="A77" s="50" t="s">
        <v>3</v>
      </c>
      <c r="B77" s="71">
        <f t="shared" si="21"/>
        <v>5001383</v>
      </c>
      <c r="C77" s="20">
        <f t="shared" si="21"/>
        <v>4263858.1428200006</v>
      </c>
      <c r="D77" s="20">
        <f t="shared" si="21"/>
        <v>5127142</v>
      </c>
      <c r="E77" s="113">
        <f t="shared" si="21"/>
        <v>6376589</v>
      </c>
      <c r="F77" s="114">
        <f t="shared" si="21"/>
        <v>5696245</v>
      </c>
      <c r="G77" s="115">
        <f t="shared" si="21"/>
        <v>5328908</v>
      </c>
      <c r="H77" s="113">
        <f t="shared" si="21"/>
        <v>5189640</v>
      </c>
      <c r="I77" s="113">
        <f t="shared" si="21"/>
        <v>5229091</v>
      </c>
      <c r="J77" s="113">
        <f t="shared" si="21"/>
        <v>4666620</v>
      </c>
      <c r="K77" s="116">
        <f t="shared" si="21"/>
        <v>0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ht="16.5" thickBot="1" x14ac:dyDescent="0.3">
      <c r="A78" s="18" t="s">
        <v>4</v>
      </c>
      <c r="B78" s="58">
        <f t="shared" si="21"/>
        <v>16839875</v>
      </c>
      <c r="C78" s="23">
        <f t="shared" si="21"/>
        <v>21460919.800350033</v>
      </c>
      <c r="D78" s="23">
        <f t="shared" si="21"/>
        <v>19980239</v>
      </c>
      <c r="E78" s="117">
        <f t="shared" si="21"/>
        <v>18676018</v>
      </c>
      <c r="F78" s="117">
        <f t="shared" si="21"/>
        <v>23248916</v>
      </c>
      <c r="G78" s="118">
        <f t="shared" si="21"/>
        <v>24075017</v>
      </c>
      <c r="H78" s="119">
        <f t="shared" si="21"/>
        <v>22617850</v>
      </c>
      <c r="I78" s="117">
        <f t="shared" si="21"/>
        <v>23921283</v>
      </c>
      <c r="J78" s="117">
        <f t="shared" si="21"/>
        <v>23974309</v>
      </c>
      <c r="K78" s="120">
        <f t="shared" si="21"/>
        <v>0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ht="16.5" thickTop="1" x14ac:dyDescent="0.25">
      <c r="A79" s="64" t="s">
        <v>5</v>
      </c>
      <c r="B79" s="65">
        <f>SUM(B76:B78)</f>
        <v>51802303</v>
      </c>
      <c r="C79" s="25">
        <f>SUM(C76:C78)</f>
        <v>59616348.687090032</v>
      </c>
      <c r="D79" s="27">
        <f t="shared" ref="D79:K79" si="22">SUM(D76:D78)</f>
        <v>58867681</v>
      </c>
      <c r="E79" s="121">
        <f t="shared" si="22"/>
        <v>58638809</v>
      </c>
      <c r="F79" s="122">
        <f t="shared" si="22"/>
        <v>63981880</v>
      </c>
      <c r="G79" s="122">
        <f t="shared" si="22"/>
        <v>66141432</v>
      </c>
      <c r="H79" s="122">
        <f t="shared" si="22"/>
        <v>66325820</v>
      </c>
      <c r="I79" s="122">
        <f t="shared" si="22"/>
        <v>69108045</v>
      </c>
      <c r="J79" s="122">
        <f t="shared" si="22"/>
        <v>69931670</v>
      </c>
      <c r="K79" s="123">
        <f t="shared" si="22"/>
        <v>0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6.75" x14ac:dyDescent="0.15">
      <c r="A80" s="34" t="s">
        <v>6</v>
      </c>
      <c r="B80" s="34" t="s">
        <v>6</v>
      </c>
      <c r="C80" s="34" t="s">
        <v>6</v>
      </c>
      <c r="D80" s="34" t="s">
        <v>6</v>
      </c>
      <c r="E80" s="34" t="s">
        <v>6</v>
      </c>
      <c r="F80" s="34" t="s">
        <v>6</v>
      </c>
      <c r="G80" s="34" t="s">
        <v>6</v>
      </c>
      <c r="H80" s="34" t="s">
        <v>6</v>
      </c>
      <c r="I80" s="34" t="s">
        <v>6</v>
      </c>
      <c r="J80" s="34" t="s">
        <v>6</v>
      </c>
      <c r="K80" s="34" t="s">
        <v>6</v>
      </c>
    </row>
    <row r="81" spans="1:36" ht="15.75" x14ac:dyDescent="0.25">
      <c r="A81" s="93" t="s">
        <v>7</v>
      </c>
      <c r="B81" s="67">
        <v>2021</v>
      </c>
      <c r="C81" s="38">
        <v>2022</v>
      </c>
      <c r="D81" s="38">
        <v>2023</v>
      </c>
      <c r="E81" s="38">
        <v>2024</v>
      </c>
      <c r="F81" s="38">
        <v>2025</v>
      </c>
      <c r="G81" s="38">
        <v>2026</v>
      </c>
      <c r="H81" s="38">
        <v>2027</v>
      </c>
      <c r="I81" s="38">
        <v>2028</v>
      </c>
      <c r="J81" s="38">
        <v>2029</v>
      </c>
      <c r="K81" s="39">
        <v>2030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ht="15.75" x14ac:dyDescent="0.25">
      <c r="A82" s="90" t="s">
        <v>2</v>
      </c>
      <c r="B82" s="103">
        <f t="shared" ref="B82:K84" si="23">AF10</f>
        <v>7963228.9000000004</v>
      </c>
      <c r="C82" s="17">
        <f t="shared" si="23"/>
        <v>8213068.5999999996</v>
      </c>
      <c r="D82" s="46">
        <f t="shared" si="23"/>
        <v>8661845.6999999993</v>
      </c>
      <c r="E82" s="17">
        <f t="shared" si="23"/>
        <v>9238926</v>
      </c>
      <c r="F82" s="103">
        <f t="shared" si="23"/>
        <v>10220368.1</v>
      </c>
      <c r="G82" s="104">
        <f t="shared" si="23"/>
        <v>10859048.700000001</v>
      </c>
      <c r="H82" s="17">
        <f t="shared" si="23"/>
        <v>11528945.500000002</v>
      </c>
      <c r="I82" s="17">
        <f t="shared" si="23"/>
        <v>12202207.4</v>
      </c>
      <c r="J82" s="46">
        <f t="shared" si="23"/>
        <v>12917564.200000001</v>
      </c>
      <c r="K82" s="68">
        <f t="shared" si="23"/>
        <v>0</v>
      </c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ht="15.75" x14ac:dyDescent="0.25">
      <c r="A83" s="50" t="s">
        <v>3</v>
      </c>
      <c r="B83" s="71">
        <f t="shared" si="23"/>
        <v>7947433.8000000007</v>
      </c>
      <c r="C83" s="20">
        <f t="shared" si="23"/>
        <v>8219961.7999999989</v>
      </c>
      <c r="D83" s="94">
        <f t="shared" si="23"/>
        <v>8326667.2999999998</v>
      </c>
      <c r="E83" s="20">
        <f t="shared" si="23"/>
        <v>9101773.8000000007</v>
      </c>
      <c r="F83" s="20">
        <f t="shared" si="23"/>
        <v>9403210.5</v>
      </c>
      <c r="G83" s="20">
        <f t="shared" si="23"/>
        <v>9803156.7999999989</v>
      </c>
      <c r="H83" s="20">
        <f t="shared" si="23"/>
        <v>10268285.700000001</v>
      </c>
      <c r="I83" s="20">
        <f t="shared" si="23"/>
        <v>10745740.4</v>
      </c>
      <c r="J83" s="94">
        <f t="shared" si="23"/>
        <v>11255807.4</v>
      </c>
      <c r="K83" s="74">
        <f t="shared" si="23"/>
        <v>0</v>
      </c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ht="16.5" thickBot="1" x14ac:dyDescent="0.3">
      <c r="A84" s="21" t="s">
        <v>8</v>
      </c>
      <c r="B84" s="58">
        <f t="shared" si="23"/>
        <v>6391433.7000000011</v>
      </c>
      <c r="C84" s="23">
        <f t="shared" si="23"/>
        <v>5560913.6999999993</v>
      </c>
      <c r="D84" s="23">
        <f t="shared" si="23"/>
        <v>6327883.9000000004</v>
      </c>
      <c r="E84" s="23">
        <f t="shared" si="23"/>
        <v>7357911.1000000015</v>
      </c>
      <c r="F84" s="23">
        <f t="shared" si="23"/>
        <v>6191171.7000000002</v>
      </c>
      <c r="G84" s="77">
        <f t="shared" si="23"/>
        <v>6118725.9000000004</v>
      </c>
      <c r="H84" s="23">
        <f t="shared" si="23"/>
        <v>6167645.8000000007</v>
      </c>
      <c r="I84" s="23">
        <f t="shared" si="23"/>
        <v>6219315.0999999996</v>
      </c>
      <c r="J84" s="23">
        <f t="shared" si="23"/>
        <v>6276814.0000000009</v>
      </c>
      <c r="K84" s="59">
        <f t="shared" si="23"/>
        <v>0</v>
      </c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ht="16.5" thickTop="1" x14ac:dyDescent="0.25">
      <c r="A85" s="64" t="s">
        <v>9</v>
      </c>
      <c r="B85" s="65">
        <f>SUM(B82:B84)</f>
        <v>22302096.400000002</v>
      </c>
      <c r="C85" s="27">
        <f t="shared" ref="C85:K85" si="24">SUM(C82:C84)</f>
        <v>21993944.099999998</v>
      </c>
      <c r="D85" s="27">
        <f t="shared" si="24"/>
        <v>23316396.899999999</v>
      </c>
      <c r="E85" s="27">
        <f t="shared" si="24"/>
        <v>25698610.900000002</v>
      </c>
      <c r="F85" s="25">
        <f t="shared" si="24"/>
        <v>25814750.300000001</v>
      </c>
      <c r="G85" s="27">
        <f t="shared" si="24"/>
        <v>26780931.399999999</v>
      </c>
      <c r="H85" s="27">
        <f t="shared" si="24"/>
        <v>27964877.000000004</v>
      </c>
      <c r="I85" s="27">
        <f t="shared" si="24"/>
        <v>29167262.899999999</v>
      </c>
      <c r="J85" s="27">
        <f t="shared" si="24"/>
        <v>30450185.600000001</v>
      </c>
      <c r="K85" s="28">
        <f t="shared" si="24"/>
        <v>0</v>
      </c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6.75" x14ac:dyDescent="0.15">
      <c r="A86" s="34" t="s">
        <v>6</v>
      </c>
      <c r="B86" s="34" t="s">
        <v>6</v>
      </c>
      <c r="C86" s="34" t="s">
        <v>6</v>
      </c>
      <c r="D86" s="34" t="s">
        <v>6</v>
      </c>
      <c r="E86" s="34" t="s">
        <v>6</v>
      </c>
      <c r="F86" s="34" t="s">
        <v>6</v>
      </c>
      <c r="G86" s="34" t="s">
        <v>6</v>
      </c>
      <c r="H86" s="34" t="s">
        <v>6</v>
      </c>
      <c r="I86" s="34" t="s">
        <v>6</v>
      </c>
      <c r="J86" s="34" t="s">
        <v>6</v>
      </c>
      <c r="K86" s="34" t="s">
        <v>6</v>
      </c>
    </row>
    <row r="87" spans="1:36" ht="15.75" x14ac:dyDescent="0.25">
      <c r="A87" s="3" t="s">
        <v>10</v>
      </c>
      <c r="B87" s="67">
        <v>2021</v>
      </c>
      <c r="C87" s="38">
        <v>2022</v>
      </c>
      <c r="D87" s="38">
        <v>2023</v>
      </c>
      <c r="E87" s="38">
        <v>2024</v>
      </c>
      <c r="F87" s="38">
        <v>2025</v>
      </c>
      <c r="G87" s="38">
        <v>2026</v>
      </c>
      <c r="H87" s="38">
        <v>2027</v>
      </c>
      <c r="I87" s="38">
        <v>2028</v>
      </c>
      <c r="J87" s="38">
        <v>2029</v>
      </c>
      <c r="K87" s="39">
        <v>2030</v>
      </c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ht="15.75" x14ac:dyDescent="0.25">
      <c r="A88" s="43" t="s">
        <v>13</v>
      </c>
      <c r="B88" s="44">
        <f t="shared" ref="B88:K90" si="25">AF16</f>
        <v>3291661.9</v>
      </c>
      <c r="C88" s="17">
        <f t="shared" si="25"/>
        <v>3355856.4</v>
      </c>
      <c r="D88" s="17">
        <f t="shared" si="25"/>
        <v>3370384.4000000004</v>
      </c>
      <c r="E88" s="46">
        <f t="shared" si="25"/>
        <v>3707036.0107699996</v>
      </c>
      <c r="F88" s="17">
        <f t="shared" si="25"/>
        <v>3974605.4306200007</v>
      </c>
      <c r="G88" s="17">
        <f t="shared" si="25"/>
        <v>3991057.8626399999</v>
      </c>
      <c r="H88" s="46">
        <f t="shared" si="25"/>
        <v>4171403.2666771272</v>
      </c>
      <c r="I88" s="17">
        <f t="shared" si="25"/>
        <v>4280297.6335394979</v>
      </c>
      <c r="J88" s="17">
        <f t="shared" si="25"/>
        <v>4375561.0881209085</v>
      </c>
      <c r="K88" s="68">
        <f t="shared" si="25"/>
        <v>0</v>
      </c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ht="15.75" x14ac:dyDescent="0.25">
      <c r="A89" s="70" t="s">
        <v>3</v>
      </c>
      <c r="B89" s="71">
        <f t="shared" si="25"/>
        <v>537192.1</v>
      </c>
      <c r="C89" s="20">
        <f t="shared" si="25"/>
        <v>746734.43504000001</v>
      </c>
      <c r="D89" s="75">
        <f t="shared" si="25"/>
        <v>1113844</v>
      </c>
      <c r="E89" s="106">
        <f t="shared" si="25"/>
        <v>1147221</v>
      </c>
      <c r="F89" s="20">
        <f t="shared" si="25"/>
        <v>1163978.7400000002</v>
      </c>
      <c r="G89" s="75">
        <f t="shared" si="25"/>
        <v>1181009.7680000002</v>
      </c>
      <c r="H89" s="75">
        <f t="shared" si="25"/>
        <v>1198318.9310920001</v>
      </c>
      <c r="I89" s="106">
        <f t="shared" si="25"/>
        <v>1215911.1671231603</v>
      </c>
      <c r="J89" s="20">
        <f t="shared" si="25"/>
        <v>1233791.5064490368</v>
      </c>
      <c r="K89" s="57">
        <f t="shared" si="25"/>
        <v>0</v>
      </c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ht="16.5" thickBot="1" x14ac:dyDescent="0.3">
      <c r="A90" s="95" t="s">
        <v>8</v>
      </c>
      <c r="B90" s="91">
        <f t="shared" si="25"/>
        <v>11262581.305</v>
      </c>
      <c r="C90" s="23">
        <f t="shared" si="25"/>
        <v>11873232.775840428</v>
      </c>
      <c r="D90" s="23">
        <f t="shared" si="25"/>
        <v>11885104.595710002</v>
      </c>
      <c r="E90" s="23">
        <f t="shared" si="25"/>
        <v>13352843.00797</v>
      </c>
      <c r="F90" s="91">
        <f t="shared" si="25"/>
        <v>13047445.490977973</v>
      </c>
      <c r="G90" s="23">
        <f t="shared" si="25"/>
        <v>13577593.265845548</v>
      </c>
      <c r="H90" s="91">
        <f t="shared" si="25"/>
        <v>13972079.947571747</v>
      </c>
      <c r="I90" s="23">
        <f t="shared" si="25"/>
        <v>14222800.881954703</v>
      </c>
      <c r="J90" s="91">
        <f t="shared" si="25"/>
        <v>14593939.693674494</v>
      </c>
      <c r="K90" s="59">
        <f t="shared" si="25"/>
        <v>0</v>
      </c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ht="16.5" thickTop="1" x14ac:dyDescent="0.25">
      <c r="A91" s="24" t="s">
        <v>9</v>
      </c>
      <c r="B91" s="25">
        <f>SUM(B88:B90)</f>
        <v>15091435.305</v>
      </c>
      <c r="C91" s="27">
        <f t="shared" ref="C91:K91" si="26">SUM(C88:C90)</f>
        <v>15975823.610880427</v>
      </c>
      <c r="D91" s="27">
        <f t="shared" si="26"/>
        <v>16369332.995710002</v>
      </c>
      <c r="E91" s="25">
        <f t="shared" si="26"/>
        <v>18207100.018739998</v>
      </c>
      <c r="F91" s="27">
        <f t="shared" si="26"/>
        <v>18186029.661597975</v>
      </c>
      <c r="G91" s="27">
        <f t="shared" si="26"/>
        <v>18749660.896485548</v>
      </c>
      <c r="H91" s="27">
        <f t="shared" si="26"/>
        <v>19341802.145340875</v>
      </c>
      <c r="I91" s="27">
        <f t="shared" si="26"/>
        <v>19719009.682617363</v>
      </c>
      <c r="J91" s="27">
        <f t="shared" si="26"/>
        <v>20203292.288244441</v>
      </c>
      <c r="K91" s="28">
        <f t="shared" si="26"/>
        <v>0</v>
      </c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6.75" x14ac:dyDescent="0.15">
      <c r="A92" s="34" t="s">
        <v>6</v>
      </c>
      <c r="B92" s="34" t="s">
        <v>6</v>
      </c>
      <c r="C92" s="34" t="s">
        <v>6</v>
      </c>
      <c r="D92" s="34" t="s">
        <v>6</v>
      </c>
      <c r="E92" s="34" t="s">
        <v>6</v>
      </c>
      <c r="F92" s="34" t="s">
        <v>6</v>
      </c>
      <c r="G92" s="34" t="s">
        <v>6</v>
      </c>
      <c r="H92" s="34" t="s">
        <v>6</v>
      </c>
      <c r="I92" s="34" t="s">
        <v>6</v>
      </c>
      <c r="J92" s="34" t="s">
        <v>6</v>
      </c>
      <c r="K92" s="34" t="s">
        <v>6</v>
      </c>
    </row>
    <row r="93" spans="1:36" ht="31.15" customHeight="1" x14ac:dyDescent="0.25">
      <c r="A93" s="73" t="s">
        <v>11</v>
      </c>
      <c r="B93" s="67">
        <v>2021</v>
      </c>
      <c r="C93" s="38">
        <v>2022</v>
      </c>
      <c r="D93" s="38">
        <v>2023</v>
      </c>
      <c r="E93" s="38">
        <v>2024</v>
      </c>
      <c r="F93" s="38">
        <v>2025</v>
      </c>
      <c r="G93" s="38">
        <v>2026</v>
      </c>
      <c r="H93" s="38">
        <v>2027</v>
      </c>
      <c r="I93" s="38">
        <v>2028</v>
      </c>
      <c r="J93" s="38">
        <v>2029</v>
      </c>
      <c r="K93" s="39">
        <v>2030</v>
      </c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ht="15.75" x14ac:dyDescent="0.25">
      <c r="A94" s="90" t="s">
        <v>2</v>
      </c>
      <c r="B94" s="103">
        <f t="shared" ref="B94:K96" si="27">AF22</f>
        <v>41215935.799999997</v>
      </c>
      <c r="C94" s="46">
        <f t="shared" si="27"/>
        <v>45460495.743919998</v>
      </c>
      <c r="D94" s="17">
        <f t="shared" si="27"/>
        <v>45792530.100000001</v>
      </c>
      <c r="E94" s="103">
        <f t="shared" si="27"/>
        <v>46532164.010770001</v>
      </c>
      <c r="F94" s="46">
        <f t="shared" si="27"/>
        <v>49231692.530620001</v>
      </c>
      <c r="G94" s="17">
        <f t="shared" si="27"/>
        <v>51587613.562640004</v>
      </c>
      <c r="H94" s="17">
        <f t="shared" si="27"/>
        <v>54218678.766677126</v>
      </c>
      <c r="I94" s="17">
        <f t="shared" si="27"/>
        <v>56440176.033539496</v>
      </c>
      <c r="J94" s="17">
        <f t="shared" si="27"/>
        <v>58583866.288120911</v>
      </c>
      <c r="K94" s="68">
        <f t="shared" si="27"/>
        <v>0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ht="15.75" x14ac:dyDescent="0.25">
      <c r="A95" s="50" t="s">
        <v>3</v>
      </c>
      <c r="B95" s="71">
        <f t="shared" si="27"/>
        <v>13486008.9</v>
      </c>
      <c r="C95" s="75">
        <f t="shared" si="27"/>
        <v>13230554.777860001</v>
      </c>
      <c r="D95" s="20">
        <f t="shared" si="27"/>
        <v>14595496.699999999</v>
      </c>
      <c r="E95" s="20">
        <f t="shared" si="27"/>
        <v>16625583.800000001</v>
      </c>
      <c r="F95" s="106">
        <f t="shared" si="27"/>
        <v>16263434.24</v>
      </c>
      <c r="G95" s="20">
        <f t="shared" si="27"/>
        <v>16313074.568</v>
      </c>
      <c r="H95" s="106">
        <f t="shared" si="27"/>
        <v>16656244.631092001</v>
      </c>
      <c r="I95" s="20">
        <f t="shared" si="27"/>
        <v>17190742.56712316</v>
      </c>
      <c r="J95" s="94">
        <f t="shared" si="27"/>
        <v>17156218.906449039</v>
      </c>
      <c r="K95" s="74">
        <f t="shared" si="27"/>
        <v>0</v>
      </c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ht="16.5" thickBot="1" x14ac:dyDescent="0.3">
      <c r="A96" s="18" t="s">
        <v>4</v>
      </c>
      <c r="B96" s="58">
        <f t="shared" si="27"/>
        <v>20594820.405000001</v>
      </c>
      <c r="C96" s="23">
        <f t="shared" si="27"/>
        <v>25037414.704050034</v>
      </c>
      <c r="D96" s="91">
        <f t="shared" si="27"/>
        <v>23772313.5</v>
      </c>
      <c r="E96" s="23">
        <f t="shared" si="27"/>
        <v>22134110.399999999</v>
      </c>
      <c r="F96" s="23">
        <f t="shared" si="27"/>
        <v>25128158.692551002</v>
      </c>
      <c r="G96" s="23">
        <f t="shared" si="27"/>
        <v>25980239.776402019</v>
      </c>
      <c r="H96" s="91">
        <f t="shared" si="27"/>
        <v>24549456.26393006</v>
      </c>
      <c r="I96" s="23">
        <f t="shared" si="27"/>
        <v>25879751.605208665</v>
      </c>
      <c r="J96" s="23">
        <f t="shared" si="27"/>
        <v>25960060.265312836</v>
      </c>
      <c r="K96" s="63">
        <f t="shared" si="27"/>
        <v>0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40" ht="16.5" thickTop="1" x14ac:dyDescent="0.25">
      <c r="A97" s="124" t="s">
        <v>12</v>
      </c>
      <c r="B97" s="65">
        <f>SUM(B94:B96)</f>
        <v>75296765.104999989</v>
      </c>
      <c r="C97" s="27">
        <f t="shared" ref="C97:K97" si="28">SUM(C94:C96)</f>
        <v>83728465.225830033</v>
      </c>
      <c r="D97" s="27">
        <f t="shared" si="28"/>
        <v>84160340.299999997</v>
      </c>
      <c r="E97" s="27">
        <f t="shared" si="28"/>
        <v>85291858.210770011</v>
      </c>
      <c r="F97" s="27">
        <f t="shared" si="28"/>
        <v>90623285.463171005</v>
      </c>
      <c r="G97" s="27">
        <f t="shared" si="28"/>
        <v>93880927.907042027</v>
      </c>
      <c r="H97" s="25">
        <f t="shared" si="28"/>
        <v>95424379.661699176</v>
      </c>
      <c r="I97" s="27">
        <f t="shared" si="28"/>
        <v>99510670.205871314</v>
      </c>
      <c r="J97" s="27">
        <f t="shared" si="28"/>
        <v>101700145.45988278</v>
      </c>
      <c r="K97" s="28">
        <f t="shared" si="28"/>
        <v>0</v>
      </c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40" ht="22.15" customHeight="1" x14ac:dyDescent="0.25">
      <c r="A98" s="141" t="s">
        <v>21</v>
      </c>
      <c r="B98" s="142"/>
      <c r="C98" s="142"/>
      <c r="D98" s="142"/>
      <c r="E98" s="142"/>
      <c r="F98" s="143" t="s">
        <v>14</v>
      </c>
      <c r="G98" s="143"/>
      <c r="H98" s="143"/>
      <c r="I98" s="143"/>
      <c r="J98" s="143"/>
      <c r="K98" s="143"/>
    </row>
    <row r="99" spans="1:40" x14ac:dyDescent="0.25">
      <c r="A99" s="144" t="s">
        <v>15</v>
      </c>
      <c r="B99" s="144"/>
      <c r="C99" s="144"/>
      <c r="D99" s="144"/>
      <c r="E99" s="144"/>
      <c r="F99" s="138"/>
      <c r="G99" s="138"/>
      <c r="H99" s="138"/>
      <c r="I99" s="138"/>
      <c r="J99" s="138"/>
      <c r="K99" s="138"/>
    </row>
    <row r="100" spans="1:40" ht="22.15" customHeight="1" x14ac:dyDescent="0.25">
      <c r="A100" s="145" t="s">
        <v>16</v>
      </c>
      <c r="B100" s="145"/>
      <c r="C100" s="145"/>
      <c r="D100" s="145"/>
      <c r="E100" s="145"/>
      <c r="F100" s="138"/>
      <c r="G100" s="138"/>
      <c r="H100" s="138"/>
      <c r="I100" s="138"/>
      <c r="J100" s="138"/>
      <c r="K100" s="138"/>
    </row>
    <row r="101" spans="1:40" hidden="1" x14ac:dyDescent="0.25">
      <c r="A101" s="136" t="s">
        <v>17</v>
      </c>
      <c r="B101" s="125" t="s">
        <v>18</v>
      </c>
      <c r="C101" s="14">
        <v>1992</v>
      </c>
      <c r="D101" s="126">
        <v>1993</v>
      </c>
      <c r="E101" s="127">
        <v>1994</v>
      </c>
      <c r="F101" s="128">
        <v>1995</v>
      </c>
      <c r="G101" s="126">
        <v>1996</v>
      </c>
      <c r="H101" s="126">
        <v>1997</v>
      </c>
      <c r="I101" s="126">
        <v>1998</v>
      </c>
      <c r="J101" s="127">
        <v>1999</v>
      </c>
      <c r="K101" s="129">
        <v>2000</v>
      </c>
      <c r="L101" s="126">
        <v>2001</v>
      </c>
      <c r="M101" s="127">
        <v>2002</v>
      </c>
      <c r="N101" s="14">
        <v>2003</v>
      </c>
      <c r="O101" s="127">
        <v>2004</v>
      </c>
      <c r="P101" s="14">
        <v>2005</v>
      </c>
      <c r="Q101" s="126">
        <v>2006</v>
      </c>
      <c r="R101" s="126">
        <v>2007</v>
      </c>
      <c r="S101" s="127">
        <v>2008</v>
      </c>
      <c r="T101" s="14">
        <v>2009</v>
      </c>
      <c r="U101" s="126">
        <v>2010</v>
      </c>
      <c r="V101" s="126">
        <v>2011</v>
      </c>
      <c r="W101" s="126">
        <v>2012</v>
      </c>
      <c r="X101" s="126">
        <v>2013</v>
      </c>
      <c r="Y101" s="126">
        <v>2014</v>
      </c>
      <c r="Z101" s="126">
        <v>2015</v>
      </c>
      <c r="AA101" s="126">
        <v>2016</v>
      </c>
      <c r="AB101" s="126">
        <v>2017</v>
      </c>
      <c r="AC101" s="126">
        <v>2018</v>
      </c>
      <c r="AD101" s="126">
        <v>2019</v>
      </c>
      <c r="AE101" s="126">
        <v>2020</v>
      </c>
      <c r="AF101" s="126">
        <v>2021</v>
      </c>
      <c r="AG101" s="126">
        <v>2022</v>
      </c>
      <c r="AH101" s="126">
        <v>2023</v>
      </c>
      <c r="AI101" s="126">
        <v>2024</v>
      </c>
      <c r="AJ101" s="126">
        <v>2025</v>
      </c>
      <c r="AK101" s="126">
        <v>2026</v>
      </c>
      <c r="AL101" s="126">
        <v>2027</v>
      </c>
      <c r="AM101" s="126">
        <v>2028</v>
      </c>
      <c r="AN101" s="126">
        <v>2029</v>
      </c>
    </row>
    <row r="102" spans="1:40" hidden="1" x14ac:dyDescent="0.25">
      <c r="A102" s="137"/>
      <c r="B102" s="130">
        <v>88092436</v>
      </c>
      <c r="C102" s="131">
        <v>92705126</v>
      </c>
      <c r="D102" s="132">
        <v>98061893</v>
      </c>
      <c r="E102" s="132">
        <v>102339948</v>
      </c>
      <c r="F102" s="132">
        <v>109805541</v>
      </c>
      <c r="G102" s="132">
        <v>116932730</v>
      </c>
      <c r="H102" s="132">
        <v>124536978</v>
      </c>
      <c r="I102" s="132">
        <v>134590933</v>
      </c>
      <c r="J102" s="133">
        <v>144022930</v>
      </c>
      <c r="K102" s="133">
        <v>153624609</v>
      </c>
      <c r="L102" s="132">
        <v>164813412</v>
      </c>
      <c r="M102" s="132">
        <v>167711330</v>
      </c>
      <c r="N102" s="132">
        <v>173878193</v>
      </c>
      <c r="O102" s="132">
        <v>183392714</v>
      </c>
      <c r="P102" s="132">
        <v>192344000</v>
      </c>
      <c r="Q102" s="132">
        <v>200678956</v>
      </c>
      <c r="R102" s="133">
        <v>211192646</v>
      </c>
      <c r="S102" s="133">
        <v>222946488</v>
      </c>
      <c r="T102" s="131">
        <v>220880786</v>
      </c>
      <c r="U102" s="132">
        <v>218936983</v>
      </c>
      <c r="V102" s="132">
        <v>235096020</v>
      </c>
      <c r="W102" s="132">
        <v>248148561</v>
      </c>
      <c r="X102" s="132">
        <v>256807271</v>
      </c>
      <c r="Y102" s="133">
        <v>262615380</v>
      </c>
      <c r="Z102" s="131">
        <v>277951024</v>
      </c>
      <c r="AA102" s="132">
        <v>285384394</v>
      </c>
      <c r="AB102" s="132">
        <v>295626794</v>
      </c>
      <c r="AC102" s="132">
        <v>308532101</v>
      </c>
      <c r="AD102" s="132">
        <v>324404854</v>
      </c>
      <c r="AE102" s="134">
        <v>340830127</v>
      </c>
      <c r="AF102" s="132">
        <v>370030159.25</v>
      </c>
      <c r="AG102" s="132">
        <v>387391448.25</v>
      </c>
      <c r="AH102" s="132">
        <v>409100622.50000006</v>
      </c>
      <c r="AI102" s="132">
        <v>424344620</v>
      </c>
      <c r="AJ102" s="132">
        <v>442007219</v>
      </c>
      <c r="AK102" s="132">
        <v>464260000</v>
      </c>
      <c r="AL102" s="132">
        <v>488560000</v>
      </c>
      <c r="AM102" s="132">
        <v>511632500</v>
      </c>
      <c r="AN102" s="132">
        <v>535345000</v>
      </c>
    </row>
    <row r="103" spans="1:40" hidden="1" x14ac:dyDescent="0.25">
      <c r="A103" s="138" t="s">
        <v>19</v>
      </c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</row>
    <row r="104" spans="1:40" hidden="1" x14ac:dyDescent="0.25">
      <c r="A104" s="14" t="s">
        <v>20</v>
      </c>
      <c r="B104" s="135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</row>
  </sheetData>
  <mergeCells count="8">
    <mergeCell ref="A101:A102"/>
    <mergeCell ref="A103:AH103"/>
    <mergeCell ref="A1:K1"/>
    <mergeCell ref="A2:K2"/>
    <mergeCell ref="A98:E98"/>
    <mergeCell ref="F98:K100"/>
    <mergeCell ref="A99:E99"/>
    <mergeCell ref="A100:E100"/>
  </mergeCells>
  <hyperlinks>
    <hyperlink ref="A98:D98" r:id="rId1" display="Price of Government" xr:uid="{D449D005-9468-4174-A7B5-1CDBC7D73490}"/>
    <hyperlink ref="A98:E98" r:id="rId2" display="Source: Minnesota Management &amp; Budget, Price of Government (February 2020 Forecast)" xr:uid="{2CB0049F-F529-43BB-AFAF-C505F51FA1AE}"/>
  </hyperlinks>
  <pageMargins left="0" right="0" top="0.5" bottom="0.4" header="0.3" footer="0.3"/>
  <pageSetup scale="89" orientation="landscape" r:id="rId3"/>
  <headerFooter>
    <oddFooter>&amp;R&amp;P</oddFooter>
  </headerFooter>
  <rowBreaks count="3" manualBreakCount="3">
    <brk id="25" max="16383" man="1"/>
    <brk id="49" max="10" man="1"/>
    <brk id="7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3-A Dollars</vt:lpstr>
      <vt:lpstr>'Table 3-A Dollars'!Print_Area</vt:lpstr>
      <vt:lpstr>'Table 3-A Dollars'!Print_Titles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Durkot, Andrew D (He/Him/His) (MDOR)</dc:creator>
  <cp:lastModifiedBy>Durkot, Andrew D (He/Him/His) (MDOR)</cp:lastModifiedBy>
  <dcterms:created xsi:type="dcterms:W3CDTF">2023-10-03T13:37:37Z</dcterms:created>
  <dcterms:modified xsi:type="dcterms:W3CDTF">2025-10-13T18:27:54Z</dcterms:modified>
</cp:coreProperties>
</file>