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axRes\Private\TaxRes Users\ADurkot\Tax Collection History\November 2024 Forecast\For Review Nick\"/>
    </mc:Choice>
  </mc:AlternateContent>
  <xr:revisionPtr revIDLastSave="0" documentId="13_ncr:1_{ED43445C-B1D9-4842-976D-52F71ED825D0}" xr6:coauthVersionLast="47" xr6:coauthVersionMax="47" xr10:uidLastSave="{00000000-0000-0000-0000-000000000000}"/>
  <bookViews>
    <workbookView xWindow="-120" yWindow="-120" windowWidth="29040" windowHeight="15840" xr2:uid="{02B1C10B-1C02-4CD9-BF28-49A92AE7CAE9}"/>
  </bookViews>
  <sheets>
    <sheet name="Table 3-A Dollars" sheetId="1" r:id="rId1"/>
  </sheets>
  <externalReferences>
    <externalReference r:id="rId2"/>
    <externalReference r:id="rId3"/>
  </externalReferences>
  <definedNames>
    <definedName name="_xlnm.Print_Area" localSheetId="0">'Table 3-A Dollars'!$A$1:$K$101</definedName>
    <definedName name="_xlnm.Print_Titles" localSheetId="0">'Table 3-A Dollars'!$1:$2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3" i="1" l="1"/>
  <c r="D103" i="1"/>
  <c r="E103" i="1"/>
  <c r="F103" i="1"/>
  <c r="G103" i="1"/>
  <c r="H103" i="1"/>
  <c r="I103" i="1"/>
  <c r="J103" i="1"/>
  <c r="K103" i="1"/>
  <c r="L103" i="1"/>
  <c r="M103" i="1"/>
  <c r="N103" i="1"/>
  <c r="O103" i="1"/>
  <c r="P103" i="1"/>
  <c r="Q103" i="1"/>
  <c r="R103" i="1"/>
  <c r="S103" i="1"/>
  <c r="T103" i="1"/>
  <c r="U103" i="1"/>
  <c r="V103" i="1"/>
  <c r="W103" i="1"/>
  <c r="X103" i="1"/>
  <c r="Y103" i="1"/>
  <c r="Z103" i="1"/>
  <c r="AA103" i="1"/>
  <c r="AB103" i="1"/>
  <c r="AC103" i="1"/>
  <c r="AD103" i="1"/>
  <c r="AE103" i="1"/>
  <c r="AF103" i="1"/>
  <c r="AG103" i="1"/>
  <c r="AH103" i="1"/>
  <c r="AI103" i="1"/>
  <c r="AJ103" i="1"/>
  <c r="AK103" i="1"/>
  <c r="AL103" i="1"/>
  <c r="AM103" i="1"/>
  <c r="AN103" i="1"/>
  <c r="B103" i="1"/>
  <c r="AM22" i="1"/>
  <c r="AN22" i="1"/>
  <c r="J94" i="1" s="1"/>
  <c r="AM23" i="1"/>
  <c r="AN23" i="1"/>
  <c r="J95" i="1" s="1"/>
  <c r="AM24" i="1"/>
  <c r="AM25" i="1" s="1"/>
  <c r="AN24" i="1"/>
  <c r="J96" i="1" s="1"/>
  <c r="C22" i="1"/>
  <c r="D22" i="1"/>
  <c r="E22" i="1"/>
  <c r="F22" i="1"/>
  <c r="G22" i="1"/>
  <c r="G25" i="1" s="1"/>
  <c r="H22" i="1"/>
  <c r="I22" i="1"/>
  <c r="J22" i="1"/>
  <c r="K22" i="1"/>
  <c r="L22" i="1"/>
  <c r="B46" i="1" s="1"/>
  <c r="M22" i="1"/>
  <c r="C46" i="1" s="1"/>
  <c r="N22" i="1"/>
  <c r="O22" i="1"/>
  <c r="P22" i="1"/>
  <c r="Q22" i="1"/>
  <c r="R22" i="1"/>
  <c r="H46" i="1" s="1"/>
  <c r="S22" i="1"/>
  <c r="I46" i="1" s="1"/>
  <c r="T22" i="1"/>
  <c r="J46" i="1" s="1"/>
  <c r="U22" i="1"/>
  <c r="K46" i="1" s="1"/>
  <c r="V22" i="1"/>
  <c r="W22" i="1"/>
  <c r="C70" i="1" s="1"/>
  <c r="X22" i="1"/>
  <c r="Y22" i="1"/>
  <c r="Z22" i="1"/>
  <c r="AA22" i="1"/>
  <c r="AB22" i="1"/>
  <c r="AC22" i="1"/>
  <c r="I70" i="1" s="1"/>
  <c r="AD22" i="1"/>
  <c r="AE22" i="1"/>
  <c r="K70" i="1" s="1"/>
  <c r="AF22" i="1"/>
  <c r="B94" i="1" s="1"/>
  <c r="AG22" i="1"/>
  <c r="C94" i="1" s="1"/>
  <c r="AH22" i="1"/>
  <c r="D94" i="1" s="1"/>
  <c r="AI22" i="1"/>
  <c r="E94" i="1" s="1"/>
  <c r="AJ22" i="1"/>
  <c r="F94" i="1" s="1"/>
  <c r="AK22" i="1"/>
  <c r="G94" i="1" s="1"/>
  <c r="AL22" i="1"/>
  <c r="C23" i="1"/>
  <c r="D23" i="1"/>
  <c r="E23" i="1"/>
  <c r="F23" i="1"/>
  <c r="G23" i="1"/>
  <c r="H23" i="1"/>
  <c r="I23" i="1"/>
  <c r="J23" i="1"/>
  <c r="K23" i="1"/>
  <c r="L23" i="1"/>
  <c r="B47" i="1" s="1"/>
  <c r="M23" i="1"/>
  <c r="C47" i="1" s="1"/>
  <c r="N23" i="1"/>
  <c r="D47" i="1" s="1"/>
  <c r="O23" i="1"/>
  <c r="P23" i="1"/>
  <c r="Q23" i="1"/>
  <c r="R23" i="1"/>
  <c r="S23" i="1"/>
  <c r="I47" i="1" s="1"/>
  <c r="T23" i="1"/>
  <c r="U23" i="1"/>
  <c r="K47" i="1" s="1"/>
  <c r="V23" i="1"/>
  <c r="B71" i="1" s="1"/>
  <c r="W23" i="1"/>
  <c r="C71" i="1" s="1"/>
  <c r="X23" i="1"/>
  <c r="D71" i="1" s="1"/>
  <c r="Y23" i="1"/>
  <c r="Z23" i="1"/>
  <c r="F71" i="1" s="1"/>
  <c r="AA23" i="1"/>
  <c r="AB23" i="1"/>
  <c r="AC23" i="1"/>
  <c r="I71" i="1" s="1"/>
  <c r="AD23" i="1"/>
  <c r="J71" i="1" s="1"/>
  <c r="AE23" i="1"/>
  <c r="K71" i="1" s="1"/>
  <c r="AF23" i="1"/>
  <c r="B95" i="1" s="1"/>
  <c r="AG23" i="1"/>
  <c r="C95" i="1" s="1"/>
  <c r="AH23" i="1"/>
  <c r="D95" i="1" s="1"/>
  <c r="AI23" i="1"/>
  <c r="E95" i="1" s="1"/>
  <c r="AJ23" i="1"/>
  <c r="F95" i="1" s="1"/>
  <c r="AK23" i="1"/>
  <c r="AL23" i="1"/>
  <c r="H95" i="1" s="1"/>
  <c r="C24" i="1"/>
  <c r="D24" i="1"/>
  <c r="E24" i="1"/>
  <c r="F24" i="1"/>
  <c r="G24" i="1"/>
  <c r="H24" i="1"/>
  <c r="I24" i="1"/>
  <c r="J24" i="1"/>
  <c r="K24" i="1"/>
  <c r="L24" i="1"/>
  <c r="M24" i="1"/>
  <c r="C48" i="1" s="1"/>
  <c r="N24" i="1"/>
  <c r="D48" i="1" s="1"/>
  <c r="O24" i="1"/>
  <c r="E48" i="1" s="1"/>
  <c r="P24" i="1"/>
  <c r="Q24" i="1"/>
  <c r="R24" i="1"/>
  <c r="S24" i="1"/>
  <c r="T24" i="1"/>
  <c r="U24" i="1"/>
  <c r="V24" i="1"/>
  <c r="B72" i="1" s="1"/>
  <c r="W24" i="1"/>
  <c r="C72" i="1" s="1"/>
  <c r="X24" i="1"/>
  <c r="Y24" i="1"/>
  <c r="Y25" i="1" s="1"/>
  <c r="Z24" i="1"/>
  <c r="F72" i="1" s="1"/>
  <c r="AA24" i="1"/>
  <c r="G72" i="1" s="1"/>
  <c r="AB24" i="1"/>
  <c r="AC24" i="1"/>
  <c r="AD24" i="1"/>
  <c r="AE24" i="1"/>
  <c r="K72" i="1" s="1"/>
  <c r="AF24" i="1"/>
  <c r="AG24" i="1"/>
  <c r="C96" i="1" s="1"/>
  <c r="AH24" i="1"/>
  <c r="D96" i="1" s="1"/>
  <c r="AI24" i="1"/>
  <c r="E96" i="1" s="1"/>
  <c r="AJ24" i="1"/>
  <c r="AK24" i="1"/>
  <c r="G96" i="1" s="1"/>
  <c r="AL24" i="1"/>
  <c r="H96" i="1" s="1"/>
  <c r="B24" i="1"/>
  <c r="E47" i="1"/>
  <c r="F47" i="1"/>
  <c r="J47" i="1"/>
  <c r="G71" i="1"/>
  <c r="G95" i="1"/>
  <c r="F48" i="1"/>
  <c r="K48" i="1"/>
  <c r="H72" i="1"/>
  <c r="G47" i="1"/>
  <c r="H47" i="1"/>
  <c r="E25" i="1"/>
  <c r="G48" i="1"/>
  <c r="H48" i="1"/>
  <c r="I72" i="1"/>
  <c r="J72" i="1"/>
  <c r="B23" i="1"/>
  <c r="B22" i="1"/>
  <c r="C16" i="1"/>
  <c r="D16" i="1"/>
  <c r="E16" i="1"/>
  <c r="F16" i="1"/>
  <c r="G16" i="1"/>
  <c r="H16" i="1"/>
  <c r="I16" i="1"/>
  <c r="J16" i="1"/>
  <c r="K16" i="1"/>
  <c r="L16" i="1"/>
  <c r="B40" i="1" s="1"/>
  <c r="M16" i="1"/>
  <c r="N16" i="1"/>
  <c r="D40" i="1" s="1"/>
  <c r="O16" i="1"/>
  <c r="P16" i="1"/>
  <c r="Q16" i="1"/>
  <c r="G40" i="1" s="1"/>
  <c r="R16" i="1"/>
  <c r="S16" i="1"/>
  <c r="I40" i="1" s="1"/>
  <c r="T16" i="1"/>
  <c r="J40" i="1" s="1"/>
  <c r="U16" i="1"/>
  <c r="K40" i="1" s="1"/>
  <c r="V16" i="1"/>
  <c r="B64" i="1" s="1"/>
  <c r="W16" i="1"/>
  <c r="C64" i="1" s="1"/>
  <c r="X16" i="1"/>
  <c r="Y16" i="1"/>
  <c r="Z16" i="1"/>
  <c r="Z19" i="1" s="1"/>
  <c r="AA16" i="1"/>
  <c r="AB16" i="1"/>
  <c r="AC16" i="1"/>
  <c r="AD16" i="1"/>
  <c r="AE16" i="1"/>
  <c r="K64" i="1" s="1"/>
  <c r="AF16" i="1"/>
  <c r="AG16" i="1"/>
  <c r="C88" i="1" s="1"/>
  <c r="AH16" i="1"/>
  <c r="D88" i="1" s="1"/>
  <c r="AI16" i="1"/>
  <c r="E88" i="1" s="1"/>
  <c r="AJ16" i="1"/>
  <c r="F88" i="1" s="1"/>
  <c r="AK16" i="1"/>
  <c r="AL16" i="1"/>
  <c r="H88" i="1" s="1"/>
  <c r="AM16" i="1"/>
  <c r="AN16" i="1"/>
  <c r="J88" i="1" s="1"/>
  <c r="C17" i="1"/>
  <c r="D17" i="1"/>
  <c r="E17" i="1"/>
  <c r="F17" i="1"/>
  <c r="G17" i="1"/>
  <c r="H17" i="1"/>
  <c r="I17" i="1"/>
  <c r="J17" i="1"/>
  <c r="K17" i="1"/>
  <c r="L17" i="1"/>
  <c r="M17" i="1"/>
  <c r="C41" i="1" s="1"/>
  <c r="N17" i="1"/>
  <c r="D41" i="1" s="1"/>
  <c r="O17" i="1"/>
  <c r="P17" i="1"/>
  <c r="F41" i="1" s="1"/>
  <c r="Q17" i="1"/>
  <c r="G41" i="1" s="1"/>
  <c r="R17" i="1"/>
  <c r="S17" i="1"/>
  <c r="I41" i="1" s="1"/>
  <c r="T17" i="1"/>
  <c r="U17" i="1"/>
  <c r="K41" i="1" s="1"/>
  <c r="V17" i="1"/>
  <c r="B65" i="1" s="1"/>
  <c r="W17" i="1"/>
  <c r="X17" i="1"/>
  <c r="D65" i="1" s="1"/>
  <c r="Y17" i="1"/>
  <c r="Z17" i="1"/>
  <c r="F65" i="1" s="1"/>
  <c r="AA17" i="1"/>
  <c r="G65" i="1" s="1"/>
  <c r="AB17" i="1"/>
  <c r="H65" i="1" s="1"/>
  <c r="AC17" i="1"/>
  <c r="AD17" i="1"/>
  <c r="AE17" i="1"/>
  <c r="K65" i="1" s="1"/>
  <c r="AF17" i="1"/>
  <c r="AG17" i="1"/>
  <c r="C89" i="1" s="1"/>
  <c r="AH17" i="1"/>
  <c r="D89" i="1" s="1"/>
  <c r="AI17" i="1"/>
  <c r="AJ17" i="1"/>
  <c r="AK17" i="1"/>
  <c r="AL17" i="1"/>
  <c r="AM17" i="1"/>
  <c r="AM19" i="1" s="1"/>
  <c r="AN17" i="1"/>
  <c r="J89" i="1" s="1"/>
  <c r="C18" i="1"/>
  <c r="D18" i="1"/>
  <c r="E18" i="1"/>
  <c r="F18" i="1"/>
  <c r="G18" i="1"/>
  <c r="H18" i="1"/>
  <c r="I18" i="1"/>
  <c r="J18" i="1"/>
  <c r="K18" i="1"/>
  <c r="L18" i="1"/>
  <c r="B42" i="1" s="1"/>
  <c r="M18" i="1"/>
  <c r="C42" i="1" s="1"/>
  <c r="N18" i="1"/>
  <c r="D42" i="1" s="1"/>
  <c r="O18" i="1"/>
  <c r="E42" i="1" s="1"/>
  <c r="P18" i="1"/>
  <c r="Q18" i="1"/>
  <c r="R18" i="1"/>
  <c r="H42" i="1" s="1"/>
  <c r="S18" i="1"/>
  <c r="T18" i="1"/>
  <c r="J42" i="1" s="1"/>
  <c r="U18" i="1"/>
  <c r="V18" i="1"/>
  <c r="B66" i="1" s="1"/>
  <c r="W18" i="1"/>
  <c r="X18" i="1"/>
  <c r="Y18" i="1"/>
  <c r="E66" i="1" s="1"/>
  <c r="Z18" i="1"/>
  <c r="F66" i="1" s="1"/>
  <c r="AA18" i="1"/>
  <c r="G66" i="1" s="1"/>
  <c r="AB18" i="1"/>
  <c r="AC18" i="1"/>
  <c r="AD18" i="1"/>
  <c r="AE18" i="1"/>
  <c r="K66" i="1" s="1"/>
  <c r="AF18" i="1"/>
  <c r="B90" i="1" s="1"/>
  <c r="AG18" i="1"/>
  <c r="AH18" i="1"/>
  <c r="D90" i="1" s="1"/>
  <c r="AI18" i="1"/>
  <c r="AJ18" i="1"/>
  <c r="AK18" i="1"/>
  <c r="G90" i="1" s="1"/>
  <c r="AL18" i="1"/>
  <c r="H90" i="1" s="1"/>
  <c r="AM18" i="1"/>
  <c r="AN18" i="1"/>
  <c r="B18" i="1"/>
  <c r="B17" i="1"/>
  <c r="B16" i="1"/>
  <c r="AM13" i="1"/>
  <c r="C10" i="1"/>
  <c r="D10" i="1"/>
  <c r="E10" i="1"/>
  <c r="F10" i="1"/>
  <c r="F13" i="1" s="1"/>
  <c r="G10" i="1"/>
  <c r="G13" i="1" s="1"/>
  <c r="H10" i="1"/>
  <c r="I10" i="1"/>
  <c r="J10" i="1"/>
  <c r="K10" i="1"/>
  <c r="L10" i="1"/>
  <c r="M10" i="1"/>
  <c r="N10" i="1"/>
  <c r="O10" i="1"/>
  <c r="E34" i="1" s="1"/>
  <c r="P10" i="1"/>
  <c r="Q10" i="1"/>
  <c r="R10" i="1"/>
  <c r="H34" i="1" s="1"/>
  <c r="S10" i="1"/>
  <c r="I34" i="1" s="1"/>
  <c r="T10" i="1"/>
  <c r="J34" i="1" s="1"/>
  <c r="U10" i="1"/>
  <c r="K34" i="1" s="1"/>
  <c r="V10" i="1"/>
  <c r="W10" i="1"/>
  <c r="X10" i="1"/>
  <c r="D58" i="1" s="1"/>
  <c r="Y10" i="1"/>
  <c r="Z10" i="1"/>
  <c r="AA10" i="1"/>
  <c r="G58" i="1" s="1"/>
  <c r="AB10" i="1"/>
  <c r="H58" i="1" s="1"/>
  <c r="AC10" i="1"/>
  <c r="AD10" i="1"/>
  <c r="J58" i="1" s="1"/>
  <c r="AE10" i="1"/>
  <c r="AF10" i="1"/>
  <c r="AG10" i="1"/>
  <c r="AH10" i="1"/>
  <c r="AI10" i="1"/>
  <c r="AJ10" i="1"/>
  <c r="AK10" i="1"/>
  <c r="AL10" i="1"/>
  <c r="H82" i="1" s="1"/>
  <c r="AM10" i="1"/>
  <c r="I82" i="1" s="1"/>
  <c r="AN10" i="1"/>
  <c r="C11" i="1"/>
  <c r="D11" i="1"/>
  <c r="E11" i="1"/>
  <c r="F11" i="1"/>
  <c r="G11" i="1"/>
  <c r="H11" i="1"/>
  <c r="I11" i="1"/>
  <c r="J11" i="1"/>
  <c r="K11" i="1"/>
  <c r="L11" i="1"/>
  <c r="M11" i="1"/>
  <c r="C35" i="1" s="1"/>
  <c r="N11" i="1"/>
  <c r="O11" i="1"/>
  <c r="P11" i="1"/>
  <c r="F35" i="1" s="1"/>
  <c r="Q11" i="1"/>
  <c r="G35" i="1" s="1"/>
  <c r="R11" i="1"/>
  <c r="H35" i="1" s="1"/>
  <c r="S11" i="1"/>
  <c r="T11" i="1"/>
  <c r="J35" i="1" s="1"/>
  <c r="U11" i="1"/>
  <c r="V11" i="1"/>
  <c r="W11" i="1"/>
  <c r="X11" i="1"/>
  <c r="Y11" i="1"/>
  <c r="E59" i="1" s="1"/>
  <c r="Z11" i="1"/>
  <c r="F59" i="1" s="1"/>
  <c r="AA11" i="1"/>
  <c r="AB11" i="1"/>
  <c r="H59" i="1" s="1"/>
  <c r="AC11" i="1"/>
  <c r="I59" i="1" s="1"/>
  <c r="AD11" i="1"/>
  <c r="AE11" i="1"/>
  <c r="AF11" i="1"/>
  <c r="B83" i="1" s="1"/>
  <c r="AG11" i="1"/>
  <c r="AH11" i="1"/>
  <c r="AI11" i="1"/>
  <c r="E83" i="1" s="1"/>
  <c r="AJ11" i="1"/>
  <c r="AK11" i="1"/>
  <c r="G83" i="1" s="1"/>
  <c r="AL11" i="1"/>
  <c r="H83" i="1" s="1"/>
  <c r="AM11" i="1"/>
  <c r="AN11" i="1"/>
  <c r="J83" i="1" s="1"/>
  <c r="C12" i="1"/>
  <c r="D12" i="1"/>
  <c r="E12" i="1"/>
  <c r="F12" i="1"/>
  <c r="G12" i="1"/>
  <c r="H12" i="1"/>
  <c r="I12" i="1"/>
  <c r="J12" i="1"/>
  <c r="K12" i="1"/>
  <c r="L12" i="1"/>
  <c r="B36" i="1" s="1"/>
  <c r="M12" i="1"/>
  <c r="N12" i="1"/>
  <c r="D36" i="1" s="1"/>
  <c r="O12" i="1"/>
  <c r="E36" i="1" s="1"/>
  <c r="P12" i="1"/>
  <c r="Q12" i="1"/>
  <c r="R12" i="1"/>
  <c r="H36" i="1" s="1"/>
  <c r="S12" i="1"/>
  <c r="T12" i="1"/>
  <c r="U12" i="1"/>
  <c r="V12" i="1"/>
  <c r="B60" i="1" s="1"/>
  <c r="W12" i="1"/>
  <c r="X12" i="1"/>
  <c r="D60" i="1" s="1"/>
  <c r="Y12" i="1"/>
  <c r="E60" i="1" s="1"/>
  <c r="Z12" i="1"/>
  <c r="F60" i="1" s="1"/>
  <c r="AA12" i="1"/>
  <c r="G60" i="1" s="1"/>
  <c r="AB12" i="1"/>
  <c r="H60" i="1" s="1"/>
  <c r="AC12" i="1"/>
  <c r="I60" i="1" s="1"/>
  <c r="AD12" i="1"/>
  <c r="J60" i="1" s="1"/>
  <c r="AE12" i="1"/>
  <c r="AF12" i="1"/>
  <c r="AG12" i="1"/>
  <c r="C84" i="1" s="1"/>
  <c r="AH12" i="1"/>
  <c r="AI12" i="1"/>
  <c r="AJ12" i="1"/>
  <c r="F84" i="1" s="1"/>
  <c r="AK12" i="1"/>
  <c r="G84" i="1" s="1"/>
  <c r="AL12" i="1"/>
  <c r="H84" i="1" s="1"/>
  <c r="AM12" i="1"/>
  <c r="I84" i="1" s="1"/>
  <c r="AN12" i="1"/>
  <c r="J84" i="1" s="1"/>
  <c r="B12" i="1"/>
  <c r="B11" i="1"/>
  <c r="B10" i="1"/>
  <c r="C6" i="1"/>
  <c r="D6" i="1"/>
  <c r="E6" i="1"/>
  <c r="F6" i="1"/>
  <c r="G6" i="1"/>
  <c r="H6" i="1"/>
  <c r="I6" i="1"/>
  <c r="J6" i="1"/>
  <c r="K6" i="1"/>
  <c r="L6" i="1"/>
  <c r="B30" i="1" s="1"/>
  <c r="M6" i="1"/>
  <c r="C30" i="1" s="1"/>
  <c r="N6" i="1"/>
  <c r="O6" i="1"/>
  <c r="P6" i="1"/>
  <c r="F30" i="1" s="1"/>
  <c r="Q6" i="1"/>
  <c r="R6" i="1"/>
  <c r="H30" i="1" s="1"/>
  <c r="S6" i="1"/>
  <c r="I30" i="1" s="1"/>
  <c r="T6" i="1"/>
  <c r="U6" i="1"/>
  <c r="V6" i="1"/>
  <c r="W6" i="1"/>
  <c r="C54" i="1" s="1"/>
  <c r="X6" i="1"/>
  <c r="Y6" i="1"/>
  <c r="E54" i="1" s="1"/>
  <c r="Z6" i="1"/>
  <c r="AA6" i="1"/>
  <c r="AB6" i="1"/>
  <c r="H54" i="1" s="1"/>
  <c r="AC6" i="1"/>
  <c r="AD6" i="1"/>
  <c r="J54" i="1" s="1"/>
  <c r="AE6" i="1"/>
  <c r="K54" i="1" s="1"/>
  <c r="AF6" i="1"/>
  <c r="B78" i="1" s="1"/>
  <c r="AG6" i="1"/>
  <c r="C78" i="1" s="1"/>
  <c r="AH6" i="1"/>
  <c r="D78" i="1" s="1"/>
  <c r="AI6" i="1"/>
  <c r="AJ6" i="1"/>
  <c r="AK6" i="1"/>
  <c r="G78" i="1" s="1"/>
  <c r="AL6" i="1"/>
  <c r="AM6" i="1"/>
  <c r="I78" i="1" s="1"/>
  <c r="AN6" i="1"/>
  <c r="B6" i="1"/>
  <c r="C5" i="1"/>
  <c r="D5" i="1"/>
  <c r="E5" i="1"/>
  <c r="F5" i="1"/>
  <c r="G5" i="1"/>
  <c r="H5" i="1"/>
  <c r="I5" i="1"/>
  <c r="J5" i="1"/>
  <c r="K5" i="1"/>
  <c r="L5" i="1"/>
  <c r="B29" i="1" s="1"/>
  <c r="M5" i="1"/>
  <c r="C29" i="1" s="1"/>
  <c r="N5" i="1"/>
  <c r="O5" i="1"/>
  <c r="P5" i="1"/>
  <c r="Q5" i="1"/>
  <c r="G29" i="1" s="1"/>
  <c r="R5" i="1"/>
  <c r="S5" i="1"/>
  <c r="T5" i="1"/>
  <c r="J29" i="1" s="1"/>
  <c r="U5" i="1"/>
  <c r="K29" i="1" s="1"/>
  <c r="V5" i="1"/>
  <c r="B53" i="1" s="1"/>
  <c r="W5" i="1"/>
  <c r="C53" i="1" s="1"/>
  <c r="X5" i="1"/>
  <c r="D53" i="1" s="1"/>
  <c r="Y5" i="1"/>
  <c r="Z5" i="1"/>
  <c r="F53" i="1" s="1"/>
  <c r="AA5" i="1"/>
  <c r="AB5" i="1"/>
  <c r="AC5" i="1"/>
  <c r="I53" i="1" s="1"/>
  <c r="AD5" i="1"/>
  <c r="J53" i="1" s="1"/>
  <c r="AE5" i="1"/>
  <c r="AF5" i="1"/>
  <c r="B77" i="1" s="1"/>
  <c r="AG5" i="1"/>
  <c r="C77" i="1" s="1"/>
  <c r="AH5" i="1"/>
  <c r="D77" i="1" s="1"/>
  <c r="AI5" i="1"/>
  <c r="E77" i="1" s="1"/>
  <c r="AJ5" i="1"/>
  <c r="F77" i="1" s="1"/>
  <c r="AK5" i="1"/>
  <c r="G77" i="1" s="1"/>
  <c r="AL5" i="1"/>
  <c r="AM5" i="1"/>
  <c r="I77" i="1" s="1"/>
  <c r="AN5" i="1"/>
  <c r="J77" i="1" s="1"/>
  <c r="B5" i="1"/>
  <c r="AN4" i="1"/>
  <c r="J76" i="1" s="1"/>
  <c r="AM4" i="1"/>
  <c r="AM7" i="1" s="1"/>
  <c r="C4" i="1"/>
  <c r="D4" i="1"/>
  <c r="E4" i="1"/>
  <c r="F4" i="1"/>
  <c r="G4" i="1"/>
  <c r="H4" i="1"/>
  <c r="I4" i="1"/>
  <c r="J4" i="1"/>
  <c r="K4" i="1"/>
  <c r="L4" i="1"/>
  <c r="B28" i="1" s="1"/>
  <c r="M4" i="1"/>
  <c r="C28" i="1" s="1"/>
  <c r="N4" i="1"/>
  <c r="O4" i="1"/>
  <c r="P4" i="1"/>
  <c r="F28" i="1" s="1"/>
  <c r="Q4" i="1"/>
  <c r="R4" i="1"/>
  <c r="H28" i="1" s="1"/>
  <c r="S4" i="1"/>
  <c r="I28" i="1" s="1"/>
  <c r="T4" i="1"/>
  <c r="J28" i="1" s="1"/>
  <c r="U4" i="1"/>
  <c r="V4" i="1"/>
  <c r="W4" i="1"/>
  <c r="X4" i="1"/>
  <c r="Y4" i="1"/>
  <c r="Z4" i="1"/>
  <c r="AA4" i="1"/>
  <c r="G52" i="1" s="1"/>
  <c r="AB4" i="1"/>
  <c r="AC4" i="1"/>
  <c r="AD4" i="1"/>
  <c r="J52" i="1" s="1"/>
  <c r="AE4" i="1"/>
  <c r="K52" i="1" s="1"/>
  <c r="AF4" i="1"/>
  <c r="B76" i="1" s="1"/>
  <c r="AG4" i="1"/>
  <c r="C76" i="1" s="1"/>
  <c r="AH4" i="1"/>
  <c r="D76" i="1" s="1"/>
  <c r="AI4" i="1"/>
  <c r="E76" i="1" s="1"/>
  <c r="AJ4" i="1"/>
  <c r="F76" i="1" s="1"/>
  <c r="AK4" i="1"/>
  <c r="AL4" i="1"/>
  <c r="B4" i="1"/>
  <c r="K96" i="1"/>
  <c r="K95" i="1"/>
  <c r="I95" i="1"/>
  <c r="K94" i="1"/>
  <c r="I94" i="1"/>
  <c r="K90" i="1"/>
  <c r="J90" i="1"/>
  <c r="I90" i="1"/>
  <c r="K89" i="1"/>
  <c r="K88" i="1"/>
  <c r="K91" i="1" s="1"/>
  <c r="I88" i="1"/>
  <c r="K84" i="1"/>
  <c r="K83" i="1"/>
  <c r="I83" i="1"/>
  <c r="K82" i="1"/>
  <c r="K85" i="1" s="1"/>
  <c r="J82" i="1"/>
  <c r="K78" i="1"/>
  <c r="J78" i="1"/>
  <c r="K77" i="1"/>
  <c r="K76" i="1"/>
  <c r="K79" i="1" s="1"/>
  <c r="J66" i="1"/>
  <c r="I65" i="1"/>
  <c r="F96" i="1"/>
  <c r="D72" i="1"/>
  <c r="I48" i="1"/>
  <c r="B48" i="1"/>
  <c r="H71" i="1"/>
  <c r="E71" i="1"/>
  <c r="J70" i="1"/>
  <c r="F90" i="1"/>
  <c r="E90" i="1"/>
  <c r="C90" i="1"/>
  <c r="I66" i="1"/>
  <c r="H66" i="1"/>
  <c r="D66" i="1"/>
  <c r="C66" i="1"/>
  <c r="K42" i="1"/>
  <c r="G42" i="1"/>
  <c r="F42" i="1"/>
  <c r="H89" i="1"/>
  <c r="G89" i="1"/>
  <c r="F89" i="1"/>
  <c r="E89" i="1"/>
  <c r="J65" i="1"/>
  <c r="E65" i="1"/>
  <c r="C65" i="1"/>
  <c r="H41" i="1"/>
  <c r="E41" i="1"/>
  <c r="B41" i="1"/>
  <c r="G88" i="1"/>
  <c r="B88" i="1"/>
  <c r="D64" i="1"/>
  <c r="F40" i="1"/>
  <c r="E40" i="1"/>
  <c r="C40" i="1"/>
  <c r="B19" i="1"/>
  <c r="D84" i="1"/>
  <c r="B84" i="1"/>
  <c r="K60" i="1"/>
  <c r="K36" i="1"/>
  <c r="J36" i="1"/>
  <c r="I36" i="1"/>
  <c r="G36" i="1"/>
  <c r="F36" i="1"/>
  <c r="C36" i="1"/>
  <c r="D83" i="1"/>
  <c r="C83" i="1"/>
  <c r="K59" i="1"/>
  <c r="J59" i="1"/>
  <c r="G59" i="1"/>
  <c r="C59" i="1"/>
  <c r="B59" i="1"/>
  <c r="K35" i="1"/>
  <c r="I35" i="1"/>
  <c r="E35" i="1"/>
  <c r="D35" i="1"/>
  <c r="F82" i="1"/>
  <c r="E82" i="1"/>
  <c r="C82" i="1"/>
  <c r="B82" i="1"/>
  <c r="K58" i="1"/>
  <c r="F58" i="1"/>
  <c r="E58" i="1"/>
  <c r="C58" i="1"/>
  <c r="G34" i="1"/>
  <c r="F34" i="1"/>
  <c r="D34" i="1"/>
  <c r="B34" i="1"/>
  <c r="H13" i="1"/>
  <c r="H78" i="1"/>
  <c r="F78" i="1"/>
  <c r="E78" i="1"/>
  <c r="I54" i="1"/>
  <c r="G54" i="1"/>
  <c r="F54" i="1"/>
  <c r="D54" i="1"/>
  <c r="B54" i="1"/>
  <c r="K30" i="1"/>
  <c r="G30" i="1"/>
  <c r="E30" i="1"/>
  <c r="D30" i="1"/>
  <c r="H77" i="1"/>
  <c r="K53" i="1"/>
  <c r="G53" i="1"/>
  <c r="E53" i="1"/>
  <c r="H29" i="1"/>
  <c r="E29" i="1"/>
  <c r="D29" i="1"/>
  <c r="G76" i="1"/>
  <c r="I52" i="1"/>
  <c r="H52" i="1"/>
  <c r="C52" i="1"/>
  <c r="K28" i="1"/>
  <c r="E28" i="1"/>
  <c r="A2" i="1"/>
  <c r="C13" i="1" l="1"/>
  <c r="AN7" i="1"/>
  <c r="I76" i="1"/>
  <c r="I96" i="1"/>
  <c r="I97" i="1" s="1"/>
  <c r="AN25" i="1"/>
  <c r="I85" i="1"/>
  <c r="I89" i="1"/>
  <c r="I91" i="1" s="1"/>
  <c r="F97" i="1"/>
  <c r="X25" i="1"/>
  <c r="J91" i="1"/>
  <c r="AN19" i="1"/>
  <c r="C7" i="1"/>
  <c r="AN13" i="1"/>
  <c r="E72" i="1"/>
  <c r="G97" i="1"/>
  <c r="J97" i="1"/>
  <c r="B49" i="1"/>
  <c r="C49" i="1"/>
  <c r="Q25" i="1"/>
  <c r="I73" i="1"/>
  <c r="I37" i="1"/>
  <c r="J61" i="1"/>
  <c r="K61" i="1"/>
  <c r="H37" i="1"/>
  <c r="J85" i="1"/>
  <c r="J79" i="1"/>
  <c r="I79" i="1"/>
  <c r="K31" i="1"/>
  <c r="C79" i="1"/>
  <c r="I7" i="1"/>
  <c r="E31" i="1"/>
  <c r="B43" i="1"/>
  <c r="D67" i="1"/>
  <c r="F91" i="1"/>
  <c r="B79" i="1"/>
  <c r="G7" i="1"/>
  <c r="S7" i="1"/>
  <c r="E13" i="1"/>
  <c r="AC13" i="1"/>
  <c r="Y7" i="1"/>
  <c r="F19" i="1"/>
  <c r="R19" i="1"/>
  <c r="AD19" i="1"/>
  <c r="B7" i="1"/>
  <c r="N7" i="1"/>
  <c r="Z7" i="1"/>
  <c r="AL7" i="1"/>
  <c r="M13" i="1"/>
  <c r="E61" i="1"/>
  <c r="AK13" i="1"/>
  <c r="F25" i="1"/>
  <c r="H49" i="1"/>
  <c r="K19" i="1"/>
  <c r="F7" i="1"/>
  <c r="J13" i="1"/>
  <c r="V13" i="1"/>
  <c r="AH13" i="1"/>
  <c r="D19" i="1"/>
  <c r="AB19" i="1"/>
  <c r="J25" i="1"/>
  <c r="V25" i="1"/>
  <c r="H25" i="1"/>
  <c r="T25" i="1"/>
  <c r="AF25" i="1"/>
  <c r="G82" i="1"/>
  <c r="G85" i="1" s="1"/>
  <c r="C91" i="1"/>
  <c r="O7" i="1"/>
  <c r="E19" i="1"/>
  <c r="AC19" i="1"/>
  <c r="K25" i="1"/>
  <c r="I29" i="1"/>
  <c r="I31" i="1" s="1"/>
  <c r="W19" i="1"/>
  <c r="L13" i="1"/>
  <c r="AJ13" i="1"/>
  <c r="W13" i="1"/>
  <c r="AI19" i="1"/>
  <c r="K97" i="1"/>
  <c r="D79" i="1"/>
  <c r="H7" i="1"/>
  <c r="T7" i="1"/>
  <c r="B13" i="1"/>
  <c r="D37" i="1"/>
  <c r="F61" i="1"/>
  <c r="H85" i="1"/>
  <c r="B25" i="1"/>
  <c r="N25" i="1"/>
  <c r="Z25" i="1"/>
  <c r="AL25" i="1"/>
  <c r="AE7" i="1"/>
  <c r="X13" i="1"/>
  <c r="K13" i="1"/>
  <c r="AI13" i="1"/>
  <c r="K67" i="1"/>
  <c r="C34" i="1"/>
  <c r="C37" i="1" s="1"/>
  <c r="J7" i="1"/>
  <c r="V7" i="1"/>
  <c r="K7" i="1"/>
  <c r="C55" i="1"/>
  <c r="E79" i="1"/>
  <c r="E37" i="1"/>
  <c r="G61" i="1"/>
  <c r="I19" i="1"/>
  <c r="U19" i="1"/>
  <c r="AG19" i="1"/>
  <c r="H19" i="1"/>
  <c r="T19" i="1"/>
  <c r="AF19" i="1"/>
  <c r="G19" i="1"/>
  <c r="S19" i="1"/>
  <c r="AE19" i="1"/>
  <c r="C25" i="1"/>
  <c r="O25" i="1"/>
  <c r="AA25" i="1"/>
  <c r="C60" i="1"/>
  <c r="C61" i="1" s="1"/>
  <c r="X7" i="1"/>
  <c r="J19" i="1"/>
  <c r="B67" i="1"/>
  <c r="D25" i="1"/>
  <c r="P25" i="1"/>
  <c r="AB25" i="1"/>
  <c r="D13" i="1"/>
  <c r="O13" i="1"/>
  <c r="J73" i="1"/>
  <c r="S25" i="1"/>
  <c r="F46" i="1"/>
  <c r="F49" i="1" s="1"/>
  <c r="AA13" i="1"/>
  <c r="C43" i="1"/>
  <c r="Y19" i="1"/>
  <c r="G91" i="1"/>
  <c r="I49" i="1"/>
  <c r="K73" i="1"/>
  <c r="AE25" i="1"/>
  <c r="G46" i="1"/>
  <c r="G49" i="1" s="1"/>
  <c r="G55" i="1"/>
  <c r="E7" i="1"/>
  <c r="Q7" i="1"/>
  <c r="D7" i="1"/>
  <c r="P7" i="1"/>
  <c r="AB7" i="1"/>
  <c r="AA7" i="1"/>
  <c r="I13" i="1"/>
  <c r="C19" i="1"/>
  <c r="AA19" i="1"/>
  <c r="I25" i="1"/>
  <c r="G28" i="1"/>
  <c r="G31" i="1" s="1"/>
  <c r="J55" i="1"/>
  <c r="F43" i="1"/>
  <c r="D97" i="1"/>
  <c r="H31" i="1"/>
  <c r="K55" i="1"/>
  <c r="G43" i="1"/>
  <c r="C73" i="1"/>
  <c r="E97" i="1"/>
  <c r="B31" i="1"/>
  <c r="F79" i="1"/>
  <c r="F37" i="1"/>
  <c r="H61" i="1"/>
  <c r="D91" i="1"/>
  <c r="C31" i="1"/>
  <c r="G79" i="1"/>
  <c r="G37" i="1"/>
  <c r="C67" i="1"/>
  <c r="E91" i="1"/>
  <c r="K43" i="1"/>
  <c r="J37" i="1"/>
  <c r="B85" i="1"/>
  <c r="D43" i="1"/>
  <c r="H91" i="1"/>
  <c r="I55" i="1"/>
  <c r="K37" i="1"/>
  <c r="C85" i="1"/>
  <c r="E43" i="1"/>
  <c r="K49" i="1"/>
  <c r="C97" i="1"/>
  <c r="L19" i="1"/>
  <c r="AC7" i="1"/>
  <c r="Y13" i="1"/>
  <c r="AC25" i="1"/>
  <c r="D28" i="1"/>
  <c r="D31" i="1" s="1"/>
  <c r="F29" i="1"/>
  <c r="F31" i="1" s="1"/>
  <c r="B35" i="1"/>
  <c r="B37" i="1" s="1"/>
  <c r="H40" i="1"/>
  <c r="H43" i="1" s="1"/>
  <c r="J41" i="1"/>
  <c r="J43" i="1" s="1"/>
  <c r="D46" i="1"/>
  <c r="D49" i="1" s="1"/>
  <c r="H76" i="1"/>
  <c r="H79" i="1" s="1"/>
  <c r="D82" i="1"/>
  <c r="D85" i="1" s="1"/>
  <c r="F83" i="1"/>
  <c r="F85" i="1" s="1"/>
  <c r="B89" i="1"/>
  <c r="B91" i="1" s="1"/>
  <c r="H94" i="1"/>
  <c r="H97" i="1" s="1"/>
  <c r="B52" i="1"/>
  <c r="B55" i="1" s="1"/>
  <c r="B96" i="1"/>
  <c r="B97" i="1" s="1"/>
  <c r="AF7" i="1"/>
  <c r="R7" i="1"/>
  <c r="AD7" i="1"/>
  <c r="N13" i="1"/>
  <c r="Z13" i="1"/>
  <c r="AL13" i="1"/>
  <c r="V19" i="1"/>
  <c r="AH19" i="1"/>
  <c r="R25" i="1"/>
  <c r="AD25" i="1"/>
  <c r="E46" i="1"/>
  <c r="E49" i="1" s="1"/>
  <c r="I58" i="1"/>
  <c r="I61" i="1" s="1"/>
  <c r="E64" i="1"/>
  <c r="E67" i="1" s="1"/>
  <c r="F64" i="1"/>
  <c r="F67" i="1" s="1"/>
  <c r="B70" i="1"/>
  <c r="B73" i="1" s="1"/>
  <c r="P13" i="1"/>
  <c r="AJ19" i="1"/>
  <c r="G64" i="1"/>
  <c r="G67" i="1" s="1"/>
  <c r="U7" i="1"/>
  <c r="AG7" i="1"/>
  <c r="Q13" i="1"/>
  <c r="M19" i="1"/>
  <c r="AK19" i="1"/>
  <c r="U25" i="1"/>
  <c r="AG25" i="1"/>
  <c r="D52" i="1"/>
  <c r="D55" i="1" s="1"/>
  <c r="H64" i="1"/>
  <c r="H67" i="1" s="1"/>
  <c r="D70" i="1"/>
  <c r="D73" i="1" s="1"/>
  <c r="J48" i="1"/>
  <c r="J49" i="1" s="1"/>
  <c r="X19" i="1"/>
  <c r="AH7" i="1"/>
  <c r="R13" i="1"/>
  <c r="AD13" i="1"/>
  <c r="N19" i="1"/>
  <c r="AL19" i="1"/>
  <c r="AH25" i="1"/>
  <c r="E52" i="1"/>
  <c r="E55" i="1" s="1"/>
  <c r="I64" i="1"/>
  <c r="I67" i="1" s="1"/>
  <c r="E70" i="1"/>
  <c r="E73" i="1" s="1"/>
  <c r="W7" i="1"/>
  <c r="AI7" i="1"/>
  <c r="S13" i="1"/>
  <c r="AE13" i="1"/>
  <c r="O19" i="1"/>
  <c r="W25" i="1"/>
  <c r="AI25" i="1"/>
  <c r="F52" i="1"/>
  <c r="F55" i="1" s="1"/>
  <c r="H53" i="1"/>
  <c r="H55" i="1" s="1"/>
  <c r="B58" i="1"/>
  <c r="B61" i="1" s="1"/>
  <c r="D59" i="1"/>
  <c r="D61" i="1" s="1"/>
  <c r="J64" i="1"/>
  <c r="J67" i="1" s="1"/>
  <c r="F70" i="1"/>
  <c r="F73" i="1" s="1"/>
  <c r="L7" i="1"/>
  <c r="AJ7" i="1"/>
  <c r="T13" i="1"/>
  <c r="AF13" i="1"/>
  <c r="P19" i="1"/>
  <c r="L25" i="1"/>
  <c r="AJ25" i="1"/>
  <c r="G70" i="1"/>
  <c r="G73" i="1" s="1"/>
  <c r="J30" i="1"/>
  <c r="J31" i="1" s="1"/>
  <c r="AB13" i="1"/>
  <c r="M7" i="1"/>
  <c r="AK7" i="1"/>
  <c r="U13" i="1"/>
  <c r="AG13" i="1"/>
  <c r="Q19" i="1"/>
  <c r="M25" i="1"/>
  <c r="AK25" i="1"/>
  <c r="H70" i="1"/>
  <c r="H73" i="1" s="1"/>
  <c r="I42" i="1"/>
  <c r="I43" i="1" s="1"/>
  <c r="E84" i="1"/>
  <c r="E85" i="1" s="1"/>
</calcChain>
</file>

<file path=xl/sharedStrings.xml><?xml version="1.0" encoding="utf-8"?>
<sst xmlns="http://schemas.openxmlformats.org/spreadsheetml/2006/main" count="254" uniqueCount="23">
  <si>
    <t>Table 3-A.  Dollars of Revenue by Level of Government &amp; Type of Revenue</t>
  </si>
  <si>
    <t>State Only</t>
  </si>
  <si>
    <t>Taxes</t>
  </si>
  <si>
    <t>Non-Tax Revenue</t>
  </si>
  <si>
    <t>Federal Grants</t>
  </si>
  <si>
    <t>Total State Revenue</t>
  </si>
  <si>
    <t>This cell intentionally left blank</t>
  </si>
  <si>
    <t>Local Non-School Only</t>
  </si>
  <si>
    <t>Intergovernmental Revenue</t>
  </si>
  <si>
    <t>Total Revenue</t>
  </si>
  <si>
    <t>Schools Only</t>
  </si>
  <si>
    <t>Total State and Local Governments (Including Schools)</t>
  </si>
  <si>
    <t>Total Net Revenue</t>
  </si>
  <si>
    <t xml:space="preserve"> Taxes</t>
  </si>
  <si>
    <t>No data</t>
  </si>
  <si>
    <t>Note:  State revenue is reported by fiscal year. Local &amp; school revenue is reported by calendar year.</t>
  </si>
  <si>
    <t>end of worksheet</t>
  </si>
  <si>
    <t>State Personal Income</t>
  </si>
  <si>
    <t>FY 1991</t>
  </si>
  <si>
    <t>No further data</t>
  </si>
  <si>
    <t>This state personal income is used as part of formulas eg look at AG24 in Table 1 for example - so make sure it's updated</t>
  </si>
  <si>
    <r>
      <rPr>
        <sz val="10"/>
        <rFont val="Calibri"/>
        <family val="2"/>
        <scheme val="minor"/>
      </rPr>
      <t xml:space="preserve">Source: Minnesota Management &amp; Budget, </t>
    </r>
    <r>
      <rPr>
        <i/>
        <u/>
        <sz val="10"/>
        <color theme="10"/>
        <rFont val="Calibri"/>
        <family val="2"/>
        <scheme val="minor"/>
      </rPr>
      <t>Price of Government</t>
    </r>
    <r>
      <rPr>
        <sz val="10"/>
        <rFont val="Calibri"/>
        <family val="2"/>
        <scheme val="minor"/>
      </rPr>
      <t xml:space="preserve"> (November 2024 Forecast)</t>
    </r>
  </si>
  <si>
    <t>Minnesota Department of Revenue, Tax Research Division, April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</si>
</sst>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</font>
    <font>
      <sz val="16"/>
      <color theme="1"/>
      <name val="Calibri"/>
      <family val="2"/>
    </font>
    <font>
      <sz val="14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12"/>
      <color theme="1"/>
      <name val="Calibri"/>
      <family val="2"/>
    </font>
    <font>
      <sz val="1"/>
      <color theme="0"/>
      <name val="Calibri"/>
      <family val="2"/>
    </font>
    <font>
      <sz val="4"/>
      <color theme="0"/>
      <name val="Calibri"/>
      <family val="2"/>
    </font>
    <font>
      <sz val="4"/>
      <color theme="1"/>
      <name val="Calibri"/>
      <family val="2"/>
    </font>
    <font>
      <b/>
      <sz val="12"/>
      <color rgb="FF78BE21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u/>
      <sz val="10"/>
      <color theme="10"/>
      <name val="Calibri"/>
      <family val="2"/>
      <scheme val="minor"/>
    </font>
    <font>
      <sz val="10"/>
      <name val="Calibri"/>
      <family val="2"/>
      <scheme val="minor"/>
    </font>
    <font>
      <i/>
      <u/>
      <sz val="10"/>
      <color theme="10"/>
      <name val="Calibri"/>
      <family val="2"/>
      <scheme val="minor"/>
    </font>
    <font>
      <sz val="10"/>
      <color theme="0"/>
      <name val="Calibri"/>
      <family val="2"/>
    </font>
    <font>
      <i/>
      <sz val="10"/>
      <color theme="1"/>
      <name val="Calibri"/>
      <family val="2"/>
    </font>
    <font>
      <u/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8BE21"/>
        <bgColor indexed="64"/>
      </patternFill>
    </fill>
    <fill>
      <patternFill patternType="solid">
        <fgColor rgb="FF9BCBEB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ouble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ashed">
        <color indexed="64"/>
      </left>
      <right/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theme="1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 style="double">
        <color indexed="64"/>
      </bottom>
      <diagonal/>
    </border>
    <border>
      <left style="dashed">
        <color indexed="64"/>
      </left>
      <right/>
      <top style="dashed">
        <color indexed="64"/>
      </top>
      <bottom style="double">
        <color indexed="64"/>
      </bottom>
      <diagonal/>
    </border>
    <border>
      <left/>
      <right style="dashed">
        <color indexed="64"/>
      </right>
      <top style="dashed">
        <color indexed="64"/>
      </top>
      <bottom style="double">
        <color indexed="64"/>
      </bottom>
      <diagonal/>
    </border>
    <border>
      <left/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  <border>
      <left/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dashed">
        <color theme="1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theme="1" tint="4.9989318521683403E-2"/>
      </bottom>
      <diagonal/>
    </border>
    <border>
      <left style="dashed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dashed">
        <color indexed="64"/>
      </top>
      <bottom style="double">
        <color indexed="64"/>
      </bottom>
      <diagonal/>
    </border>
    <border>
      <left style="hair">
        <color indexed="64"/>
      </left>
      <right style="dashed">
        <color indexed="64"/>
      </right>
      <top style="dashed">
        <color indexed="64"/>
      </top>
      <bottom style="double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43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11" xfId="0" applyFont="1" applyBorder="1" applyAlignment="1">
      <alignment horizontal="left" vertical="center" indent="1"/>
    </xf>
    <xf numFmtId="42" fontId="8" fillId="0" borderId="12" xfId="1" applyNumberFormat="1" applyFont="1" applyBorder="1" applyAlignment="1">
      <alignment vertical="center"/>
    </xf>
    <xf numFmtId="42" fontId="8" fillId="0" borderId="13" xfId="1" applyNumberFormat="1" applyFont="1" applyFill="1" applyBorder="1" applyAlignment="1">
      <alignment vertical="center"/>
    </xf>
    <xf numFmtId="0" fontId="8" fillId="0" borderId="15" xfId="0" applyFont="1" applyBorder="1" applyAlignment="1">
      <alignment horizontal="left" vertical="center" indent="1"/>
    </xf>
    <xf numFmtId="41" fontId="8" fillId="0" borderId="16" xfId="1" applyNumberFormat="1" applyFont="1" applyBorder="1" applyAlignment="1">
      <alignment vertical="center"/>
    </xf>
    <xf numFmtId="41" fontId="8" fillId="0" borderId="19" xfId="1" applyNumberFormat="1" applyFont="1" applyFill="1" applyBorder="1" applyAlignment="1">
      <alignment vertical="center"/>
    </xf>
    <xf numFmtId="0" fontId="8" fillId="0" borderId="22" xfId="0" applyFont="1" applyBorder="1" applyAlignment="1">
      <alignment horizontal="left" vertical="center" indent="1"/>
    </xf>
    <xf numFmtId="41" fontId="8" fillId="0" borderId="23" xfId="1" applyNumberFormat="1" applyFont="1" applyBorder="1" applyAlignment="1">
      <alignment vertical="center"/>
    </xf>
    <xf numFmtId="41" fontId="8" fillId="0" borderId="24" xfId="1" applyNumberFormat="1" applyFont="1" applyFill="1" applyBorder="1" applyAlignment="1">
      <alignment vertical="center"/>
    </xf>
    <xf numFmtId="0" fontId="8" fillId="3" borderId="26" xfId="0" applyFont="1" applyFill="1" applyBorder="1" applyAlignment="1">
      <alignment vertical="center"/>
    </xf>
    <xf numFmtId="42" fontId="8" fillId="3" borderId="27" xfId="1" applyNumberFormat="1" applyFont="1" applyFill="1" applyBorder="1" applyAlignment="1">
      <alignment vertical="center"/>
    </xf>
    <xf numFmtId="42" fontId="8" fillId="3" borderId="28" xfId="1" applyNumberFormat="1" applyFont="1" applyFill="1" applyBorder="1" applyAlignment="1">
      <alignment vertical="center"/>
    </xf>
    <xf numFmtId="42" fontId="8" fillId="3" borderId="29" xfId="1" applyNumberFormat="1" applyFont="1" applyFill="1" applyBorder="1" applyAlignment="1">
      <alignment vertical="center"/>
    </xf>
    <xf numFmtId="42" fontId="8" fillId="3" borderId="30" xfId="1" applyNumberFormat="1" applyFont="1" applyFill="1" applyBorder="1" applyAlignment="1">
      <alignment vertical="center"/>
    </xf>
    <xf numFmtId="42" fontId="8" fillId="0" borderId="31" xfId="1" applyNumberFormat="1" applyFont="1" applyFill="1" applyBorder="1" applyAlignment="1">
      <alignment vertical="center"/>
    </xf>
    <xf numFmtId="42" fontId="8" fillId="0" borderId="27" xfId="1" applyNumberFormat="1" applyFont="1" applyFill="1" applyBorder="1" applyAlignment="1">
      <alignment vertical="center"/>
    </xf>
    <xf numFmtId="42" fontId="8" fillId="0" borderId="29" xfId="1" applyNumberFormat="1" applyFont="1" applyFill="1" applyBorder="1" applyAlignment="1">
      <alignment vertical="center"/>
    </xf>
    <xf numFmtId="42" fontId="8" fillId="0" borderId="28" xfId="1" applyNumberFormat="1" applyFont="1" applyFill="1" applyBorder="1" applyAlignment="1">
      <alignment vertical="center"/>
    </xf>
    <xf numFmtId="42" fontId="8" fillId="0" borderId="32" xfId="1" applyNumberFormat="1" applyFont="1" applyFill="1" applyBorder="1" applyAlignment="1">
      <alignment vertical="center"/>
    </xf>
    <xf numFmtId="0" fontId="9" fillId="0" borderId="33" xfId="0" applyFont="1" applyBorder="1"/>
    <xf numFmtId="0" fontId="10" fillId="0" borderId="2" xfId="0" applyFont="1" applyBorder="1"/>
    <xf numFmtId="164" fontId="11" fillId="0" borderId="7" xfId="1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164" fontId="8" fillId="0" borderId="34" xfId="1" applyNumberFormat="1" applyFont="1" applyFill="1" applyBorder="1" applyAlignment="1">
      <alignment vertical="center"/>
    </xf>
    <xf numFmtId="164" fontId="8" fillId="0" borderId="33" xfId="1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left" vertical="center" indent="1"/>
    </xf>
    <xf numFmtId="42" fontId="8" fillId="0" borderId="12" xfId="1" applyNumberFormat="1" applyFont="1" applyFill="1" applyBorder="1" applyAlignment="1">
      <alignment vertical="center"/>
    </xf>
    <xf numFmtId="42" fontId="8" fillId="0" borderId="9" xfId="1" applyNumberFormat="1" applyFont="1" applyFill="1" applyBorder="1" applyAlignment="1">
      <alignment vertical="center"/>
    </xf>
    <xf numFmtId="42" fontId="8" fillId="0" borderId="7" xfId="1" applyNumberFormat="1" applyFont="1" applyFill="1" applyBorder="1" applyAlignment="1">
      <alignment vertical="center"/>
    </xf>
    <xf numFmtId="42" fontId="8" fillId="0" borderId="8" xfId="1" applyNumberFormat="1" applyFont="1" applyFill="1" applyBorder="1" applyAlignment="1">
      <alignment vertical="center"/>
    </xf>
    <xf numFmtId="42" fontId="8" fillId="0" borderId="35" xfId="1" applyNumberFormat="1" applyFont="1" applyFill="1" applyBorder="1" applyAlignment="1">
      <alignment vertical="center"/>
    </xf>
    <xf numFmtId="0" fontId="8" fillId="0" borderId="36" xfId="0" applyFont="1" applyBorder="1" applyAlignment="1">
      <alignment horizontal="left" vertical="center" indent="1"/>
    </xf>
    <xf numFmtId="41" fontId="8" fillId="0" borderId="37" xfId="1" applyNumberFormat="1" applyFont="1" applyFill="1" applyBorder="1" applyAlignment="1">
      <alignment vertical="center"/>
    </xf>
    <xf numFmtId="41" fontId="8" fillId="0" borderId="17" xfId="1" applyNumberFormat="1" applyFont="1" applyFill="1" applyBorder="1" applyAlignment="1">
      <alignment vertical="center"/>
    </xf>
    <xf numFmtId="41" fontId="8" fillId="0" borderId="18" xfId="1" applyNumberFormat="1" applyFont="1" applyFill="1" applyBorder="1" applyAlignment="1">
      <alignment vertical="center"/>
    </xf>
    <xf numFmtId="41" fontId="8" fillId="0" borderId="20" xfId="1" applyNumberFormat="1" applyFont="1" applyFill="1" applyBorder="1" applyAlignment="1">
      <alignment vertical="center"/>
    </xf>
    <xf numFmtId="41" fontId="8" fillId="0" borderId="38" xfId="1" applyNumberFormat="1" applyFont="1" applyFill="1" applyBorder="1" applyAlignment="1">
      <alignment vertical="center"/>
    </xf>
    <xf numFmtId="41" fontId="8" fillId="0" borderId="23" xfId="1" applyNumberFormat="1" applyFont="1" applyFill="1" applyBorder="1" applyAlignment="1">
      <alignment vertical="center"/>
    </xf>
    <xf numFmtId="41" fontId="8" fillId="0" borderId="25" xfId="1" applyNumberFormat="1" applyFont="1" applyFill="1" applyBorder="1" applyAlignment="1">
      <alignment vertical="center"/>
    </xf>
    <xf numFmtId="41" fontId="8" fillId="0" borderId="39" xfId="1" applyNumberFormat="1" applyFont="1" applyFill="1" applyBorder="1" applyAlignment="1">
      <alignment vertical="center"/>
    </xf>
    <xf numFmtId="41" fontId="8" fillId="0" borderId="40" xfId="1" applyNumberFormat="1" applyFont="1" applyFill="1" applyBorder="1" applyAlignment="1">
      <alignment vertical="center"/>
    </xf>
    <xf numFmtId="41" fontId="8" fillId="0" borderId="41" xfId="1" applyNumberFormat="1" applyFont="1" applyFill="1" applyBorder="1" applyAlignment="1">
      <alignment vertical="center"/>
    </xf>
    <xf numFmtId="41" fontId="8" fillId="0" borderId="42" xfId="1" applyNumberFormat="1" applyFont="1" applyFill="1" applyBorder="1" applyAlignment="1">
      <alignment vertical="center"/>
    </xf>
    <xf numFmtId="0" fontId="8" fillId="3" borderId="43" xfId="0" applyFont="1" applyFill="1" applyBorder="1" applyAlignment="1">
      <alignment vertical="center"/>
    </xf>
    <xf numFmtId="42" fontId="8" fillId="3" borderId="44" xfId="1" applyNumberFormat="1" applyFont="1" applyFill="1" applyBorder="1" applyAlignment="1">
      <alignment vertical="center"/>
    </xf>
    <xf numFmtId="42" fontId="8" fillId="3" borderId="45" xfId="1" applyNumberFormat="1" applyFont="1" applyFill="1" applyBorder="1" applyAlignment="1">
      <alignment vertical="center"/>
    </xf>
    <xf numFmtId="42" fontId="8" fillId="0" borderId="43" xfId="1" applyNumberFormat="1" applyFont="1" applyFill="1" applyBorder="1" applyAlignment="1">
      <alignment vertical="center"/>
    </xf>
    <xf numFmtId="42" fontId="8" fillId="0" borderId="33" xfId="1" applyNumberFormat="1" applyFont="1" applyFill="1" applyBorder="1" applyAlignment="1">
      <alignment vertical="center"/>
    </xf>
    <xf numFmtId="42" fontId="8" fillId="0" borderId="45" xfId="1" applyNumberFormat="1" applyFont="1" applyFill="1" applyBorder="1" applyAlignment="1">
      <alignment vertical="center"/>
    </xf>
    <xf numFmtId="0" fontId="12" fillId="2" borderId="46" xfId="0" applyFont="1" applyFill="1" applyBorder="1" applyAlignment="1">
      <alignment horizontal="center" vertical="center"/>
    </xf>
    <xf numFmtId="42" fontId="8" fillId="0" borderId="14" xfId="1" applyNumberFormat="1" applyFont="1" applyFill="1" applyBorder="1" applyAlignment="1">
      <alignment vertical="center"/>
    </xf>
    <xf numFmtId="42" fontId="8" fillId="0" borderId="47" xfId="1" applyNumberFormat="1" applyFont="1" applyFill="1" applyBorder="1" applyAlignment="1">
      <alignment vertical="center"/>
    </xf>
    <xf numFmtId="0" fontId="8" fillId="0" borderId="48" xfId="0" applyFont="1" applyBorder="1" applyAlignment="1">
      <alignment horizontal="left" vertical="center" indent="1"/>
    </xf>
    <xf numFmtId="41" fontId="8" fillId="0" borderId="16" xfId="1" applyNumberFormat="1" applyFont="1" applyFill="1" applyBorder="1" applyAlignment="1">
      <alignment vertical="center"/>
    </xf>
    <xf numFmtId="41" fontId="8" fillId="0" borderId="49" xfId="1" applyNumberFormat="1" applyFont="1" applyFill="1" applyBorder="1" applyAlignment="1">
      <alignment vertical="center"/>
    </xf>
    <xf numFmtId="41" fontId="8" fillId="0" borderId="50" xfId="1" applyNumberFormat="1" applyFont="1" applyFill="1" applyBorder="1" applyAlignment="1">
      <alignment vertical="center"/>
    </xf>
    <xf numFmtId="0" fontId="6" fillId="2" borderId="51" xfId="0" applyFont="1" applyFill="1" applyBorder="1" applyAlignment="1">
      <alignment vertical="center" wrapText="1"/>
    </xf>
    <xf numFmtId="41" fontId="8" fillId="0" borderId="52" xfId="1" applyNumberFormat="1" applyFont="1" applyFill="1" applyBorder="1" applyAlignment="1">
      <alignment vertical="center"/>
    </xf>
    <xf numFmtId="41" fontId="8" fillId="0" borderId="53" xfId="1" applyNumberFormat="1" applyFont="1" applyFill="1" applyBorder="1" applyAlignment="1">
      <alignment vertical="center"/>
    </xf>
    <xf numFmtId="41" fontId="8" fillId="0" borderId="54" xfId="1" applyNumberFormat="1" applyFont="1" applyFill="1" applyBorder="1" applyAlignment="1">
      <alignment vertical="center"/>
    </xf>
    <xf numFmtId="41" fontId="8" fillId="0" borderId="0" xfId="1" applyNumberFormat="1" applyFont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6" fillId="2" borderId="55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2" fontId="8" fillId="0" borderId="56" xfId="1" applyNumberFormat="1" applyFont="1" applyFill="1" applyBorder="1" applyAlignment="1">
      <alignment vertical="center"/>
    </xf>
    <xf numFmtId="42" fontId="8" fillId="0" borderId="15" xfId="1" applyNumberFormat="1" applyFont="1" applyFill="1" applyBorder="1" applyAlignment="1">
      <alignment vertical="center"/>
    </xf>
    <xf numFmtId="42" fontId="8" fillId="0" borderId="0" xfId="1" applyNumberFormat="1" applyFont="1" applyFill="1" applyBorder="1" applyAlignment="1">
      <alignment vertical="center"/>
    </xf>
    <xf numFmtId="41" fontId="8" fillId="0" borderId="21" xfId="1" applyNumberFormat="1" applyFont="1" applyFill="1" applyBorder="1" applyAlignment="1">
      <alignment vertical="center"/>
    </xf>
    <xf numFmtId="164" fontId="8" fillId="0" borderId="15" xfId="1" applyNumberFormat="1" applyFont="1" applyFill="1" applyBorder="1" applyAlignment="1">
      <alignment vertical="center"/>
    </xf>
    <xf numFmtId="164" fontId="8" fillId="0" borderId="0" xfId="1" applyNumberFormat="1" applyFont="1" applyFill="1" applyBorder="1" applyAlignment="1">
      <alignment vertical="center"/>
    </xf>
    <xf numFmtId="42" fontId="8" fillId="3" borderId="57" xfId="1" applyNumberFormat="1" applyFont="1" applyFill="1" applyBorder="1" applyAlignment="1">
      <alignment vertical="center"/>
    </xf>
    <xf numFmtId="164" fontId="11" fillId="0" borderId="0" xfId="1" applyNumberFormat="1" applyFont="1" applyFill="1" applyBorder="1" applyAlignment="1">
      <alignment vertical="center"/>
    </xf>
    <xf numFmtId="0" fontId="8" fillId="0" borderId="58" xfId="0" applyFont="1" applyBorder="1" applyAlignment="1">
      <alignment horizontal="left" vertical="center" indent="1"/>
    </xf>
    <xf numFmtId="41" fontId="8" fillId="0" borderId="59" xfId="1" applyNumberFormat="1" applyFont="1" applyFill="1" applyBorder="1" applyAlignment="1">
      <alignment vertical="center"/>
    </xf>
    <xf numFmtId="42" fontId="8" fillId="3" borderId="32" xfId="1" applyNumberFormat="1" applyFont="1" applyFill="1" applyBorder="1" applyAlignment="1">
      <alignment vertical="center"/>
    </xf>
    <xf numFmtId="0" fontId="6" fillId="2" borderId="51" xfId="0" applyFont="1" applyFill="1" applyBorder="1" applyAlignment="1">
      <alignment vertical="center"/>
    </xf>
    <xf numFmtId="41" fontId="8" fillId="0" borderId="60" xfId="1" applyNumberFormat="1" applyFont="1" applyFill="1" applyBorder="1" applyAlignment="1">
      <alignment vertical="center"/>
    </xf>
    <xf numFmtId="0" fontId="8" fillId="0" borderId="61" xfId="0" applyFont="1" applyBorder="1" applyAlignment="1">
      <alignment horizontal="left" vertical="center" indent="1"/>
    </xf>
    <xf numFmtId="42" fontId="8" fillId="0" borderId="62" xfId="1" applyNumberFormat="1" applyFont="1" applyFill="1" applyBorder="1" applyAlignment="1">
      <alignment vertical="center"/>
    </xf>
    <xf numFmtId="42" fontId="8" fillId="0" borderId="63" xfId="1" applyNumberFormat="1" applyFont="1" applyFill="1" applyBorder="1" applyAlignment="1">
      <alignment vertical="center"/>
    </xf>
    <xf numFmtId="0" fontId="8" fillId="0" borderId="64" xfId="0" applyFont="1" applyBorder="1" applyAlignment="1">
      <alignment horizontal="left" vertical="center" indent="1"/>
    </xf>
    <xf numFmtId="41" fontId="8" fillId="0" borderId="65" xfId="1" applyNumberFormat="1" applyFont="1" applyFill="1" applyBorder="1" applyAlignment="1">
      <alignment vertical="center"/>
    </xf>
    <xf numFmtId="41" fontId="8" fillId="0" borderId="66" xfId="1" applyNumberFormat="1" applyFont="1" applyFill="1" applyBorder="1" applyAlignment="1">
      <alignment vertical="center"/>
    </xf>
    <xf numFmtId="41" fontId="8" fillId="0" borderId="67" xfId="1" applyNumberFormat="1" applyFont="1" applyFill="1" applyBorder="1" applyAlignment="1">
      <alignment vertical="center"/>
    </xf>
    <xf numFmtId="41" fontId="8" fillId="0" borderId="68" xfId="1" applyNumberFormat="1" applyFont="1" applyFill="1" applyBorder="1" applyAlignment="1">
      <alignment vertical="center"/>
    </xf>
    <xf numFmtId="42" fontId="8" fillId="0" borderId="69" xfId="1" applyNumberFormat="1" applyFont="1" applyFill="1" applyBorder="1" applyAlignment="1">
      <alignment vertical="center"/>
    </xf>
    <xf numFmtId="42" fontId="8" fillId="0" borderId="70" xfId="1" applyNumberFormat="1" applyFont="1" applyFill="1" applyBorder="1" applyAlignment="1">
      <alignment vertical="center"/>
    </xf>
    <xf numFmtId="41" fontId="8" fillId="0" borderId="71" xfId="1" applyNumberFormat="1" applyFont="1" applyFill="1" applyBorder="1" applyAlignment="1">
      <alignment vertical="center"/>
    </xf>
    <xf numFmtId="41" fontId="8" fillId="0" borderId="72" xfId="1" applyNumberFormat="1" applyFont="1" applyFill="1" applyBorder="1" applyAlignment="1">
      <alignment vertical="center"/>
    </xf>
    <xf numFmtId="41" fontId="8" fillId="0" borderId="73" xfId="1" applyNumberFormat="1" applyFont="1" applyFill="1" applyBorder="1" applyAlignment="1">
      <alignment vertical="center"/>
    </xf>
    <xf numFmtId="41" fontId="8" fillId="0" borderId="74" xfId="1" applyNumberFormat="1" applyFont="1" applyFill="1" applyBorder="1" applyAlignment="1">
      <alignment vertical="center"/>
    </xf>
    <xf numFmtId="41" fontId="8" fillId="0" borderId="75" xfId="1" applyNumberFormat="1" applyFont="1" applyFill="1" applyBorder="1" applyAlignment="1">
      <alignment vertical="center"/>
    </xf>
    <xf numFmtId="0" fontId="6" fillId="2" borderId="76" xfId="0" applyFont="1" applyFill="1" applyBorder="1" applyAlignment="1">
      <alignment horizontal="center" vertical="center"/>
    </xf>
    <xf numFmtId="42" fontId="8" fillId="0" borderId="13" xfId="1" applyNumberFormat="1" applyFont="1" applyFill="1" applyBorder="1" applyAlignment="1">
      <alignment horizontal="left" vertical="center"/>
    </xf>
    <xf numFmtId="42" fontId="8" fillId="0" borderId="14" xfId="1" applyNumberFormat="1" applyFont="1" applyFill="1" applyBorder="1" applyAlignment="1">
      <alignment horizontal="left" vertical="center"/>
    </xf>
    <xf numFmtId="41" fontId="8" fillId="0" borderId="19" xfId="1" applyNumberFormat="1" applyFont="1" applyFill="1" applyBorder="1" applyAlignment="1">
      <alignment horizontal="left" vertical="center"/>
    </xf>
    <xf numFmtId="41" fontId="8" fillId="0" borderId="53" xfId="1" applyNumberFormat="1" applyFont="1" applyFill="1" applyBorder="1" applyAlignment="1">
      <alignment horizontal="left" vertical="center"/>
    </xf>
    <xf numFmtId="41" fontId="8" fillId="0" borderId="60" xfId="1" applyNumberFormat="1" applyFont="1" applyFill="1" applyBorder="1" applyAlignment="1">
      <alignment horizontal="left" vertical="center"/>
    </xf>
    <xf numFmtId="41" fontId="8" fillId="0" borderId="52" xfId="1" applyNumberFormat="1" applyFont="1" applyFill="1" applyBorder="1" applyAlignment="1">
      <alignment horizontal="left" vertical="center"/>
    </xf>
    <xf numFmtId="41" fontId="8" fillId="0" borderId="24" xfId="1" applyNumberFormat="1" applyFont="1" applyFill="1" applyBorder="1" applyAlignment="1">
      <alignment horizontal="left" vertical="center"/>
    </xf>
    <xf numFmtId="41" fontId="8" fillId="0" borderId="41" xfId="1" applyNumberFormat="1" applyFont="1" applyFill="1" applyBorder="1" applyAlignment="1">
      <alignment horizontal="left" vertical="center"/>
    </xf>
    <xf numFmtId="41" fontId="8" fillId="0" borderId="59" xfId="1" applyNumberFormat="1" applyFont="1" applyFill="1" applyBorder="1" applyAlignment="1">
      <alignment horizontal="left" vertical="center"/>
    </xf>
    <xf numFmtId="41" fontId="8" fillId="0" borderId="25" xfId="1" applyNumberFormat="1" applyFont="1" applyFill="1" applyBorder="1" applyAlignment="1">
      <alignment horizontal="left" vertical="center"/>
    </xf>
    <xf numFmtId="42" fontId="8" fillId="3" borderId="27" xfId="1" applyNumberFormat="1" applyFont="1" applyFill="1" applyBorder="1" applyAlignment="1">
      <alignment horizontal="left" vertical="center"/>
    </xf>
    <xf numFmtId="42" fontId="8" fillId="3" borderId="29" xfId="1" applyNumberFormat="1" applyFont="1" applyFill="1" applyBorder="1" applyAlignment="1">
      <alignment horizontal="left" vertical="center"/>
    </xf>
    <xf numFmtId="42" fontId="8" fillId="3" borderId="30" xfId="1" applyNumberFormat="1" applyFont="1" applyFill="1" applyBorder="1" applyAlignment="1">
      <alignment horizontal="left" vertical="center"/>
    </xf>
    <xf numFmtId="42" fontId="8" fillId="3" borderId="43" xfId="0" applyNumberFormat="1" applyFont="1" applyFill="1" applyBorder="1" applyAlignment="1">
      <alignment vertical="center"/>
    </xf>
    <xf numFmtId="0" fontId="7" fillId="0" borderId="78" xfId="0" applyFont="1" applyBorder="1" applyAlignment="1">
      <alignment horizontal="right" vertical="center"/>
    </xf>
    <xf numFmtId="0" fontId="7" fillId="0" borderId="79" xfId="0" applyFont="1" applyBorder="1" applyAlignment="1">
      <alignment vertical="center"/>
    </xf>
    <xf numFmtId="0" fontId="7" fillId="0" borderId="80" xfId="0" applyFont="1" applyBorder="1" applyAlignment="1">
      <alignment vertical="center"/>
    </xf>
    <xf numFmtId="0" fontId="7" fillId="0" borderId="33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3" fontId="7" fillId="0" borderId="81" xfId="0" applyNumberFormat="1" applyFont="1" applyBorder="1" applyAlignment="1">
      <alignment vertical="center"/>
    </xf>
    <xf numFmtId="3" fontId="7" fillId="0" borderId="0" xfId="0" applyNumberFormat="1" applyFont="1" applyAlignment="1">
      <alignment vertical="center"/>
    </xf>
    <xf numFmtId="0" fontId="20" fillId="0" borderId="77" xfId="0" applyFont="1" applyBorder="1" applyAlignment="1">
      <alignment horizontal="center" vertical="center"/>
    </xf>
    <xf numFmtId="0" fontId="7" fillId="0" borderId="77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5" fillId="0" borderId="0" xfId="2" applyFont="1" applyFill="1" applyAlignment="1" applyProtection="1">
      <alignment horizontal="left"/>
    </xf>
    <xf numFmtId="0" fontId="2" fillId="0" borderId="0" xfId="2" applyFill="1" applyAlignment="1" applyProtection="1">
      <alignment horizontal="left"/>
    </xf>
    <xf numFmtId="0" fontId="18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top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TaxRes\Private\TaxRes%20Users\ADurkot\Tax%20Collection%20History\February%202024%20Forecast\February%202024%20Forecast%20-%20POG\POG%20data%20and%20charts%20FEB24.xlsx" TargetMode="External"/><Relationship Id="rId1" Type="http://schemas.openxmlformats.org/officeDocument/2006/relationships/externalLinkPath" Target="/TaxRes/Private/TaxRes%20Users/ADurkot/Tax%20Collection%20History/February%202024%20Forecast/February%202024%20Forecast%20-%20POG/POG%20data%20and%20charts%20FEB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TaxRes\Private\TaxRes%20Users\ADurkot\Tax%20Collection%20History\November%202024%20Forecast\November%202024%20Forecast%20-%20POG\POG%20data%20and%20charts%20NOV24.xlsx" TargetMode="External"/><Relationship Id="rId1" Type="http://schemas.openxmlformats.org/officeDocument/2006/relationships/externalLinkPath" Target="/TaxRes/Private/TaxRes%20Users/ADurkot/Tax%20Collection%20History/November%202024%20Forecast/November%202024%20Forecast%20-%20POG/POG%20data%20and%20charts%20NOV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G Table"/>
      <sheetName val="Table 1 Taxes as Pct Income"/>
      <sheetName val="Table 2 Pct of Income"/>
      <sheetName val="Table 3-A Dollars"/>
      <sheetName val="Table 3-B Percent of Revenue"/>
      <sheetName val="Chart1_MNTaxesAsIncomePct"/>
      <sheetName val="Chart2_MNTaxes&amp;RevAsIncomePct"/>
      <sheetName val="Chart3-C"/>
      <sheetName val="Chart3-D"/>
      <sheetName val="Chart3-A"/>
      <sheetName val="Chart3-B"/>
      <sheetName val="Updates"/>
    </sheetNames>
    <sheetDataSet>
      <sheetData sheetId="0"/>
      <sheetData sheetId="1">
        <row r="2">
          <cell r="A2" t="str">
            <v>Minnesota (1991-2027) Updated for End of Session 2023 Forecast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G Table"/>
      <sheetName val="Table 1 Taxes as Pct Income"/>
      <sheetName val="Table 2 Pct of Income"/>
      <sheetName val="Table 3-A Dollars"/>
      <sheetName val="Table 3-B Percent of Revenue"/>
      <sheetName val="Chart1_MNTaxesAsIncomePct"/>
      <sheetName val="Chart2_MNTaxes&amp;RevAsIncomePct"/>
      <sheetName val="Chart3-C"/>
      <sheetName val="Chart3-D"/>
      <sheetName val="Chart3-A"/>
      <sheetName val="Chart3-B"/>
      <sheetName val="Updates"/>
    </sheetNames>
    <sheetDataSet>
      <sheetData sheetId="0">
        <row r="36">
          <cell r="D36">
            <v>2260587</v>
          </cell>
          <cell r="E36">
            <v>2530697</v>
          </cell>
          <cell r="F36">
            <v>2778303</v>
          </cell>
          <cell r="G36">
            <v>3133023</v>
          </cell>
          <cell r="H36">
            <v>3212969</v>
          </cell>
          <cell r="I36">
            <v>3292314</v>
          </cell>
          <cell r="J36">
            <v>3479377</v>
          </cell>
          <cell r="K36">
            <v>3684064</v>
          </cell>
          <cell r="L36">
            <v>3805703</v>
          </cell>
          <cell r="M36">
            <v>4144935</v>
          </cell>
          <cell r="N36">
            <v>4505453</v>
          </cell>
          <cell r="O36">
            <v>5054788</v>
          </cell>
          <cell r="P36">
            <v>5728608</v>
          </cell>
          <cell r="Q36">
            <v>5934455</v>
          </cell>
          <cell r="R36">
            <v>6037741</v>
          </cell>
          <cell r="S36">
            <v>6056552</v>
          </cell>
          <cell r="T36">
            <v>6531710</v>
          </cell>
          <cell r="U36">
            <v>6781953</v>
          </cell>
          <cell r="V36">
            <v>8031181</v>
          </cell>
          <cell r="W36">
            <v>9725606</v>
          </cell>
          <cell r="X36">
            <v>9756757</v>
          </cell>
          <cell r="Y36">
            <v>8486104</v>
          </cell>
          <cell r="Z36">
            <v>8808041</v>
          </cell>
          <cell r="AA36">
            <v>9409547</v>
          </cell>
          <cell r="AB36">
            <v>10564728</v>
          </cell>
          <cell r="AC36">
            <v>10930643</v>
          </cell>
          <cell r="AD36">
            <v>10987402</v>
          </cell>
          <cell r="AE36">
            <v>11976329</v>
          </cell>
          <cell r="AF36">
            <v>11825013</v>
          </cell>
          <cell r="AG36">
            <v>14821726</v>
          </cell>
          <cell r="AH36">
            <v>16839875</v>
          </cell>
          <cell r="AI36">
            <v>21460919.800350033</v>
          </cell>
          <cell r="AJ36">
            <v>19980239</v>
          </cell>
          <cell r="AK36">
            <v>18676018</v>
          </cell>
          <cell r="AL36">
            <v>21163766</v>
          </cell>
          <cell r="AM36">
            <v>20277412</v>
          </cell>
          <cell r="AN36">
            <v>19795327</v>
          </cell>
          <cell r="AO36">
            <v>19644477</v>
          </cell>
          <cell r="AP36">
            <v>19617743</v>
          </cell>
        </row>
        <row r="65">
          <cell r="D65">
            <v>542064</v>
          </cell>
          <cell r="E65">
            <v>470091</v>
          </cell>
          <cell r="F65">
            <v>441744</v>
          </cell>
          <cell r="G65">
            <v>530827</v>
          </cell>
          <cell r="H65">
            <v>509880</v>
          </cell>
          <cell r="I65">
            <v>504965</v>
          </cell>
          <cell r="J65">
            <v>529905</v>
          </cell>
          <cell r="K65">
            <v>538262</v>
          </cell>
          <cell r="L65">
            <v>486020</v>
          </cell>
          <cell r="M65">
            <v>483643</v>
          </cell>
          <cell r="N65">
            <v>558693</v>
          </cell>
          <cell r="O65">
            <v>573518</v>
          </cell>
          <cell r="P65">
            <v>615225</v>
          </cell>
          <cell r="Q65">
            <v>675464</v>
          </cell>
          <cell r="R65">
            <v>667368</v>
          </cell>
          <cell r="S65">
            <v>731744</v>
          </cell>
          <cell r="T65">
            <v>779073</v>
          </cell>
          <cell r="U65">
            <v>795978</v>
          </cell>
          <cell r="V65">
            <v>1004511</v>
          </cell>
          <cell r="W65">
            <v>1077804</v>
          </cell>
          <cell r="X65">
            <v>1218445</v>
          </cell>
          <cell r="Y65">
            <v>1169494</v>
          </cell>
          <cell r="Z65">
            <v>1121132</v>
          </cell>
          <cell r="AA65">
            <v>985667</v>
          </cell>
          <cell r="AB65">
            <v>1035302.8</v>
          </cell>
          <cell r="AC65">
            <v>1012298.1000000001</v>
          </cell>
          <cell r="AD65">
            <v>994062.3</v>
          </cell>
          <cell r="AE65">
            <v>1002852</v>
          </cell>
          <cell r="AF65">
            <v>1061055.2999999998</v>
          </cell>
          <cell r="AG65">
            <v>1065797.3</v>
          </cell>
          <cell r="AH65">
            <v>2307604.5000000005</v>
          </cell>
          <cell r="AI65">
            <v>1615558.2999999998</v>
          </cell>
          <cell r="AJ65">
            <v>2811591.1</v>
          </cell>
          <cell r="AK65">
            <v>1955938.4</v>
          </cell>
          <cell r="AL65">
            <v>1160483.5</v>
          </cell>
          <cell r="AM65">
            <v>1195298.1000000001</v>
          </cell>
          <cell r="AN65">
            <v>1231157</v>
          </cell>
          <cell r="AO65">
            <v>1268091.6000000001</v>
          </cell>
          <cell r="AP65">
            <v>1306134.4000000001</v>
          </cell>
        </row>
        <row r="97">
          <cell r="D97">
            <v>182435</v>
          </cell>
          <cell r="E97">
            <v>200860</v>
          </cell>
          <cell r="F97">
            <v>224445</v>
          </cell>
          <cell r="G97">
            <v>230133.7</v>
          </cell>
          <cell r="H97">
            <v>239880.1</v>
          </cell>
          <cell r="I97">
            <v>254004</v>
          </cell>
          <cell r="J97">
            <v>261505.9</v>
          </cell>
          <cell r="K97">
            <v>292615.3</v>
          </cell>
          <cell r="L97">
            <v>315752.7</v>
          </cell>
          <cell r="M97">
            <v>343022.3</v>
          </cell>
          <cell r="N97">
            <v>370880.6</v>
          </cell>
          <cell r="O97">
            <v>436464</v>
          </cell>
          <cell r="P97">
            <v>497532</v>
          </cell>
          <cell r="Q97">
            <v>541431.9</v>
          </cell>
          <cell r="R97">
            <v>568689.4</v>
          </cell>
          <cell r="S97">
            <v>595642</v>
          </cell>
          <cell r="T97">
            <v>590552</v>
          </cell>
          <cell r="U97">
            <v>609822</v>
          </cell>
          <cell r="V97">
            <v>633187</v>
          </cell>
          <cell r="W97">
            <v>1362002</v>
          </cell>
          <cell r="X97">
            <v>905266</v>
          </cell>
          <cell r="Y97">
            <v>797199</v>
          </cell>
          <cell r="Z97">
            <v>709503</v>
          </cell>
          <cell r="AA97">
            <v>695420</v>
          </cell>
          <cell r="AB97">
            <v>699270</v>
          </cell>
          <cell r="AC97">
            <v>713583</v>
          </cell>
          <cell r="AD97">
            <v>744012</v>
          </cell>
          <cell r="AE97">
            <v>749207.11627</v>
          </cell>
          <cell r="AF97">
            <v>775769</v>
          </cell>
          <cell r="AG97">
            <v>825596.571</v>
          </cell>
          <cell r="AH97">
            <v>1447340.905</v>
          </cell>
          <cell r="AI97">
            <v>1960936.6037000001</v>
          </cell>
          <cell r="AJ97">
            <v>1699439</v>
          </cell>
          <cell r="AK97">
            <v>1461409.6520999901</v>
          </cell>
          <cell r="AL97">
            <v>1490637.8451419899</v>
          </cell>
          <cell r="AM97">
            <v>1520450.6020448296</v>
          </cell>
          <cell r="AN97">
            <v>1550859.6140857262</v>
          </cell>
          <cell r="AO97">
            <v>1581876.8063674408</v>
          </cell>
          <cell r="AP97">
            <v>1613514.3424947897</v>
          </cell>
        </row>
        <row r="119">
          <cell r="D119">
            <v>88092436</v>
          </cell>
          <cell r="E119">
            <v>92705126</v>
          </cell>
          <cell r="F119">
            <v>98061893</v>
          </cell>
          <cell r="G119">
            <v>102339948</v>
          </cell>
          <cell r="H119">
            <v>109805541</v>
          </cell>
          <cell r="I119">
            <v>116932730</v>
          </cell>
          <cell r="J119">
            <v>124536978</v>
          </cell>
          <cell r="K119">
            <v>134590933</v>
          </cell>
          <cell r="L119">
            <v>144022930</v>
          </cell>
          <cell r="M119">
            <v>153624609</v>
          </cell>
          <cell r="N119">
            <v>164813412</v>
          </cell>
          <cell r="O119">
            <v>167711330</v>
          </cell>
          <cell r="P119">
            <v>173878193</v>
          </cell>
          <cell r="Q119">
            <v>183392714</v>
          </cell>
          <cell r="R119">
            <v>192344000</v>
          </cell>
          <cell r="S119">
            <v>200678956</v>
          </cell>
          <cell r="T119">
            <v>211192646</v>
          </cell>
          <cell r="U119">
            <v>222946488</v>
          </cell>
          <cell r="V119">
            <v>220880786</v>
          </cell>
          <cell r="W119">
            <v>219734189</v>
          </cell>
          <cell r="X119">
            <v>236165285</v>
          </cell>
          <cell r="Y119">
            <v>249324070</v>
          </cell>
          <cell r="Z119">
            <v>258876028</v>
          </cell>
          <cell r="AA119">
            <v>265454680</v>
          </cell>
          <cell r="AB119">
            <v>281310700</v>
          </cell>
          <cell r="AC119">
            <v>288878472</v>
          </cell>
          <cell r="AD119">
            <v>298518473</v>
          </cell>
          <cell r="AE119">
            <v>310647129</v>
          </cell>
          <cell r="AF119">
            <v>326720668</v>
          </cell>
          <cell r="AG119">
            <v>346130671</v>
          </cell>
          <cell r="AH119">
            <v>368974603</v>
          </cell>
          <cell r="AI119">
            <v>382681768</v>
          </cell>
          <cell r="AJ119">
            <v>403311315</v>
          </cell>
          <cell r="AK119">
            <v>424344620</v>
          </cell>
          <cell r="AL119">
            <v>444485000</v>
          </cell>
          <cell r="AM119">
            <v>464177500</v>
          </cell>
          <cell r="AN119">
            <v>486965000.00000006</v>
          </cell>
          <cell r="AO119">
            <v>511010000</v>
          </cell>
          <cell r="AP119">
            <v>533172500</v>
          </cell>
        </row>
      </sheetData>
      <sheetData sheetId="1"/>
      <sheetData sheetId="2"/>
      <sheetData sheetId="3">
        <row r="4">
          <cell r="B4">
            <v>6963976</v>
          </cell>
          <cell r="C4">
            <v>7422210</v>
          </cell>
          <cell r="D4">
            <v>8177681</v>
          </cell>
          <cell r="E4">
            <v>8643584</v>
          </cell>
          <cell r="F4">
            <v>9285274</v>
          </cell>
          <cell r="G4">
            <v>10042150</v>
          </cell>
          <cell r="H4">
            <v>10882786</v>
          </cell>
          <cell r="I4">
            <v>11287534</v>
          </cell>
          <cell r="J4">
            <v>10946465</v>
          </cell>
          <cell r="K4">
            <v>12368037</v>
          </cell>
          <cell r="L4">
            <v>12425290</v>
          </cell>
          <cell r="M4">
            <v>12997086</v>
          </cell>
          <cell r="N4">
            <v>13707798</v>
          </cell>
          <cell r="O4">
            <v>14393200</v>
          </cell>
          <cell r="P4">
            <v>15531065</v>
          </cell>
          <cell r="Q4">
            <v>16690597</v>
          </cell>
          <cell r="R4">
            <v>17099892</v>
          </cell>
          <cell r="S4">
            <v>17538923</v>
          </cell>
          <cell r="T4">
            <v>16331929</v>
          </cell>
          <cell r="U4">
            <v>16056117</v>
          </cell>
          <cell r="V4">
            <v>17726057</v>
          </cell>
          <cell r="W4">
            <v>18677461.458609998</v>
          </cell>
          <cell r="X4">
            <v>20181762</v>
          </cell>
          <cell r="Y4">
            <v>21855772</v>
          </cell>
          <cell r="Z4">
            <v>23060603</v>
          </cell>
          <cell r="AA4">
            <v>23683455</v>
          </cell>
          <cell r="AB4">
            <v>23965347</v>
          </cell>
          <cell r="AC4">
            <v>25185543</v>
          </cell>
          <cell r="AD4">
            <v>26675249</v>
          </cell>
          <cell r="AE4">
            <v>26224592</v>
          </cell>
          <cell r="AF4">
            <v>29961045</v>
          </cell>
          <cell r="AG4">
            <v>33891570.743919998</v>
          </cell>
          <cell r="AH4">
            <v>33760300</v>
          </cell>
          <cell r="AI4">
            <v>33586202</v>
          </cell>
          <cell r="AJ4">
            <v>34960750</v>
          </cell>
          <cell r="AK4">
            <v>35945606</v>
          </cell>
          <cell r="AL4">
            <v>37315847</v>
          </cell>
          <cell r="AM4">
            <v>38614986</v>
          </cell>
          <cell r="AN4">
            <v>39851629</v>
          </cell>
        </row>
        <row r="5">
          <cell r="B5">
            <v>1346551</v>
          </cell>
          <cell r="C5">
            <v>1387932</v>
          </cell>
          <cell r="D5">
            <v>1385548</v>
          </cell>
          <cell r="E5">
            <v>1522272</v>
          </cell>
          <cell r="F5">
            <v>1535324</v>
          </cell>
          <cell r="G5">
            <v>1506475</v>
          </cell>
          <cell r="H5">
            <v>1682757</v>
          </cell>
          <cell r="I5">
            <v>1957998</v>
          </cell>
          <cell r="J5">
            <v>1954357</v>
          </cell>
          <cell r="K5">
            <v>2038530</v>
          </cell>
          <cell r="L5">
            <v>2750338</v>
          </cell>
          <cell r="M5">
            <v>2320275</v>
          </cell>
          <cell r="N5">
            <v>2387529</v>
          </cell>
          <cell r="O5">
            <v>2476391</v>
          </cell>
          <cell r="P5">
            <v>2599108</v>
          </cell>
          <cell r="Q5">
            <v>3265793</v>
          </cell>
          <cell r="R5">
            <v>3250531</v>
          </cell>
          <cell r="S5">
            <v>3413444</v>
          </cell>
          <cell r="T5">
            <v>3589806</v>
          </cell>
          <cell r="U5">
            <v>3718346</v>
          </cell>
          <cell r="V5">
            <v>3899394</v>
          </cell>
          <cell r="W5">
            <v>3928841</v>
          </cell>
          <cell r="X5">
            <v>4050276</v>
          </cell>
          <cell r="Y5">
            <v>4292955</v>
          </cell>
          <cell r="Z5">
            <v>3953173</v>
          </cell>
          <cell r="AA5">
            <v>4413549</v>
          </cell>
          <cell r="AB5">
            <v>4190374.74529</v>
          </cell>
          <cell r="AC5">
            <v>5408927</v>
          </cell>
          <cell r="AD5">
            <v>4245348</v>
          </cell>
          <cell r="AE5">
            <v>4202608</v>
          </cell>
          <cell r="AF5">
            <v>5001383</v>
          </cell>
          <cell r="AG5">
            <v>4263858.1428200006</v>
          </cell>
          <cell r="AH5">
            <v>5127142</v>
          </cell>
          <cell r="AI5">
            <v>6376589</v>
          </cell>
          <cell r="AJ5">
            <v>5531012</v>
          </cell>
          <cell r="AK5">
            <v>5100607</v>
          </cell>
          <cell r="AL5">
            <v>4826661</v>
          </cell>
          <cell r="AM5">
            <v>4797214</v>
          </cell>
          <cell r="AN5">
            <v>4795224</v>
          </cell>
        </row>
        <row r="6">
          <cell r="B6">
            <v>2260587</v>
          </cell>
          <cell r="C6">
            <v>2530697</v>
          </cell>
          <cell r="D6">
            <v>2778303</v>
          </cell>
          <cell r="E6">
            <v>3133023</v>
          </cell>
          <cell r="F6">
            <v>3212969</v>
          </cell>
          <cell r="G6">
            <v>3292314</v>
          </cell>
          <cell r="H6">
            <v>3479377</v>
          </cell>
          <cell r="I6">
            <v>3684064</v>
          </cell>
          <cell r="J6">
            <v>3805703</v>
          </cell>
          <cell r="K6">
            <v>4144935</v>
          </cell>
          <cell r="L6">
            <v>4505453</v>
          </cell>
          <cell r="M6">
            <v>5054788</v>
          </cell>
          <cell r="N6">
            <v>5728608</v>
          </cell>
          <cell r="O6">
            <v>5934455</v>
          </cell>
          <cell r="P6">
            <v>6037741</v>
          </cell>
          <cell r="Q6">
            <v>6056552</v>
          </cell>
          <cell r="R6">
            <v>6531710</v>
          </cell>
          <cell r="S6">
            <v>6781953</v>
          </cell>
          <cell r="T6">
            <v>8031181</v>
          </cell>
          <cell r="U6">
            <v>9725606</v>
          </cell>
          <cell r="V6">
            <v>9756757</v>
          </cell>
          <cell r="W6">
            <v>8486104</v>
          </cell>
          <cell r="X6">
            <v>8808041</v>
          </cell>
          <cell r="Y6">
            <v>9409547</v>
          </cell>
          <cell r="Z6">
            <v>10564728</v>
          </cell>
          <cell r="AA6">
            <v>10930643</v>
          </cell>
          <cell r="AB6">
            <v>10987402</v>
          </cell>
          <cell r="AC6">
            <v>11976329</v>
          </cell>
          <cell r="AD6">
            <v>11825013</v>
          </cell>
          <cell r="AE6">
            <v>14821726</v>
          </cell>
          <cell r="AF6">
            <v>16839875</v>
          </cell>
          <cell r="AG6">
            <v>21460919.800350033</v>
          </cell>
          <cell r="AH6">
            <v>19980239</v>
          </cell>
          <cell r="AI6">
            <v>18676018</v>
          </cell>
          <cell r="AJ6">
            <v>21163766</v>
          </cell>
          <cell r="AK6">
            <v>20277412</v>
          </cell>
          <cell r="AL6">
            <v>19795327</v>
          </cell>
          <cell r="AM6">
            <v>19644477</v>
          </cell>
          <cell r="AN6">
            <v>19617743</v>
          </cell>
        </row>
        <row r="10">
          <cell r="B10">
            <v>1915298</v>
          </cell>
          <cell r="C10">
            <v>2125599</v>
          </cell>
          <cell r="D10">
            <v>2251376</v>
          </cell>
          <cell r="E10">
            <v>2333860</v>
          </cell>
          <cell r="F10">
            <v>2396347</v>
          </cell>
          <cell r="G10">
            <v>2511979</v>
          </cell>
          <cell r="H10">
            <v>2644523</v>
          </cell>
          <cell r="I10">
            <v>2769496</v>
          </cell>
          <cell r="J10">
            <v>2886140</v>
          </cell>
          <cell r="K10">
            <v>3011698</v>
          </cell>
          <cell r="L10">
            <v>3153704</v>
          </cell>
          <cell r="M10">
            <v>3355110.5999999996</v>
          </cell>
          <cell r="N10">
            <v>3250097.9</v>
          </cell>
          <cell r="O10">
            <v>3515120.3</v>
          </cell>
          <cell r="P10">
            <v>3729673.3</v>
          </cell>
          <cell r="Q10">
            <v>3985865.7</v>
          </cell>
          <cell r="R10">
            <v>4284715.5</v>
          </cell>
          <cell r="S10">
            <v>4632792.6999999993</v>
          </cell>
          <cell r="T10">
            <v>5063494.7</v>
          </cell>
          <cell r="U10">
            <v>5344011.1999999993</v>
          </cell>
          <cell r="V10">
            <v>5440369</v>
          </cell>
          <cell r="W10">
            <v>5548996</v>
          </cell>
          <cell r="X10">
            <v>5808303</v>
          </cell>
          <cell r="Y10">
            <v>5928779</v>
          </cell>
          <cell r="Z10">
            <v>6082317.8999999994</v>
          </cell>
          <cell r="AA10">
            <v>6261223.4999999991</v>
          </cell>
          <cell r="AB10">
            <v>6550491.4999999991</v>
          </cell>
          <cell r="AC10">
            <v>6825707</v>
          </cell>
          <cell r="AD10">
            <v>7290380.7999999998</v>
          </cell>
          <cell r="AE10">
            <v>7666295.0999999996</v>
          </cell>
          <cell r="AF10">
            <v>7963228.9000000004</v>
          </cell>
          <cell r="AG10">
            <v>8213069</v>
          </cell>
          <cell r="AH10">
            <v>8668054</v>
          </cell>
          <cell r="AI10">
            <v>9238926</v>
          </cell>
          <cell r="AJ10">
            <v>10215705.300000001</v>
          </cell>
          <cell r="AK10">
            <v>10818465.299999999</v>
          </cell>
          <cell r="AL10">
            <v>11439424.600000001</v>
          </cell>
          <cell r="AM10">
            <v>12045066</v>
          </cell>
          <cell r="AN10">
            <v>12693810.200000001</v>
          </cell>
        </row>
        <row r="11">
          <cell r="B11">
            <v>2471004</v>
          </cell>
          <cell r="C11">
            <v>2657934</v>
          </cell>
          <cell r="D11">
            <v>2807256</v>
          </cell>
          <cell r="E11">
            <v>2965016</v>
          </cell>
          <cell r="F11">
            <v>3119885</v>
          </cell>
          <cell r="G11">
            <v>3293403</v>
          </cell>
          <cell r="H11">
            <v>3457145</v>
          </cell>
          <cell r="I11">
            <v>3729998</v>
          </cell>
          <cell r="J11">
            <v>3836439</v>
          </cell>
          <cell r="K11">
            <v>3906570</v>
          </cell>
          <cell r="L11">
            <v>4371148</v>
          </cell>
          <cell r="M11">
            <v>4507511</v>
          </cell>
          <cell r="N11">
            <v>4716597</v>
          </cell>
          <cell r="O11">
            <v>4871088</v>
          </cell>
          <cell r="P11">
            <v>5217119</v>
          </cell>
          <cell r="Q11">
            <v>5285976</v>
          </cell>
          <cell r="R11">
            <v>5729749</v>
          </cell>
          <cell r="S11">
            <v>6006862</v>
          </cell>
          <cell r="T11">
            <v>5851812</v>
          </cell>
          <cell r="U11">
            <v>5880351</v>
          </cell>
          <cell r="V11">
            <v>5686154.1799999997</v>
          </cell>
          <cell r="W11">
            <v>5873634</v>
          </cell>
          <cell r="X11">
            <v>6150639</v>
          </cell>
          <cell r="Y11">
            <v>6081287.5999999996</v>
          </cell>
          <cell r="Z11">
            <v>6555479.7000000002</v>
          </cell>
          <cell r="AA11">
            <v>6735853.6000000006</v>
          </cell>
          <cell r="AB11">
            <v>6975891.5999999996</v>
          </cell>
          <cell r="AC11">
            <v>7339078</v>
          </cell>
          <cell r="AD11">
            <v>7567527.9000000013</v>
          </cell>
          <cell r="AE11">
            <v>8029594.5</v>
          </cell>
          <cell r="AF11">
            <v>7947433.8000000007</v>
          </cell>
          <cell r="AG11">
            <v>8219962.0999999996</v>
          </cell>
          <cell r="AH11">
            <v>9044915.5</v>
          </cell>
          <cell r="AI11">
            <v>9117608.4000000004</v>
          </cell>
          <cell r="AJ11">
            <v>9430300.6000000015</v>
          </cell>
          <cell r="AK11">
            <v>9853158.0999999996</v>
          </cell>
          <cell r="AL11">
            <v>10348785.800000001</v>
          </cell>
          <cell r="AM11">
            <v>10844826.4</v>
          </cell>
          <cell r="AN11">
            <v>11359702.5</v>
          </cell>
        </row>
        <row r="12">
          <cell r="B12">
            <v>2313908</v>
          </cell>
          <cell r="C12">
            <v>2196889</v>
          </cell>
          <cell r="D12">
            <v>2194249</v>
          </cell>
          <cell r="E12">
            <v>2353738</v>
          </cell>
          <cell r="F12">
            <v>2348567</v>
          </cell>
          <cell r="G12">
            <v>2354877</v>
          </cell>
          <cell r="H12">
            <v>2466079</v>
          </cell>
          <cell r="I12">
            <v>2577389</v>
          </cell>
          <cell r="J12">
            <v>2726223</v>
          </cell>
          <cell r="K12">
            <v>2838904</v>
          </cell>
          <cell r="L12">
            <v>3040048</v>
          </cell>
          <cell r="M12">
            <v>3205499</v>
          </cell>
          <cell r="N12">
            <v>3643279</v>
          </cell>
          <cell r="O12">
            <v>3486962</v>
          </cell>
          <cell r="P12">
            <v>3357656</v>
          </cell>
          <cell r="Q12">
            <v>3505590</v>
          </cell>
          <cell r="R12">
            <v>3719864</v>
          </cell>
          <cell r="S12">
            <v>4019038</v>
          </cell>
          <cell r="T12">
            <v>4041366</v>
          </cell>
          <cell r="U12">
            <v>4006597</v>
          </cell>
          <cell r="V12">
            <v>4025881.9000000004</v>
          </cell>
          <cell r="W12">
            <v>4044979</v>
          </cell>
          <cell r="X12">
            <v>3950515</v>
          </cell>
          <cell r="Y12">
            <v>3937502</v>
          </cell>
          <cell r="Z12">
            <v>4263548.3</v>
          </cell>
          <cell r="AA12">
            <v>4369022.0999999996</v>
          </cell>
          <cell r="AB12">
            <v>4463432.3</v>
          </cell>
          <cell r="AC12">
            <v>4563839</v>
          </cell>
          <cell r="AD12">
            <v>4751559.5999999996</v>
          </cell>
          <cell r="AE12">
            <v>4954975.3999999994</v>
          </cell>
          <cell r="AF12">
            <v>6391433.7000000011</v>
          </cell>
          <cell r="AG12">
            <v>5560913.6999999993</v>
          </cell>
          <cell r="AH12">
            <v>6898412.4000000004</v>
          </cell>
          <cell r="AI12">
            <v>7357911.1000000015</v>
          </cell>
          <cell r="AJ12">
            <v>6190759.0999999996</v>
          </cell>
          <cell r="AK12">
            <v>6139276.5999999996</v>
          </cell>
          <cell r="AL12">
            <v>6237357.6000000006</v>
          </cell>
          <cell r="AM12">
            <v>6325131.0999999996</v>
          </cell>
          <cell r="AN12">
            <v>6418959.2000000011</v>
          </cell>
        </row>
        <row r="16">
          <cell r="B16">
            <v>1382218</v>
          </cell>
          <cell r="C16">
            <v>1542239</v>
          </cell>
          <cell r="D16">
            <v>1640217</v>
          </cell>
          <cell r="E16">
            <v>1808847</v>
          </cell>
          <cell r="F16">
            <v>1903077</v>
          </cell>
          <cell r="G16">
            <v>1989037</v>
          </cell>
          <cell r="H16">
            <v>2109436</v>
          </cell>
          <cell r="I16">
            <v>2186784</v>
          </cell>
          <cell r="J16">
            <v>1996882</v>
          </cell>
          <cell r="K16">
            <v>1850984</v>
          </cell>
          <cell r="L16">
            <v>1804567</v>
          </cell>
          <cell r="M16">
            <v>1933733</v>
          </cell>
          <cell r="N16">
            <v>983539</v>
          </cell>
          <cell r="O16">
            <v>1188609</v>
          </cell>
          <cell r="P16">
            <v>1285271</v>
          </cell>
          <cell r="Q16">
            <v>1372197</v>
          </cell>
          <cell r="R16">
            <v>1608361</v>
          </cell>
          <cell r="S16">
            <v>1772694</v>
          </cell>
          <cell r="T16">
            <v>1917338</v>
          </cell>
          <cell r="U16">
            <v>2065390</v>
          </cell>
          <cell r="V16">
            <v>2131404</v>
          </cell>
          <cell r="W16">
            <v>2169751</v>
          </cell>
          <cell r="X16">
            <v>2269662</v>
          </cell>
          <cell r="Y16">
            <v>2304627</v>
          </cell>
          <cell r="Z16">
            <v>2348172.8000000003</v>
          </cell>
          <cell r="AA16">
            <v>2457763.5</v>
          </cell>
          <cell r="AB16">
            <v>2628296.4029999999</v>
          </cell>
          <cell r="AC16">
            <v>2690715.4</v>
          </cell>
          <cell r="AD16">
            <v>2871053.8</v>
          </cell>
          <cell r="AE16">
            <v>3095858.1987399999</v>
          </cell>
          <cell r="AF16">
            <v>3291661.9</v>
          </cell>
          <cell r="AG16">
            <v>3357976.8</v>
          </cell>
          <cell r="AH16">
            <v>3370384.4000000004</v>
          </cell>
          <cell r="AI16">
            <v>3706913.32</v>
          </cell>
          <cell r="AJ16">
            <v>3974669.7070000004</v>
          </cell>
          <cell r="AK16">
            <v>4076718.8</v>
          </cell>
          <cell r="AL16">
            <v>4149480.4820155092</v>
          </cell>
          <cell r="AM16">
            <v>4244539.3536586836</v>
          </cell>
          <cell r="AN16">
            <v>4325756.3469963754</v>
          </cell>
        </row>
        <row r="17">
          <cell r="B17">
            <v>293545</v>
          </cell>
          <cell r="C17">
            <v>317620</v>
          </cell>
          <cell r="D17">
            <v>368232</v>
          </cell>
          <cell r="E17">
            <v>358776</v>
          </cell>
          <cell r="F17">
            <v>404154</v>
          </cell>
          <cell r="G17">
            <v>433398</v>
          </cell>
          <cell r="H17">
            <v>422220</v>
          </cell>
          <cell r="I17">
            <v>459768</v>
          </cell>
          <cell r="J17">
            <v>502473</v>
          </cell>
          <cell r="K17">
            <v>546104</v>
          </cell>
          <cell r="L17">
            <v>584795</v>
          </cell>
          <cell r="M17">
            <v>577259</v>
          </cell>
          <cell r="N17">
            <v>594266</v>
          </cell>
          <cell r="O17">
            <v>612982</v>
          </cell>
          <cell r="P17">
            <v>690578</v>
          </cell>
          <cell r="Q17">
            <v>802758</v>
          </cell>
          <cell r="R17">
            <v>843773</v>
          </cell>
          <cell r="S17">
            <v>854755</v>
          </cell>
          <cell r="T17">
            <v>808727</v>
          </cell>
          <cell r="U17">
            <v>754252</v>
          </cell>
          <cell r="V17">
            <v>754935</v>
          </cell>
          <cell r="W17">
            <v>770955</v>
          </cell>
          <cell r="X17">
            <v>765179</v>
          </cell>
          <cell r="Y17">
            <v>791389</v>
          </cell>
          <cell r="Z17">
            <v>783218</v>
          </cell>
          <cell r="AA17">
            <v>850207</v>
          </cell>
          <cell r="AB17">
            <v>862357.55670999992</v>
          </cell>
          <cell r="AC17">
            <v>901569.92211000004</v>
          </cell>
          <cell r="AD17">
            <v>963722</v>
          </cell>
          <cell r="AE17">
            <v>850527.72100000002</v>
          </cell>
          <cell r="AF17">
            <v>537192.1</v>
          </cell>
          <cell r="AG17">
            <v>746734.43504000001</v>
          </cell>
          <cell r="AH17">
            <v>1113844</v>
          </cell>
          <cell r="AI17">
            <v>1141381.015440003</v>
          </cell>
          <cell r="AJ17">
            <v>1158077.297559703</v>
          </cell>
          <cell r="AK17">
            <v>1175046.191939906</v>
          </cell>
          <cell r="AL17">
            <v>1192292.5376920032</v>
          </cell>
          <cell r="AM17">
            <v>1209821.2645782754</v>
          </cell>
          <cell r="AN17">
            <v>1227637.3947635973</v>
          </cell>
        </row>
        <row r="18">
          <cell r="B18">
            <v>2637257</v>
          </cell>
          <cell r="C18">
            <v>2710769</v>
          </cell>
          <cell r="D18">
            <v>2815882</v>
          </cell>
          <cell r="E18">
            <v>2938237.7</v>
          </cell>
          <cell r="F18">
            <v>3268794.1</v>
          </cell>
          <cell r="G18">
            <v>3410020</v>
          </cell>
          <cell r="H18">
            <v>3453169.9</v>
          </cell>
          <cell r="I18">
            <v>3713628.3</v>
          </cell>
          <cell r="J18">
            <v>4155373.7</v>
          </cell>
          <cell r="K18">
            <v>4685482.3</v>
          </cell>
          <cell r="L18">
            <v>5153506.5999999996</v>
          </cell>
          <cell r="M18">
            <v>5289551</v>
          </cell>
          <cell r="N18">
            <v>6696786</v>
          </cell>
          <cell r="O18">
            <v>6707950.9000000004</v>
          </cell>
          <cell r="P18">
            <v>6679129.4000000004</v>
          </cell>
          <cell r="Q18">
            <v>6935516</v>
          </cell>
          <cell r="R18">
            <v>7120153</v>
          </cell>
          <cell r="S18">
            <v>7478718</v>
          </cell>
          <cell r="T18">
            <v>7605018</v>
          </cell>
          <cell r="U18">
            <v>8229841</v>
          </cell>
          <cell r="V18">
            <v>7886379</v>
          </cell>
          <cell r="W18">
            <v>7922504</v>
          </cell>
          <cell r="X18">
            <v>8053233</v>
          </cell>
          <cell r="Y18">
            <v>8285435.5</v>
          </cell>
          <cell r="Z18">
            <v>8890724.4000000004</v>
          </cell>
          <cell r="AA18">
            <v>9184821.1000000015</v>
          </cell>
          <cell r="AB18">
            <v>9570730.5999999996</v>
          </cell>
          <cell r="AC18">
            <v>9900189.1162700001</v>
          </cell>
          <cell r="AD18">
            <v>10258341</v>
          </cell>
          <cell r="AE18">
            <v>10540287.471000001</v>
          </cell>
          <cell r="AF18">
            <v>11262581.305</v>
          </cell>
          <cell r="AG18">
            <v>11871113.053780001</v>
          </cell>
          <cell r="AH18">
            <v>11885104.595710002</v>
          </cell>
          <cell r="AI18">
            <v>13369504.393501883</v>
          </cell>
          <cell r="AJ18">
            <v>13838579.228182511</v>
          </cell>
          <cell r="AK18">
            <v>14199118.329652252</v>
          </cell>
          <cell r="AL18">
            <v>14723752.454315541</v>
          </cell>
          <cell r="AM18">
            <v>15112115.587143775</v>
          </cell>
          <cell r="AN18">
            <v>15473205.233385859</v>
          </cell>
        </row>
        <row r="22">
          <cell r="B22">
            <v>10261492</v>
          </cell>
          <cell r="C22">
            <v>11090048</v>
          </cell>
          <cell r="D22">
            <v>12069274</v>
          </cell>
          <cell r="E22">
            <v>12786291</v>
          </cell>
          <cell r="F22">
            <v>13584698</v>
          </cell>
          <cell r="G22">
            <v>14543166</v>
          </cell>
          <cell r="H22">
            <v>15636745</v>
          </cell>
          <cell r="I22">
            <v>16243814</v>
          </cell>
          <cell r="J22">
            <v>15829487</v>
          </cell>
          <cell r="K22">
            <v>17230719</v>
          </cell>
          <cell r="L22">
            <v>17383561</v>
          </cell>
          <cell r="M22">
            <v>18285929.600000001</v>
          </cell>
          <cell r="N22">
            <v>17941434.899999999</v>
          </cell>
          <cell r="O22">
            <v>19096929.300000001</v>
          </cell>
          <cell r="P22">
            <v>20546009.300000001</v>
          </cell>
          <cell r="Q22">
            <v>22048659.699999999</v>
          </cell>
          <cell r="R22">
            <v>22992968.5</v>
          </cell>
          <cell r="S22">
            <v>23944409.699999999</v>
          </cell>
          <cell r="T22">
            <v>23312761.699999999</v>
          </cell>
          <cell r="U22">
            <v>23465518.199999999</v>
          </cell>
          <cell r="V22">
            <v>25297830</v>
          </cell>
          <cell r="W22">
            <v>26396208.458609998</v>
          </cell>
          <cell r="X22">
            <v>28259727</v>
          </cell>
          <cell r="Y22">
            <v>30089178</v>
          </cell>
          <cell r="Z22">
            <v>31491093.699999999</v>
          </cell>
          <cell r="AA22">
            <v>32402442</v>
          </cell>
          <cell r="AB22">
            <v>33144134.903000001</v>
          </cell>
          <cell r="AC22">
            <v>34701965.399999999</v>
          </cell>
          <cell r="AD22">
            <v>36836683.599999994</v>
          </cell>
          <cell r="AE22">
            <v>36986745.29874</v>
          </cell>
          <cell r="AF22">
            <v>41215935.799999997</v>
          </cell>
          <cell r="AG22">
            <v>45462616.543919995</v>
          </cell>
          <cell r="AH22">
            <v>45798738.399999999</v>
          </cell>
          <cell r="AI22">
            <v>46532041.32</v>
          </cell>
          <cell r="AJ22">
            <v>49151125.006999999</v>
          </cell>
          <cell r="AK22">
            <v>50840790.099999994</v>
          </cell>
          <cell r="AL22">
            <v>52904752.082015514</v>
          </cell>
          <cell r="AM22">
            <v>54904591.353658684</v>
          </cell>
          <cell r="AN22">
            <v>56871195.546996377</v>
          </cell>
        </row>
        <row r="23">
          <cell r="B23">
            <v>4111100</v>
          </cell>
          <cell r="C23">
            <v>4363486</v>
          </cell>
          <cell r="D23">
            <v>4561036</v>
          </cell>
          <cell r="E23">
            <v>4846064</v>
          </cell>
          <cell r="F23">
            <v>5059363</v>
          </cell>
          <cell r="G23">
            <v>5233276</v>
          </cell>
          <cell r="H23">
            <v>5562122</v>
          </cell>
          <cell r="I23">
            <v>6147764</v>
          </cell>
          <cell r="J23">
            <v>6293269</v>
          </cell>
          <cell r="K23">
            <v>6491204</v>
          </cell>
          <cell r="L23">
            <v>7706281</v>
          </cell>
          <cell r="M23">
            <v>7405045</v>
          </cell>
          <cell r="N23">
            <v>7698392</v>
          </cell>
          <cell r="O23">
            <v>7960461</v>
          </cell>
          <cell r="P23">
            <v>8506805</v>
          </cell>
          <cell r="Q23">
            <v>9354527</v>
          </cell>
          <cell r="R23">
            <v>9824053</v>
          </cell>
          <cell r="S23">
            <v>10275061</v>
          </cell>
          <cell r="T23">
            <v>10250345</v>
          </cell>
          <cell r="U23">
            <v>10352949</v>
          </cell>
          <cell r="V23">
            <v>10340483.18</v>
          </cell>
          <cell r="W23">
            <v>10573430</v>
          </cell>
          <cell r="X23">
            <v>10966094</v>
          </cell>
          <cell r="Y23">
            <v>11165631.6</v>
          </cell>
          <cell r="Z23">
            <v>11291870.699999999</v>
          </cell>
          <cell r="AA23">
            <v>11999609.600000001</v>
          </cell>
          <cell r="AB23">
            <v>12028623.901999999</v>
          </cell>
          <cell r="AC23">
            <v>13649574.922110001</v>
          </cell>
          <cell r="AD23">
            <v>12776597.900000002</v>
          </cell>
          <cell r="AE23">
            <v>13082730.221000001</v>
          </cell>
          <cell r="AF23">
            <v>13486008.9</v>
          </cell>
          <cell r="AG23">
            <v>13230554.677860001</v>
          </cell>
          <cell r="AH23">
            <v>15285901.5</v>
          </cell>
          <cell r="AI23">
            <v>16635578.415440004</v>
          </cell>
          <cell r="AJ23">
            <v>16119389.897559704</v>
          </cell>
          <cell r="AK23">
            <v>16128811.291939905</v>
          </cell>
          <cell r="AL23">
            <v>16367739.337692004</v>
          </cell>
          <cell r="AM23">
            <v>16851861.664578274</v>
          </cell>
          <cell r="AN23">
            <v>17382563.894763596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mn.gov/mmb/search/?=&amp;query=price+of+government" TargetMode="External"/><Relationship Id="rId1" Type="http://schemas.openxmlformats.org/officeDocument/2006/relationships/hyperlink" Target="https://mn.gov/mmb-stat/documents/budget/operating-budget/forecast/feb-2019/feb19fcst-pog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AAF7C-B157-4A9A-A2F6-F000DFEACC8B}">
  <dimension ref="A1:AN105"/>
  <sheetViews>
    <sheetView showGridLines="0" tabSelected="1" topLeftCell="Y1" zoomScaleNormal="100" workbookViewId="0">
      <pane ySplit="1" topLeftCell="A2" activePane="bottomLeft" state="frozen"/>
      <selection pane="bottomLeft" activeCell="AO103" sqref="AO103"/>
    </sheetView>
  </sheetViews>
  <sheetFormatPr defaultColWidth="10.7109375" defaultRowHeight="12.75" x14ac:dyDescent="0.25"/>
  <cols>
    <col min="1" max="1" width="34.7109375" style="14" customWidth="1"/>
    <col min="2" max="34" width="13.5703125" style="14" bestFit="1" customWidth="1"/>
    <col min="35" max="36" width="13.5703125" style="14" customWidth="1"/>
    <col min="37" max="38" width="13.5703125" style="14" bestFit="1" customWidth="1"/>
    <col min="39" max="40" width="14" style="14" bestFit="1" customWidth="1"/>
    <col min="41" max="16384" width="10.7109375" style="14"/>
  </cols>
  <sheetData>
    <row r="1" spans="1:40" s="1" customFormat="1" ht="21" x14ac:dyDescent="0.25">
      <c r="A1" s="136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spans="1:40" s="2" customFormat="1" ht="24.6" customHeight="1" x14ac:dyDescent="0.25">
      <c r="A2" s="137" t="str">
        <f>'[1]Table 1 Taxes as Pct Income'!A2</f>
        <v>Minnesota (1991-2027) Updated for End of Session 2023 Forecast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40" ht="15.75" x14ac:dyDescent="0.25">
      <c r="A3" s="3" t="s">
        <v>1</v>
      </c>
      <c r="B3" s="4">
        <v>1991</v>
      </c>
      <c r="C3" s="5">
        <v>1992</v>
      </c>
      <c r="D3" s="4">
        <v>1993</v>
      </c>
      <c r="E3" s="6">
        <v>1994</v>
      </c>
      <c r="F3" s="6">
        <v>1995</v>
      </c>
      <c r="G3" s="6">
        <v>1996</v>
      </c>
      <c r="H3" s="6">
        <v>1997</v>
      </c>
      <c r="I3" s="6">
        <v>1998</v>
      </c>
      <c r="J3" s="5">
        <v>1999</v>
      </c>
      <c r="K3" s="7">
        <v>2000</v>
      </c>
      <c r="L3" s="8">
        <v>2001</v>
      </c>
      <c r="M3" s="9">
        <v>2002</v>
      </c>
      <c r="N3" s="10">
        <v>2003</v>
      </c>
      <c r="O3" s="9">
        <v>2004</v>
      </c>
      <c r="P3" s="11">
        <v>2005</v>
      </c>
      <c r="Q3" s="11">
        <v>2006</v>
      </c>
      <c r="R3" s="11">
        <v>2007</v>
      </c>
      <c r="S3" s="12">
        <v>2008</v>
      </c>
      <c r="T3" s="9">
        <v>2009</v>
      </c>
      <c r="U3" s="11">
        <v>2010</v>
      </c>
      <c r="V3" s="12">
        <v>2011</v>
      </c>
      <c r="W3" s="10">
        <v>2012</v>
      </c>
      <c r="X3" s="11">
        <v>2013</v>
      </c>
      <c r="Y3" s="11">
        <v>2014</v>
      </c>
      <c r="Z3" s="12">
        <v>2015</v>
      </c>
      <c r="AA3" s="10">
        <v>2016</v>
      </c>
      <c r="AB3" s="12">
        <v>2017</v>
      </c>
      <c r="AC3" s="9">
        <v>2018</v>
      </c>
      <c r="AD3" s="11">
        <v>2019</v>
      </c>
      <c r="AE3" s="11">
        <v>2020</v>
      </c>
      <c r="AF3" s="11">
        <v>2021</v>
      </c>
      <c r="AG3" s="11">
        <v>2022</v>
      </c>
      <c r="AH3" s="9">
        <v>2023</v>
      </c>
      <c r="AI3" s="9">
        <v>2024</v>
      </c>
      <c r="AJ3" s="13">
        <v>2025</v>
      </c>
      <c r="AK3" s="13">
        <v>2026</v>
      </c>
      <c r="AL3" s="13">
        <v>2027</v>
      </c>
      <c r="AM3" s="13">
        <v>2028</v>
      </c>
      <c r="AN3" s="13">
        <v>2029</v>
      </c>
    </row>
    <row r="4" spans="1:40" ht="15.75" x14ac:dyDescent="0.25">
      <c r="A4" s="15" t="s">
        <v>2</v>
      </c>
      <c r="B4" s="16">
        <f>'[2]Table 3-A Dollars'!B4</f>
        <v>6963976</v>
      </c>
      <c r="C4" s="16">
        <f>'[2]Table 3-A Dollars'!C4</f>
        <v>7422210</v>
      </c>
      <c r="D4" s="16">
        <f>'[2]Table 3-A Dollars'!D4</f>
        <v>8177681</v>
      </c>
      <c r="E4" s="16">
        <f>'[2]Table 3-A Dollars'!E4</f>
        <v>8643584</v>
      </c>
      <c r="F4" s="16">
        <f>'[2]Table 3-A Dollars'!F4</f>
        <v>9285274</v>
      </c>
      <c r="G4" s="16">
        <f>'[2]Table 3-A Dollars'!G4</f>
        <v>10042150</v>
      </c>
      <c r="H4" s="16">
        <f>'[2]Table 3-A Dollars'!H4</f>
        <v>10882786</v>
      </c>
      <c r="I4" s="16">
        <f>'[2]Table 3-A Dollars'!I4</f>
        <v>11287534</v>
      </c>
      <c r="J4" s="16">
        <f>'[2]Table 3-A Dollars'!J4</f>
        <v>10946465</v>
      </c>
      <c r="K4" s="16">
        <f>'[2]Table 3-A Dollars'!K4</f>
        <v>12368037</v>
      </c>
      <c r="L4" s="16">
        <f>'[2]Table 3-A Dollars'!L4</f>
        <v>12425290</v>
      </c>
      <c r="M4" s="16">
        <f>'[2]Table 3-A Dollars'!M4</f>
        <v>12997086</v>
      </c>
      <c r="N4" s="16">
        <f>'[2]Table 3-A Dollars'!N4</f>
        <v>13707798</v>
      </c>
      <c r="O4" s="16">
        <f>'[2]Table 3-A Dollars'!O4</f>
        <v>14393200</v>
      </c>
      <c r="P4" s="16">
        <f>'[2]Table 3-A Dollars'!P4</f>
        <v>15531065</v>
      </c>
      <c r="Q4" s="16">
        <f>'[2]Table 3-A Dollars'!Q4</f>
        <v>16690597</v>
      </c>
      <c r="R4" s="16">
        <f>'[2]Table 3-A Dollars'!R4</f>
        <v>17099892</v>
      </c>
      <c r="S4" s="16">
        <f>'[2]Table 3-A Dollars'!S4</f>
        <v>17538923</v>
      </c>
      <c r="T4" s="16">
        <f>'[2]Table 3-A Dollars'!T4</f>
        <v>16331929</v>
      </c>
      <c r="U4" s="16">
        <f>'[2]Table 3-A Dollars'!U4</f>
        <v>16056117</v>
      </c>
      <c r="V4" s="16">
        <f>'[2]Table 3-A Dollars'!V4</f>
        <v>17726057</v>
      </c>
      <c r="W4" s="16">
        <f>'[2]Table 3-A Dollars'!W4</f>
        <v>18677461.458609998</v>
      </c>
      <c r="X4" s="16">
        <f>'[2]Table 3-A Dollars'!X4</f>
        <v>20181762</v>
      </c>
      <c r="Y4" s="16">
        <f>'[2]Table 3-A Dollars'!Y4</f>
        <v>21855772</v>
      </c>
      <c r="Z4" s="16">
        <f>'[2]Table 3-A Dollars'!Z4</f>
        <v>23060603</v>
      </c>
      <c r="AA4" s="16">
        <f>'[2]Table 3-A Dollars'!AA4</f>
        <v>23683455</v>
      </c>
      <c r="AB4" s="16">
        <f>'[2]Table 3-A Dollars'!AB4</f>
        <v>23965347</v>
      </c>
      <c r="AC4" s="16">
        <f>'[2]Table 3-A Dollars'!AC4</f>
        <v>25185543</v>
      </c>
      <c r="AD4" s="16">
        <f>'[2]Table 3-A Dollars'!AD4</f>
        <v>26675249</v>
      </c>
      <c r="AE4" s="16">
        <f>'[2]Table 3-A Dollars'!AE4</f>
        <v>26224592</v>
      </c>
      <c r="AF4" s="16">
        <f>'[2]Table 3-A Dollars'!AF4</f>
        <v>29961045</v>
      </c>
      <c r="AG4" s="16">
        <f>'[2]Table 3-A Dollars'!AG4</f>
        <v>33891570.743919998</v>
      </c>
      <c r="AH4" s="16">
        <f>'[2]Table 3-A Dollars'!AH4</f>
        <v>33760300</v>
      </c>
      <c r="AI4" s="16">
        <f>'[2]Table 3-A Dollars'!AI4</f>
        <v>33586202</v>
      </c>
      <c r="AJ4" s="16">
        <f>'[2]Table 3-A Dollars'!AJ4</f>
        <v>34960750</v>
      </c>
      <c r="AK4" s="16">
        <f>'[2]Table 3-A Dollars'!AK4</f>
        <v>35945606</v>
      </c>
      <c r="AL4" s="16">
        <f>'[2]Table 3-A Dollars'!AL4</f>
        <v>37315847</v>
      </c>
      <c r="AM4" s="16">
        <f>'[2]Table 3-A Dollars'!AM4</f>
        <v>38614986</v>
      </c>
      <c r="AN4" s="16">
        <f>'[2]Table 3-A Dollars'!AN4</f>
        <v>39851629</v>
      </c>
    </row>
    <row r="5" spans="1:40" ht="15.75" x14ac:dyDescent="0.25">
      <c r="A5" s="18" t="s">
        <v>3</v>
      </c>
      <c r="B5" s="19">
        <f>'[2]Table 3-A Dollars'!B5</f>
        <v>1346551</v>
      </c>
      <c r="C5" s="19">
        <f>'[2]Table 3-A Dollars'!C5</f>
        <v>1387932</v>
      </c>
      <c r="D5" s="19">
        <f>'[2]Table 3-A Dollars'!D5</f>
        <v>1385548</v>
      </c>
      <c r="E5" s="19">
        <f>'[2]Table 3-A Dollars'!E5</f>
        <v>1522272</v>
      </c>
      <c r="F5" s="19">
        <f>'[2]Table 3-A Dollars'!F5</f>
        <v>1535324</v>
      </c>
      <c r="G5" s="19">
        <f>'[2]Table 3-A Dollars'!G5</f>
        <v>1506475</v>
      </c>
      <c r="H5" s="19">
        <f>'[2]Table 3-A Dollars'!H5</f>
        <v>1682757</v>
      </c>
      <c r="I5" s="19">
        <f>'[2]Table 3-A Dollars'!I5</f>
        <v>1957998</v>
      </c>
      <c r="J5" s="19">
        <f>'[2]Table 3-A Dollars'!J5</f>
        <v>1954357</v>
      </c>
      <c r="K5" s="19">
        <f>'[2]Table 3-A Dollars'!K5</f>
        <v>2038530</v>
      </c>
      <c r="L5" s="19">
        <f>'[2]Table 3-A Dollars'!L5</f>
        <v>2750338</v>
      </c>
      <c r="M5" s="19">
        <f>'[2]Table 3-A Dollars'!M5</f>
        <v>2320275</v>
      </c>
      <c r="N5" s="19">
        <f>'[2]Table 3-A Dollars'!N5</f>
        <v>2387529</v>
      </c>
      <c r="O5" s="19">
        <f>'[2]Table 3-A Dollars'!O5</f>
        <v>2476391</v>
      </c>
      <c r="P5" s="19">
        <f>'[2]Table 3-A Dollars'!P5</f>
        <v>2599108</v>
      </c>
      <c r="Q5" s="19">
        <f>'[2]Table 3-A Dollars'!Q5</f>
        <v>3265793</v>
      </c>
      <c r="R5" s="19">
        <f>'[2]Table 3-A Dollars'!R5</f>
        <v>3250531</v>
      </c>
      <c r="S5" s="19">
        <f>'[2]Table 3-A Dollars'!S5</f>
        <v>3413444</v>
      </c>
      <c r="T5" s="19">
        <f>'[2]Table 3-A Dollars'!T5</f>
        <v>3589806</v>
      </c>
      <c r="U5" s="19">
        <f>'[2]Table 3-A Dollars'!U5</f>
        <v>3718346</v>
      </c>
      <c r="V5" s="19">
        <f>'[2]Table 3-A Dollars'!V5</f>
        <v>3899394</v>
      </c>
      <c r="W5" s="19">
        <f>'[2]Table 3-A Dollars'!W5</f>
        <v>3928841</v>
      </c>
      <c r="X5" s="19">
        <f>'[2]Table 3-A Dollars'!X5</f>
        <v>4050276</v>
      </c>
      <c r="Y5" s="19">
        <f>'[2]Table 3-A Dollars'!Y5</f>
        <v>4292955</v>
      </c>
      <c r="Z5" s="19">
        <f>'[2]Table 3-A Dollars'!Z5</f>
        <v>3953173</v>
      </c>
      <c r="AA5" s="19">
        <f>'[2]Table 3-A Dollars'!AA5</f>
        <v>4413549</v>
      </c>
      <c r="AB5" s="19">
        <f>'[2]Table 3-A Dollars'!AB5</f>
        <v>4190374.74529</v>
      </c>
      <c r="AC5" s="19">
        <f>'[2]Table 3-A Dollars'!AC5</f>
        <v>5408927</v>
      </c>
      <c r="AD5" s="19">
        <f>'[2]Table 3-A Dollars'!AD5</f>
        <v>4245348</v>
      </c>
      <c r="AE5" s="19">
        <f>'[2]Table 3-A Dollars'!AE5</f>
        <v>4202608</v>
      </c>
      <c r="AF5" s="19">
        <f>'[2]Table 3-A Dollars'!AF5</f>
        <v>5001383</v>
      </c>
      <c r="AG5" s="19">
        <f>'[2]Table 3-A Dollars'!AG5</f>
        <v>4263858.1428200006</v>
      </c>
      <c r="AH5" s="19">
        <f>'[2]Table 3-A Dollars'!AH5</f>
        <v>5127142</v>
      </c>
      <c r="AI5" s="19">
        <f>'[2]Table 3-A Dollars'!AI5</f>
        <v>6376589</v>
      </c>
      <c r="AJ5" s="19">
        <f>'[2]Table 3-A Dollars'!AJ5</f>
        <v>5531012</v>
      </c>
      <c r="AK5" s="19">
        <f>'[2]Table 3-A Dollars'!AK5</f>
        <v>5100607</v>
      </c>
      <c r="AL5" s="19">
        <f>'[2]Table 3-A Dollars'!AL5</f>
        <v>4826661</v>
      </c>
      <c r="AM5" s="19">
        <f>'[2]Table 3-A Dollars'!AM5</f>
        <v>4797214</v>
      </c>
      <c r="AN5" s="19">
        <f>'[2]Table 3-A Dollars'!AN5</f>
        <v>4795224</v>
      </c>
    </row>
    <row r="6" spans="1:40" ht="16.5" thickBot="1" x14ac:dyDescent="0.3">
      <c r="A6" s="21" t="s">
        <v>4</v>
      </c>
      <c r="B6" s="22">
        <f>'[2]Table 3-A Dollars'!B6</f>
        <v>2260587</v>
      </c>
      <c r="C6" s="22">
        <f>'[2]Table 3-A Dollars'!C6</f>
        <v>2530697</v>
      </c>
      <c r="D6" s="22">
        <f>'[2]Table 3-A Dollars'!D6</f>
        <v>2778303</v>
      </c>
      <c r="E6" s="22">
        <f>'[2]Table 3-A Dollars'!E6</f>
        <v>3133023</v>
      </c>
      <c r="F6" s="22">
        <f>'[2]Table 3-A Dollars'!F6</f>
        <v>3212969</v>
      </c>
      <c r="G6" s="22">
        <f>'[2]Table 3-A Dollars'!G6</f>
        <v>3292314</v>
      </c>
      <c r="H6" s="22">
        <f>'[2]Table 3-A Dollars'!H6</f>
        <v>3479377</v>
      </c>
      <c r="I6" s="22">
        <f>'[2]Table 3-A Dollars'!I6</f>
        <v>3684064</v>
      </c>
      <c r="J6" s="22">
        <f>'[2]Table 3-A Dollars'!J6</f>
        <v>3805703</v>
      </c>
      <c r="K6" s="22">
        <f>'[2]Table 3-A Dollars'!K6</f>
        <v>4144935</v>
      </c>
      <c r="L6" s="22">
        <f>'[2]Table 3-A Dollars'!L6</f>
        <v>4505453</v>
      </c>
      <c r="M6" s="22">
        <f>'[2]Table 3-A Dollars'!M6</f>
        <v>5054788</v>
      </c>
      <c r="N6" s="22">
        <f>'[2]Table 3-A Dollars'!N6</f>
        <v>5728608</v>
      </c>
      <c r="O6" s="22">
        <f>'[2]Table 3-A Dollars'!O6</f>
        <v>5934455</v>
      </c>
      <c r="P6" s="22">
        <f>'[2]Table 3-A Dollars'!P6</f>
        <v>6037741</v>
      </c>
      <c r="Q6" s="22">
        <f>'[2]Table 3-A Dollars'!Q6</f>
        <v>6056552</v>
      </c>
      <c r="R6" s="22">
        <f>'[2]Table 3-A Dollars'!R6</f>
        <v>6531710</v>
      </c>
      <c r="S6" s="22">
        <f>'[2]Table 3-A Dollars'!S6</f>
        <v>6781953</v>
      </c>
      <c r="T6" s="22">
        <f>'[2]Table 3-A Dollars'!T6</f>
        <v>8031181</v>
      </c>
      <c r="U6" s="22">
        <f>'[2]Table 3-A Dollars'!U6</f>
        <v>9725606</v>
      </c>
      <c r="V6" s="22">
        <f>'[2]Table 3-A Dollars'!V6</f>
        <v>9756757</v>
      </c>
      <c r="W6" s="22">
        <f>'[2]Table 3-A Dollars'!W6</f>
        <v>8486104</v>
      </c>
      <c r="X6" s="22">
        <f>'[2]Table 3-A Dollars'!X6</f>
        <v>8808041</v>
      </c>
      <c r="Y6" s="22">
        <f>'[2]Table 3-A Dollars'!Y6</f>
        <v>9409547</v>
      </c>
      <c r="Z6" s="22">
        <f>'[2]Table 3-A Dollars'!Z6</f>
        <v>10564728</v>
      </c>
      <c r="AA6" s="22">
        <f>'[2]Table 3-A Dollars'!AA6</f>
        <v>10930643</v>
      </c>
      <c r="AB6" s="22">
        <f>'[2]Table 3-A Dollars'!AB6</f>
        <v>10987402</v>
      </c>
      <c r="AC6" s="22">
        <f>'[2]Table 3-A Dollars'!AC6</f>
        <v>11976329</v>
      </c>
      <c r="AD6" s="22">
        <f>'[2]Table 3-A Dollars'!AD6</f>
        <v>11825013</v>
      </c>
      <c r="AE6" s="22">
        <f>'[2]Table 3-A Dollars'!AE6</f>
        <v>14821726</v>
      </c>
      <c r="AF6" s="22">
        <f>'[2]Table 3-A Dollars'!AF6</f>
        <v>16839875</v>
      </c>
      <c r="AG6" s="22">
        <f>'[2]Table 3-A Dollars'!AG6</f>
        <v>21460919.800350033</v>
      </c>
      <c r="AH6" s="22">
        <f>'[2]Table 3-A Dollars'!AH6</f>
        <v>19980239</v>
      </c>
      <c r="AI6" s="22">
        <f>'[2]Table 3-A Dollars'!AI6</f>
        <v>18676018</v>
      </c>
      <c r="AJ6" s="22">
        <f>'[2]Table 3-A Dollars'!AJ6</f>
        <v>21163766</v>
      </c>
      <c r="AK6" s="22">
        <f>'[2]Table 3-A Dollars'!AK6</f>
        <v>20277412</v>
      </c>
      <c r="AL6" s="22">
        <f>'[2]Table 3-A Dollars'!AL6</f>
        <v>19795327</v>
      </c>
      <c r="AM6" s="22">
        <f>'[2]Table 3-A Dollars'!AM6</f>
        <v>19644477</v>
      </c>
      <c r="AN6" s="22">
        <f>'[2]Table 3-A Dollars'!AN6</f>
        <v>19617743</v>
      </c>
    </row>
    <row r="7" spans="1:40" ht="16.5" thickTop="1" x14ac:dyDescent="0.25">
      <c r="A7" s="24" t="s">
        <v>5</v>
      </c>
      <c r="B7" s="25">
        <f>SUM(B4:B6)</f>
        <v>10571114</v>
      </c>
      <c r="C7" s="26">
        <f t="shared" ref="C7:AI7" si="0">SUM(C4:C6)</f>
        <v>11340839</v>
      </c>
      <c r="D7" s="26">
        <f t="shared" si="0"/>
        <v>12341532</v>
      </c>
      <c r="E7" s="27">
        <f t="shared" si="0"/>
        <v>13298879</v>
      </c>
      <c r="F7" s="27">
        <f t="shared" si="0"/>
        <v>14033567</v>
      </c>
      <c r="G7" s="25">
        <f t="shared" si="0"/>
        <v>14840939</v>
      </c>
      <c r="H7" s="26">
        <f t="shared" si="0"/>
        <v>16044920</v>
      </c>
      <c r="I7" s="27">
        <f t="shared" si="0"/>
        <v>16929596</v>
      </c>
      <c r="J7" s="25">
        <f t="shared" si="0"/>
        <v>16706525</v>
      </c>
      <c r="K7" s="28">
        <f t="shared" si="0"/>
        <v>18551502</v>
      </c>
      <c r="L7" s="29">
        <f t="shared" si="0"/>
        <v>19681081</v>
      </c>
      <c r="M7" s="30">
        <f t="shared" si="0"/>
        <v>20372149</v>
      </c>
      <c r="N7" s="31">
        <f t="shared" si="0"/>
        <v>21823935</v>
      </c>
      <c r="O7" s="32">
        <f t="shared" si="0"/>
        <v>22804046</v>
      </c>
      <c r="P7" s="32">
        <f t="shared" si="0"/>
        <v>24167914</v>
      </c>
      <c r="Q7" s="32">
        <f t="shared" si="0"/>
        <v>26012942</v>
      </c>
      <c r="R7" s="32">
        <f t="shared" si="0"/>
        <v>26882133</v>
      </c>
      <c r="S7" s="32">
        <f t="shared" si="0"/>
        <v>27734320</v>
      </c>
      <c r="T7" s="31">
        <f t="shared" si="0"/>
        <v>27952916</v>
      </c>
      <c r="U7" s="31">
        <f t="shared" si="0"/>
        <v>29500069</v>
      </c>
      <c r="V7" s="30">
        <f t="shared" si="0"/>
        <v>31382208</v>
      </c>
      <c r="W7" s="31">
        <f t="shared" si="0"/>
        <v>31092406.458609998</v>
      </c>
      <c r="X7" s="30">
        <f t="shared" si="0"/>
        <v>33040079</v>
      </c>
      <c r="Y7" s="32">
        <f t="shared" si="0"/>
        <v>35558274</v>
      </c>
      <c r="Z7" s="32">
        <f t="shared" si="0"/>
        <v>37578504</v>
      </c>
      <c r="AA7" s="32">
        <f t="shared" si="0"/>
        <v>39027647</v>
      </c>
      <c r="AB7" s="32">
        <f t="shared" si="0"/>
        <v>39143123.745289996</v>
      </c>
      <c r="AC7" s="32">
        <f t="shared" si="0"/>
        <v>42570799</v>
      </c>
      <c r="AD7" s="32">
        <f t="shared" si="0"/>
        <v>42745610</v>
      </c>
      <c r="AE7" s="32">
        <f t="shared" si="0"/>
        <v>45248926</v>
      </c>
      <c r="AF7" s="32">
        <f t="shared" si="0"/>
        <v>51802303</v>
      </c>
      <c r="AG7" s="32">
        <f t="shared" si="0"/>
        <v>59616348.687090032</v>
      </c>
      <c r="AH7" s="31">
        <f t="shared" si="0"/>
        <v>58867681</v>
      </c>
      <c r="AI7" s="31">
        <f t="shared" si="0"/>
        <v>58638809</v>
      </c>
      <c r="AJ7" s="33">
        <f>SUM(AJ4:AJ6)</f>
        <v>61655528</v>
      </c>
      <c r="AK7" s="33">
        <f t="shared" ref="AK7:AN7" si="1">SUM(AK4:AK6)</f>
        <v>61323625</v>
      </c>
      <c r="AL7" s="33">
        <f t="shared" si="1"/>
        <v>61937835</v>
      </c>
      <c r="AM7" s="33">
        <f t="shared" si="1"/>
        <v>63056677</v>
      </c>
      <c r="AN7" s="33">
        <f t="shared" si="1"/>
        <v>64264596</v>
      </c>
    </row>
    <row r="8" spans="1:40" s="37" customFormat="1" ht="6.75" x14ac:dyDescent="0.15">
      <c r="A8" s="34" t="s">
        <v>6</v>
      </c>
      <c r="B8" s="34" t="s">
        <v>6</v>
      </c>
      <c r="C8" s="34" t="s">
        <v>6</v>
      </c>
      <c r="D8" s="34" t="s">
        <v>6</v>
      </c>
      <c r="E8" s="34" t="s">
        <v>6</v>
      </c>
      <c r="F8" s="35"/>
      <c r="G8" s="34" t="s">
        <v>6</v>
      </c>
      <c r="H8" s="34" t="s">
        <v>6</v>
      </c>
      <c r="I8" s="34" t="s">
        <v>6</v>
      </c>
      <c r="J8" s="34" t="s">
        <v>6</v>
      </c>
      <c r="K8" s="34" t="s">
        <v>6</v>
      </c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</row>
    <row r="9" spans="1:40" ht="15.75" x14ac:dyDescent="0.25">
      <c r="A9" s="3" t="s">
        <v>7</v>
      </c>
      <c r="B9" s="38">
        <v>1991</v>
      </c>
      <c r="C9" s="38">
        <v>1992</v>
      </c>
      <c r="D9" s="38">
        <v>1993</v>
      </c>
      <c r="E9" s="38">
        <v>1994</v>
      </c>
      <c r="F9" s="38">
        <v>1995</v>
      </c>
      <c r="G9" s="38">
        <v>1996</v>
      </c>
      <c r="H9" s="38">
        <v>1997</v>
      </c>
      <c r="I9" s="38">
        <v>1998</v>
      </c>
      <c r="J9" s="38">
        <v>1999</v>
      </c>
      <c r="K9" s="39">
        <v>2000</v>
      </c>
      <c r="L9" s="40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2"/>
      <c r="AF9" s="42"/>
      <c r="AG9" s="42"/>
      <c r="AH9" s="42"/>
      <c r="AI9" s="42"/>
      <c r="AJ9" s="42"/>
    </row>
    <row r="10" spans="1:40" ht="15.75" x14ac:dyDescent="0.25">
      <c r="A10" s="43" t="s">
        <v>2</v>
      </c>
      <c r="B10" s="44">
        <f>'[2]Table 3-A Dollars'!B10</f>
        <v>1915298</v>
      </c>
      <c r="C10" s="44">
        <f>'[2]Table 3-A Dollars'!C10</f>
        <v>2125599</v>
      </c>
      <c r="D10" s="44">
        <f>'[2]Table 3-A Dollars'!D10</f>
        <v>2251376</v>
      </c>
      <c r="E10" s="44">
        <f>'[2]Table 3-A Dollars'!E10</f>
        <v>2333860</v>
      </c>
      <c r="F10" s="44">
        <f>'[2]Table 3-A Dollars'!F10</f>
        <v>2396347</v>
      </c>
      <c r="G10" s="44">
        <f>'[2]Table 3-A Dollars'!G10</f>
        <v>2511979</v>
      </c>
      <c r="H10" s="44">
        <f>'[2]Table 3-A Dollars'!H10</f>
        <v>2644523</v>
      </c>
      <c r="I10" s="44">
        <f>'[2]Table 3-A Dollars'!I10</f>
        <v>2769496</v>
      </c>
      <c r="J10" s="44">
        <f>'[2]Table 3-A Dollars'!J10</f>
        <v>2886140</v>
      </c>
      <c r="K10" s="44">
        <f>'[2]Table 3-A Dollars'!K10</f>
        <v>3011698</v>
      </c>
      <c r="L10" s="44">
        <f>'[2]Table 3-A Dollars'!L10</f>
        <v>3153704</v>
      </c>
      <c r="M10" s="44">
        <f>'[2]Table 3-A Dollars'!M10</f>
        <v>3355110.5999999996</v>
      </c>
      <c r="N10" s="44">
        <f>'[2]Table 3-A Dollars'!N10</f>
        <v>3250097.9</v>
      </c>
      <c r="O10" s="44">
        <f>'[2]Table 3-A Dollars'!O10</f>
        <v>3515120.3</v>
      </c>
      <c r="P10" s="44">
        <f>'[2]Table 3-A Dollars'!P10</f>
        <v>3729673.3</v>
      </c>
      <c r="Q10" s="44">
        <f>'[2]Table 3-A Dollars'!Q10</f>
        <v>3985865.7</v>
      </c>
      <c r="R10" s="44">
        <f>'[2]Table 3-A Dollars'!R10</f>
        <v>4284715.5</v>
      </c>
      <c r="S10" s="44">
        <f>'[2]Table 3-A Dollars'!S10</f>
        <v>4632792.6999999993</v>
      </c>
      <c r="T10" s="44">
        <f>'[2]Table 3-A Dollars'!T10</f>
        <v>5063494.7</v>
      </c>
      <c r="U10" s="44">
        <f>'[2]Table 3-A Dollars'!U10</f>
        <v>5344011.1999999993</v>
      </c>
      <c r="V10" s="44">
        <f>'[2]Table 3-A Dollars'!V10</f>
        <v>5440369</v>
      </c>
      <c r="W10" s="44">
        <f>'[2]Table 3-A Dollars'!W10</f>
        <v>5548996</v>
      </c>
      <c r="X10" s="44">
        <f>'[2]Table 3-A Dollars'!X10</f>
        <v>5808303</v>
      </c>
      <c r="Y10" s="44">
        <f>'[2]Table 3-A Dollars'!Y10</f>
        <v>5928779</v>
      </c>
      <c r="Z10" s="44">
        <f>'[2]Table 3-A Dollars'!Z10</f>
        <v>6082317.8999999994</v>
      </c>
      <c r="AA10" s="44">
        <f>'[2]Table 3-A Dollars'!AA10</f>
        <v>6261223.4999999991</v>
      </c>
      <c r="AB10" s="44">
        <f>'[2]Table 3-A Dollars'!AB10</f>
        <v>6550491.4999999991</v>
      </c>
      <c r="AC10" s="44">
        <f>'[2]Table 3-A Dollars'!AC10</f>
        <v>6825707</v>
      </c>
      <c r="AD10" s="44">
        <f>'[2]Table 3-A Dollars'!AD10</f>
        <v>7290380.7999999998</v>
      </c>
      <c r="AE10" s="44">
        <f>'[2]Table 3-A Dollars'!AE10</f>
        <v>7666295.0999999996</v>
      </c>
      <c r="AF10" s="44">
        <f>'[2]Table 3-A Dollars'!AF10</f>
        <v>7963228.9000000004</v>
      </c>
      <c r="AG10" s="44">
        <f>'[2]Table 3-A Dollars'!AG10</f>
        <v>8213069</v>
      </c>
      <c r="AH10" s="44">
        <f>'[2]Table 3-A Dollars'!AH10</f>
        <v>8668054</v>
      </c>
      <c r="AI10" s="44">
        <f>'[2]Table 3-A Dollars'!AI10</f>
        <v>9238926</v>
      </c>
      <c r="AJ10" s="44">
        <f>'[2]Table 3-A Dollars'!AJ10</f>
        <v>10215705.300000001</v>
      </c>
      <c r="AK10" s="44">
        <f>'[2]Table 3-A Dollars'!AK10</f>
        <v>10818465.299999999</v>
      </c>
      <c r="AL10" s="44">
        <f>'[2]Table 3-A Dollars'!AL10</f>
        <v>11439424.600000001</v>
      </c>
      <c r="AM10" s="44">
        <f>'[2]Table 3-A Dollars'!AM10</f>
        <v>12045066</v>
      </c>
      <c r="AN10" s="44">
        <f>'[2]Table 3-A Dollars'!AN10</f>
        <v>12693810.200000001</v>
      </c>
    </row>
    <row r="11" spans="1:40" ht="15.75" x14ac:dyDescent="0.25">
      <c r="A11" s="49" t="s">
        <v>3</v>
      </c>
      <c r="B11" s="50">
        <f>'[2]Table 3-A Dollars'!B11</f>
        <v>2471004</v>
      </c>
      <c r="C11" s="50">
        <f>'[2]Table 3-A Dollars'!C11</f>
        <v>2657934</v>
      </c>
      <c r="D11" s="50">
        <f>'[2]Table 3-A Dollars'!D11</f>
        <v>2807256</v>
      </c>
      <c r="E11" s="50">
        <f>'[2]Table 3-A Dollars'!E11</f>
        <v>2965016</v>
      </c>
      <c r="F11" s="50">
        <f>'[2]Table 3-A Dollars'!F11</f>
        <v>3119885</v>
      </c>
      <c r="G11" s="50">
        <f>'[2]Table 3-A Dollars'!G11</f>
        <v>3293403</v>
      </c>
      <c r="H11" s="50">
        <f>'[2]Table 3-A Dollars'!H11</f>
        <v>3457145</v>
      </c>
      <c r="I11" s="50">
        <f>'[2]Table 3-A Dollars'!I11</f>
        <v>3729998</v>
      </c>
      <c r="J11" s="50">
        <f>'[2]Table 3-A Dollars'!J11</f>
        <v>3836439</v>
      </c>
      <c r="K11" s="50">
        <f>'[2]Table 3-A Dollars'!K11</f>
        <v>3906570</v>
      </c>
      <c r="L11" s="50">
        <f>'[2]Table 3-A Dollars'!L11</f>
        <v>4371148</v>
      </c>
      <c r="M11" s="50">
        <f>'[2]Table 3-A Dollars'!M11</f>
        <v>4507511</v>
      </c>
      <c r="N11" s="50">
        <f>'[2]Table 3-A Dollars'!N11</f>
        <v>4716597</v>
      </c>
      <c r="O11" s="50">
        <f>'[2]Table 3-A Dollars'!O11</f>
        <v>4871088</v>
      </c>
      <c r="P11" s="50">
        <f>'[2]Table 3-A Dollars'!P11</f>
        <v>5217119</v>
      </c>
      <c r="Q11" s="50">
        <f>'[2]Table 3-A Dollars'!Q11</f>
        <v>5285976</v>
      </c>
      <c r="R11" s="50">
        <f>'[2]Table 3-A Dollars'!R11</f>
        <v>5729749</v>
      </c>
      <c r="S11" s="50">
        <f>'[2]Table 3-A Dollars'!S11</f>
        <v>6006862</v>
      </c>
      <c r="T11" s="50">
        <f>'[2]Table 3-A Dollars'!T11</f>
        <v>5851812</v>
      </c>
      <c r="U11" s="50">
        <f>'[2]Table 3-A Dollars'!U11</f>
        <v>5880351</v>
      </c>
      <c r="V11" s="50">
        <f>'[2]Table 3-A Dollars'!V11</f>
        <v>5686154.1799999997</v>
      </c>
      <c r="W11" s="50">
        <f>'[2]Table 3-A Dollars'!W11</f>
        <v>5873634</v>
      </c>
      <c r="X11" s="50">
        <f>'[2]Table 3-A Dollars'!X11</f>
        <v>6150639</v>
      </c>
      <c r="Y11" s="50">
        <f>'[2]Table 3-A Dollars'!Y11</f>
        <v>6081287.5999999996</v>
      </c>
      <c r="Z11" s="50">
        <f>'[2]Table 3-A Dollars'!Z11</f>
        <v>6555479.7000000002</v>
      </c>
      <c r="AA11" s="50">
        <f>'[2]Table 3-A Dollars'!AA11</f>
        <v>6735853.6000000006</v>
      </c>
      <c r="AB11" s="50">
        <f>'[2]Table 3-A Dollars'!AB11</f>
        <v>6975891.5999999996</v>
      </c>
      <c r="AC11" s="50">
        <f>'[2]Table 3-A Dollars'!AC11</f>
        <v>7339078</v>
      </c>
      <c r="AD11" s="50">
        <f>'[2]Table 3-A Dollars'!AD11</f>
        <v>7567527.9000000013</v>
      </c>
      <c r="AE11" s="50">
        <f>'[2]Table 3-A Dollars'!AE11</f>
        <v>8029594.5</v>
      </c>
      <c r="AF11" s="50">
        <f>'[2]Table 3-A Dollars'!AF11</f>
        <v>7947433.8000000007</v>
      </c>
      <c r="AG11" s="50">
        <f>'[2]Table 3-A Dollars'!AG11</f>
        <v>8219962.0999999996</v>
      </c>
      <c r="AH11" s="50">
        <f>'[2]Table 3-A Dollars'!AH11</f>
        <v>9044915.5</v>
      </c>
      <c r="AI11" s="50">
        <f>'[2]Table 3-A Dollars'!AI11</f>
        <v>9117608.4000000004</v>
      </c>
      <c r="AJ11" s="50">
        <f>'[2]Table 3-A Dollars'!AJ11</f>
        <v>9430300.6000000015</v>
      </c>
      <c r="AK11" s="50">
        <f>'[2]Table 3-A Dollars'!AK11</f>
        <v>9853158.0999999996</v>
      </c>
      <c r="AL11" s="50">
        <f>'[2]Table 3-A Dollars'!AL11</f>
        <v>10348785.800000001</v>
      </c>
      <c r="AM11" s="50">
        <f>'[2]Table 3-A Dollars'!AM11</f>
        <v>10844826.4</v>
      </c>
      <c r="AN11" s="50">
        <f>'[2]Table 3-A Dollars'!AN11</f>
        <v>11359702.5</v>
      </c>
    </row>
    <row r="12" spans="1:40" ht="16.5" thickBot="1" x14ac:dyDescent="0.3">
      <c r="A12" s="21" t="s">
        <v>8</v>
      </c>
      <c r="B12" s="55">
        <f>'[2]Table 3-A Dollars'!B12</f>
        <v>2313908</v>
      </c>
      <c r="C12" s="55">
        <f>'[2]Table 3-A Dollars'!C12</f>
        <v>2196889</v>
      </c>
      <c r="D12" s="55">
        <f>'[2]Table 3-A Dollars'!D12</f>
        <v>2194249</v>
      </c>
      <c r="E12" s="55">
        <f>'[2]Table 3-A Dollars'!E12</f>
        <v>2353738</v>
      </c>
      <c r="F12" s="55">
        <f>'[2]Table 3-A Dollars'!F12</f>
        <v>2348567</v>
      </c>
      <c r="G12" s="55">
        <f>'[2]Table 3-A Dollars'!G12</f>
        <v>2354877</v>
      </c>
      <c r="H12" s="55">
        <f>'[2]Table 3-A Dollars'!H12</f>
        <v>2466079</v>
      </c>
      <c r="I12" s="55">
        <f>'[2]Table 3-A Dollars'!I12</f>
        <v>2577389</v>
      </c>
      <c r="J12" s="55">
        <f>'[2]Table 3-A Dollars'!J12</f>
        <v>2726223</v>
      </c>
      <c r="K12" s="55">
        <f>'[2]Table 3-A Dollars'!K12</f>
        <v>2838904</v>
      </c>
      <c r="L12" s="55">
        <f>'[2]Table 3-A Dollars'!L12</f>
        <v>3040048</v>
      </c>
      <c r="M12" s="55">
        <f>'[2]Table 3-A Dollars'!M12</f>
        <v>3205499</v>
      </c>
      <c r="N12" s="55">
        <f>'[2]Table 3-A Dollars'!N12</f>
        <v>3643279</v>
      </c>
      <c r="O12" s="55">
        <f>'[2]Table 3-A Dollars'!O12</f>
        <v>3486962</v>
      </c>
      <c r="P12" s="55">
        <f>'[2]Table 3-A Dollars'!P12</f>
        <v>3357656</v>
      </c>
      <c r="Q12" s="55">
        <f>'[2]Table 3-A Dollars'!Q12</f>
        <v>3505590</v>
      </c>
      <c r="R12" s="55">
        <f>'[2]Table 3-A Dollars'!R12</f>
        <v>3719864</v>
      </c>
      <c r="S12" s="55">
        <f>'[2]Table 3-A Dollars'!S12</f>
        <v>4019038</v>
      </c>
      <c r="T12" s="55">
        <f>'[2]Table 3-A Dollars'!T12</f>
        <v>4041366</v>
      </c>
      <c r="U12" s="55">
        <f>'[2]Table 3-A Dollars'!U12</f>
        <v>4006597</v>
      </c>
      <c r="V12" s="55">
        <f>'[2]Table 3-A Dollars'!V12</f>
        <v>4025881.9000000004</v>
      </c>
      <c r="W12" s="55">
        <f>'[2]Table 3-A Dollars'!W12</f>
        <v>4044979</v>
      </c>
      <c r="X12" s="55">
        <f>'[2]Table 3-A Dollars'!X12</f>
        <v>3950515</v>
      </c>
      <c r="Y12" s="55">
        <f>'[2]Table 3-A Dollars'!Y12</f>
        <v>3937502</v>
      </c>
      <c r="Z12" s="55">
        <f>'[2]Table 3-A Dollars'!Z12</f>
        <v>4263548.3</v>
      </c>
      <c r="AA12" s="55">
        <f>'[2]Table 3-A Dollars'!AA12</f>
        <v>4369022.0999999996</v>
      </c>
      <c r="AB12" s="55">
        <f>'[2]Table 3-A Dollars'!AB12</f>
        <v>4463432.3</v>
      </c>
      <c r="AC12" s="55">
        <f>'[2]Table 3-A Dollars'!AC12</f>
        <v>4563839</v>
      </c>
      <c r="AD12" s="55">
        <f>'[2]Table 3-A Dollars'!AD12</f>
        <v>4751559.5999999996</v>
      </c>
      <c r="AE12" s="55">
        <f>'[2]Table 3-A Dollars'!AE12</f>
        <v>4954975.3999999994</v>
      </c>
      <c r="AF12" s="55">
        <f>'[2]Table 3-A Dollars'!AF12</f>
        <v>6391433.7000000011</v>
      </c>
      <c r="AG12" s="55">
        <f>'[2]Table 3-A Dollars'!AG12</f>
        <v>5560913.6999999993</v>
      </c>
      <c r="AH12" s="55">
        <f>'[2]Table 3-A Dollars'!AH12</f>
        <v>6898412.4000000004</v>
      </c>
      <c r="AI12" s="55">
        <f>'[2]Table 3-A Dollars'!AI12</f>
        <v>7357911.1000000015</v>
      </c>
      <c r="AJ12" s="55">
        <f>'[2]Table 3-A Dollars'!AJ12</f>
        <v>6190759.0999999996</v>
      </c>
      <c r="AK12" s="55">
        <f>'[2]Table 3-A Dollars'!AK12</f>
        <v>6139276.5999999996</v>
      </c>
      <c r="AL12" s="55">
        <f>'[2]Table 3-A Dollars'!AL12</f>
        <v>6237357.6000000006</v>
      </c>
      <c r="AM12" s="55">
        <f>'[2]Table 3-A Dollars'!AM12</f>
        <v>6325131.0999999996</v>
      </c>
      <c r="AN12" s="55">
        <f>'[2]Table 3-A Dollars'!AN12</f>
        <v>6418959.2000000011</v>
      </c>
    </row>
    <row r="13" spans="1:40" ht="16.5" thickTop="1" x14ac:dyDescent="0.25">
      <c r="A13" s="61" t="s">
        <v>9</v>
      </c>
      <c r="B13" s="62">
        <f>SUM(B10:B12)</f>
        <v>6700210</v>
      </c>
      <c r="C13" s="63">
        <f t="shared" ref="C13:AN13" si="2">SUM(C10:C12)</f>
        <v>6980422</v>
      </c>
      <c r="D13" s="63">
        <f t="shared" si="2"/>
        <v>7252881</v>
      </c>
      <c r="E13" s="25">
        <f t="shared" si="2"/>
        <v>7652614</v>
      </c>
      <c r="F13" s="27">
        <f t="shared" si="2"/>
        <v>7864799</v>
      </c>
      <c r="G13" s="27">
        <f t="shared" si="2"/>
        <v>8160259</v>
      </c>
      <c r="H13" s="25">
        <f t="shared" si="2"/>
        <v>8567747</v>
      </c>
      <c r="I13" s="27">
        <f t="shared" si="2"/>
        <v>9076883</v>
      </c>
      <c r="J13" s="27">
        <f t="shared" si="2"/>
        <v>9448802</v>
      </c>
      <c r="K13" s="28">
        <f t="shared" si="2"/>
        <v>9757172</v>
      </c>
      <c r="L13" s="64">
        <f t="shared" si="2"/>
        <v>10564900</v>
      </c>
      <c r="M13" s="32">
        <f t="shared" si="2"/>
        <v>11068120.6</v>
      </c>
      <c r="N13" s="31">
        <f t="shared" si="2"/>
        <v>11609973.9</v>
      </c>
      <c r="O13" s="30">
        <f t="shared" si="2"/>
        <v>11873170.300000001</v>
      </c>
      <c r="P13" s="31">
        <f t="shared" si="2"/>
        <v>12304448.300000001</v>
      </c>
      <c r="Q13" s="31">
        <f t="shared" si="2"/>
        <v>12777431.699999999</v>
      </c>
      <c r="R13" s="65">
        <f t="shared" si="2"/>
        <v>13734328.5</v>
      </c>
      <c r="S13" s="32">
        <f t="shared" si="2"/>
        <v>14658692.699999999</v>
      </c>
      <c r="T13" s="32">
        <f t="shared" si="2"/>
        <v>14956672.699999999</v>
      </c>
      <c r="U13" s="32">
        <f t="shared" si="2"/>
        <v>15230959.199999999</v>
      </c>
      <c r="V13" s="32">
        <f t="shared" si="2"/>
        <v>15152405.08</v>
      </c>
      <c r="W13" s="31">
        <f t="shared" si="2"/>
        <v>15467609</v>
      </c>
      <c r="X13" s="30">
        <f t="shared" si="2"/>
        <v>15909457</v>
      </c>
      <c r="Y13" s="32">
        <f t="shared" si="2"/>
        <v>15947568.6</v>
      </c>
      <c r="Z13" s="32">
        <f t="shared" si="2"/>
        <v>16901345.899999999</v>
      </c>
      <c r="AA13" s="32">
        <f t="shared" si="2"/>
        <v>17366099.199999999</v>
      </c>
      <c r="AB13" s="31">
        <f t="shared" si="2"/>
        <v>17989815.399999999</v>
      </c>
      <c r="AC13" s="30">
        <f t="shared" si="2"/>
        <v>18728624</v>
      </c>
      <c r="AD13" s="32">
        <f t="shared" si="2"/>
        <v>19609468.300000001</v>
      </c>
      <c r="AE13" s="31">
        <f t="shared" si="2"/>
        <v>20650865</v>
      </c>
      <c r="AF13" s="30">
        <f t="shared" si="2"/>
        <v>22302096.400000002</v>
      </c>
      <c r="AG13" s="32">
        <f t="shared" si="2"/>
        <v>21993944.799999997</v>
      </c>
      <c r="AH13" s="31">
        <f t="shared" si="2"/>
        <v>24611381.899999999</v>
      </c>
      <c r="AI13" s="66">
        <f t="shared" si="2"/>
        <v>25714445.5</v>
      </c>
      <c r="AJ13" s="33">
        <f t="shared" si="2"/>
        <v>25836765</v>
      </c>
      <c r="AK13" s="33">
        <f t="shared" si="2"/>
        <v>26810900</v>
      </c>
      <c r="AL13" s="33">
        <f t="shared" si="2"/>
        <v>28025568.000000004</v>
      </c>
      <c r="AM13" s="33">
        <f t="shared" si="2"/>
        <v>29215023.5</v>
      </c>
      <c r="AN13" s="33">
        <f t="shared" si="2"/>
        <v>30472471.900000006</v>
      </c>
    </row>
    <row r="14" spans="1:40" s="37" customFormat="1" ht="6.75" x14ac:dyDescent="0.15">
      <c r="A14" s="34" t="s">
        <v>6</v>
      </c>
      <c r="B14" s="34" t="s">
        <v>6</v>
      </c>
      <c r="C14" s="34" t="s">
        <v>6</v>
      </c>
      <c r="D14" s="34" t="s">
        <v>6</v>
      </c>
      <c r="E14" s="34" t="s">
        <v>6</v>
      </c>
      <c r="F14" s="34" t="s">
        <v>6</v>
      </c>
      <c r="G14" s="34" t="s">
        <v>6</v>
      </c>
      <c r="H14" s="34" t="s">
        <v>6</v>
      </c>
      <c r="I14" s="34" t="s">
        <v>6</v>
      </c>
      <c r="J14" s="34" t="s">
        <v>6</v>
      </c>
      <c r="K14" s="34" t="s">
        <v>6</v>
      </c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</row>
    <row r="15" spans="1:40" ht="15.75" x14ac:dyDescent="0.25">
      <c r="A15" s="3" t="s">
        <v>10</v>
      </c>
      <c r="B15" s="67">
        <v>1991</v>
      </c>
      <c r="C15" s="38">
        <v>1992</v>
      </c>
      <c r="D15" s="38">
        <v>1993</v>
      </c>
      <c r="E15" s="38">
        <v>1994</v>
      </c>
      <c r="F15" s="38">
        <v>1995</v>
      </c>
      <c r="G15" s="38">
        <v>1996</v>
      </c>
      <c r="H15" s="38">
        <v>1997</v>
      </c>
      <c r="I15" s="38">
        <v>1998</v>
      </c>
      <c r="J15" s="38">
        <v>1999</v>
      </c>
      <c r="K15" s="39">
        <v>2000</v>
      </c>
      <c r="L15" s="40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2"/>
      <c r="AF15" s="42"/>
      <c r="AG15" s="42"/>
      <c r="AH15" s="42"/>
      <c r="AI15" s="42"/>
      <c r="AJ15" s="42"/>
    </row>
    <row r="16" spans="1:40" ht="15.75" x14ac:dyDescent="0.25">
      <c r="A16" s="43" t="s">
        <v>2</v>
      </c>
      <c r="B16" s="44">
        <f>'[2]Table 3-A Dollars'!B16</f>
        <v>1382218</v>
      </c>
      <c r="C16" s="44">
        <f>'[2]Table 3-A Dollars'!C16</f>
        <v>1542239</v>
      </c>
      <c r="D16" s="44">
        <f>'[2]Table 3-A Dollars'!D16</f>
        <v>1640217</v>
      </c>
      <c r="E16" s="44">
        <f>'[2]Table 3-A Dollars'!E16</f>
        <v>1808847</v>
      </c>
      <c r="F16" s="44">
        <f>'[2]Table 3-A Dollars'!F16</f>
        <v>1903077</v>
      </c>
      <c r="G16" s="44">
        <f>'[2]Table 3-A Dollars'!G16</f>
        <v>1989037</v>
      </c>
      <c r="H16" s="44">
        <f>'[2]Table 3-A Dollars'!H16</f>
        <v>2109436</v>
      </c>
      <c r="I16" s="44">
        <f>'[2]Table 3-A Dollars'!I16</f>
        <v>2186784</v>
      </c>
      <c r="J16" s="44">
        <f>'[2]Table 3-A Dollars'!J16</f>
        <v>1996882</v>
      </c>
      <c r="K16" s="44">
        <f>'[2]Table 3-A Dollars'!K16</f>
        <v>1850984</v>
      </c>
      <c r="L16" s="44">
        <f>'[2]Table 3-A Dollars'!L16</f>
        <v>1804567</v>
      </c>
      <c r="M16" s="44">
        <f>'[2]Table 3-A Dollars'!M16</f>
        <v>1933733</v>
      </c>
      <c r="N16" s="44">
        <f>'[2]Table 3-A Dollars'!N16</f>
        <v>983539</v>
      </c>
      <c r="O16" s="44">
        <f>'[2]Table 3-A Dollars'!O16</f>
        <v>1188609</v>
      </c>
      <c r="P16" s="44">
        <f>'[2]Table 3-A Dollars'!P16</f>
        <v>1285271</v>
      </c>
      <c r="Q16" s="44">
        <f>'[2]Table 3-A Dollars'!Q16</f>
        <v>1372197</v>
      </c>
      <c r="R16" s="44">
        <f>'[2]Table 3-A Dollars'!R16</f>
        <v>1608361</v>
      </c>
      <c r="S16" s="44">
        <f>'[2]Table 3-A Dollars'!S16</f>
        <v>1772694</v>
      </c>
      <c r="T16" s="44">
        <f>'[2]Table 3-A Dollars'!T16</f>
        <v>1917338</v>
      </c>
      <c r="U16" s="44">
        <f>'[2]Table 3-A Dollars'!U16</f>
        <v>2065390</v>
      </c>
      <c r="V16" s="44">
        <f>'[2]Table 3-A Dollars'!V16</f>
        <v>2131404</v>
      </c>
      <c r="W16" s="44">
        <f>'[2]Table 3-A Dollars'!W16</f>
        <v>2169751</v>
      </c>
      <c r="X16" s="44">
        <f>'[2]Table 3-A Dollars'!X16</f>
        <v>2269662</v>
      </c>
      <c r="Y16" s="44">
        <f>'[2]Table 3-A Dollars'!Y16</f>
        <v>2304627</v>
      </c>
      <c r="Z16" s="44">
        <f>'[2]Table 3-A Dollars'!Z16</f>
        <v>2348172.8000000003</v>
      </c>
      <c r="AA16" s="44">
        <f>'[2]Table 3-A Dollars'!AA16</f>
        <v>2457763.5</v>
      </c>
      <c r="AB16" s="44">
        <f>'[2]Table 3-A Dollars'!AB16</f>
        <v>2628296.4029999999</v>
      </c>
      <c r="AC16" s="44">
        <f>'[2]Table 3-A Dollars'!AC16</f>
        <v>2690715.4</v>
      </c>
      <c r="AD16" s="44">
        <f>'[2]Table 3-A Dollars'!AD16</f>
        <v>2871053.8</v>
      </c>
      <c r="AE16" s="44">
        <f>'[2]Table 3-A Dollars'!AE16</f>
        <v>3095858.1987399999</v>
      </c>
      <c r="AF16" s="44">
        <f>'[2]Table 3-A Dollars'!AF16</f>
        <v>3291661.9</v>
      </c>
      <c r="AG16" s="44">
        <f>'[2]Table 3-A Dollars'!AG16</f>
        <v>3357976.8</v>
      </c>
      <c r="AH16" s="44">
        <f>'[2]Table 3-A Dollars'!AH16</f>
        <v>3370384.4000000004</v>
      </c>
      <c r="AI16" s="44">
        <f>'[2]Table 3-A Dollars'!AI16</f>
        <v>3706913.32</v>
      </c>
      <c r="AJ16" s="44">
        <f>'[2]Table 3-A Dollars'!AJ16</f>
        <v>3974669.7070000004</v>
      </c>
      <c r="AK16" s="44">
        <f>'[2]Table 3-A Dollars'!AK16</f>
        <v>4076718.8</v>
      </c>
      <c r="AL16" s="44">
        <f>'[2]Table 3-A Dollars'!AL16</f>
        <v>4149480.4820155092</v>
      </c>
      <c r="AM16" s="44">
        <f>'[2]Table 3-A Dollars'!AM16</f>
        <v>4244539.3536586836</v>
      </c>
      <c r="AN16" s="44">
        <f>'[2]Table 3-A Dollars'!AN16</f>
        <v>4325756.3469963754</v>
      </c>
    </row>
    <row r="17" spans="1:40" ht="15.75" x14ac:dyDescent="0.25">
      <c r="A17" s="70" t="s">
        <v>3</v>
      </c>
      <c r="B17" s="71">
        <f>'[2]Table 3-A Dollars'!B17</f>
        <v>293545</v>
      </c>
      <c r="C17" s="71">
        <f>'[2]Table 3-A Dollars'!C17</f>
        <v>317620</v>
      </c>
      <c r="D17" s="71">
        <f>'[2]Table 3-A Dollars'!D17</f>
        <v>368232</v>
      </c>
      <c r="E17" s="71">
        <f>'[2]Table 3-A Dollars'!E17</f>
        <v>358776</v>
      </c>
      <c r="F17" s="71">
        <f>'[2]Table 3-A Dollars'!F17</f>
        <v>404154</v>
      </c>
      <c r="G17" s="71">
        <f>'[2]Table 3-A Dollars'!G17</f>
        <v>433398</v>
      </c>
      <c r="H17" s="71">
        <f>'[2]Table 3-A Dollars'!H17</f>
        <v>422220</v>
      </c>
      <c r="I17" s="71">
        <f>'[2]Table 3-A Dollars'!I17</f>
        <v>459768</v>
      </c>
      <c r="J17" s="71">
        <f>'[2]Table 3-A Dollars'!J17</f>
        <v>502473</v>
      </c>
      <c r="K17" s="71">
        <f>'[2]Table 3-A Dollars'!K17</f>
        <v>546104</v>
      </c>
      <c r="L17" s="71">
        <f>'[2]Table 3-A Dollars'!L17</f>
        <v>584795</v>
      </c>
      <c r="M17" s="71">
        <f>'[2]Table 3-A Dollars'!M17</f>
        <v>577259</v>
      </c>
      <c r="N17" s="71">
        <f>'[2]Table 3-A Dollars'!N17</f>
        <v>594266</v>
      </c>
      <c r="O17" s="71">
        <f>'[2]Table 3-A Dollars'!O17</f>
        <v>612982</v>
      </c>
      <c r="P17" s="71">
        <f>'[2]Table 3-A Dollars'!P17</f>
        <v>690578</v>
      </c>
      <c r="Q17" s="71">
        <f>'[2]Table 3-A Dollars'!Q17</f>
        <v>802758</v>
      </c>
      <c r="R17" s="71">
        <f>'[2]Table 3-A Dollars'!R17</f>
        <v>843773</v>
      </c>
      <c r="S17" s="71">
        <f>'[2]Table 3-A Dollars'!S17</f>
        <v>854755</v>
      </c>
      <c r="T17" s="71">
        <f>'[2]Table 3-A Dollars'!T17</f>
        <v>808727</v>
      </c>
      <c r="U17" s="71">
        <f>'[2]Table 3-A Dollars'!U17</f>
        <v>754252</v>
      </c>
      <c r="V17" s="71">
        <f>'[2]Table 3-A Dollars'!V17</f>
        <v>754935</v>
      </c>
      <c r="W17" s="71">
        <f>'[2]Table 3-A Dollars'!W17</f>
        <v>770955</v>
      </c>
      <c r="X17" s="71">
        <f>'[2]Table 3-A Dollars'!X17</f>
        <v>765179</v>
      </c>
      <c r="Y17" s="71">
        <f>'[2]Table 3-A Dollars'!Y17</f>
        <v>791389</v>
      </c>
      <c r="Z17" s="71">
        <f>'[2]Table 3-A Dollars'!Z17</f>
        <v>783218</v>
      </c>
      <c r="AA17" s="71">
        <f>'[2]Table 3-A Dollars'!AA17</f>
        <v>850207</v>
      </c>
      <c r="AB17" s="71">
        <f>'[2]Table 3-A Dollars'!AB17</f>
        <v>862357.55670999992</v>
      </c>
      <c r="AC17" s="71">
        <f>'[2]Table 3-A Dollars'!AC17</f>
        <v>901569.92211000004</v>
      </c>
      <c r="AD17" s="71">
        <f>'[2]Table 3-A Dollars'!AD17</f>
        <v>963722</v>
      </c>
      <c r="AE17" s="71">
        <f>'[2]Table 3-A Dollars'!AE17</f>
        <v>850527.72100000002</v>
      </c>
      <c r="AF17" s="71">
        <f>'[2]Table 3-A Dollars'!AF17</f>
        <v>537192.1</v>
      </c>
      <c r="AG17" s="71">
        <f>'[2]Table 3-A Dollars'!AG17</f>
        <v>746734.43504000001</v>
      </c>
      <c r="AH17" s="71">
        <f>'[2]Table 3-A Dollars'!AH17</f>
        <v>1113844</v>
      </c>
      <c r="AI17" s="71">
        <f>'[2]Table 3-A Dollars'!AI17</f>
        <v>1141381.015440003</v>
      </c>
      <c r="AJ17" s="71">
        <f>'[2]Table 3-A Dollars'!AJ17</f>
        <v>1158077.297559703</v>
      </c>
      <c r="AK17" s="71">
        <f>'[2]Table 3-A Dollars'!AK17</f>
        <v>1175046.191939906</v>
      </c>
      <c r="AL17" s="71">
        <f>'[2]Table 3-A Dollars'!AL17</f>
        <v>1192292.5376920032</v>
      </c>
      <c r="AM17" s="71">
        <f>'[2]Table 3-A Dollars'!AM17</f>
        <v>1209821.2645782754</v>
      </c>
      <c r="AN17" s="71">
        <f>'[2]Table 3-A Dollars'!AN17</f>
        <v>1227637.3947635973</v>
      </c>
    </row>
    <row r="18" spans="1:40" ht="16.5" thickBot="1" x14ac:dyDescent="0.3">
      <c r="A18" s="21" t="s">
        <v>8</v>
      </c>
      <c r="B18" s="73">
        <f>'[2]Table 3-A Dollars'!B18</f>
        <v>2637257</v>
      </c>
      <c r="C18" s="73">
        <f>'[2]Table 3-A Dollars'!C18</f>
        <v>2710769</v>
      </c>
      <c r="D18" s="73">
        <f>'[2]Table 3-A Dollars'!D18</f>
        <v>2815882</v>
      </c>
      <c r="E18" s="73">
        <f>'[2]Table 3-A Dollars'!E18</f>
        <v>2938237.7</v>
      </c>
      <c r="F18" s="73">
        <f>'[2]Table 3-A Dollars'!F18</f>
        <v>3268794.1</v>
      </c>
      <c r="G18" s="73">
        <f>'[2]Table 3-A Dollars'!G18</f>
        <v>3410020</v>
      </c>
      <c r="H18" s="73">
        <f>'[2]Table 3-A Dollars'!H18</f>
        <v>3453169.9</v>
      </c>
      <c r="I18" s="73">
        <f>'[2]Table 3-A Dollars'!I18</f>
        <v>3713628.3</v>
      </c>
      <c r="J18" s="73">
        <f>'[2]Table 3-A Dollars'!J18</f>
        <v>4155373.7</v>
      </c>
      <c r="K18" s="73">
        <f>'[2]Table 3-A Dollars'!K18</f>
        <v>4685482.3</v>
      </c>
      <c r="L18" s="73">
        <f>'[2]Table 3-A Dollars'!L18</f>
        <v>5153506.5999999996</v>
      </c>
      <c r="M18" s="73">
        <f>'[2]Table 3-A Dollars'!M18</f>
        <v>5289551</v>
      </c>
      <c r="N18" s="73">
        <f>'[2]Table 3-A Dollars'!N18</f>
        <v>6696786</v>
      </c>
      <c r="O18" s="73">
        <f>'[2]Table 3-A Dollars'!O18</f>
        <v>6707950.9000000004</v>
      </c>
      <c r="P18" s="73">
        <f>'[2]Table 3-A Dollars'!P18</f>
        <v>6679129.4000000004</v>
      </c>
      <c r="Q18" s="73">
        <f>'[2]Table 3-A Dollars'!Q18</f>
        <v>6935516</v>
      </c>
      <c r="R18" s="73">
        <f>'[2]Table 3-A Dollars'!R18</f>
        <v>7120153</v>
      </c>
      <c r="S18" s="73">
        <f>'[2]Table 3-A Dollars'!S18</f>
        <v>7478718</v>
      </c>
      <c r="T18" s="73">
        <f>'[2]Table 3-A Dollars'!T18</f>
        <v>7605018</v>
      </c>
      <c r="U18" s="73">
        <f>'[2]Table 3-A Dollars'!U18</f>
        <v>8229841</v>
      </c>
      <c r="V18" s="73">
        <f>'[2]Table 3-A Dollars'!V18</f>
        <v>7886379</v>
      </c>
      <c r="W18" s="73">
        <f>'[2]Table 3-A Dollars'!W18</f>
        <v>7922504</v>
      </c>
      <c r="X18" s="73">
        <f>'[2]Table 3-A Dollars'!X18</f>
        <v>8053233</v>
      </c>
      <c r="Y18" s="73">
        <f>'[2]Table 3-A Dollars'!Y18</f>
        <v>8285435.5</v>
      </c>
      <c r="Z18" s="73">
        <f>'[2]Table 3-A Dollars'!Z18</f>
        <v>8890724.4000000004</v>
      </c>
      <c r="AA18" s="73">
        <f>'[2]Table 3-A Dollars'!AA18</f>
        <v>9184821.1000000015</v>
      </c>
      <c r="AB18" s="73">
        <f>'[2]Table 3-A Dollars'!AB18</f>
        <v>9570730.5999999996</v>
      </c>
      <c r="AC18" s="73">
        <f>'[2]Table 3-A Dollars'!AC18</f>
        <v>9900189.1162700001</v>
      </c>
      <c r="AD18" s="73">
        <f>'[2]Table 3-A Dollars'!AD18</f>
        <v>10258341</v>
      </c>
      <c r="AE18" s="73">
        <f>'[2]Table 3-A Dollars'!AE18</f>
        <v>10540287.471000001</v>
      </c>
      <c r="AF18" s="73">
        <f>'[2]Table 3-A Dollars'!AF18</f>
        <v>11262581.305</v>
      </c>
      <c r="AG18" s="73">
        <f>'[2]Table 3-A Dollars'!AG18</f>
        <v>11871113.053780001</v>
      </c>
      <c r="AH18" s="73">
        <f>'[2]Table 3-A Dollars'!AH18</f>
        <v>11885104.595710002</v>
      </c>
      <c r="AI18" s="73">
        <f>'[2]Table 3-A Dollars'!AI18</f>
        <v>13369504.393501883</v>
      </c>
      <c r="AJ18" s="73">
        <f>'[2]Table 3-A Dollars'!AJ18</f>
        <v>13838579.228182511</v>
      </c>
      <c r="AK18" s="73">
        <f>'[2]Table 3-A Dollars'!AK18</f>
        <v>14199118.329652252</v>
      </c>
      <c r="AL18" s="73">
        <f>'[2]Table 3-A Dollars'!AL18</f>
        <v>14723752.454315541</v>
      </c>
      <c r="AM18" s="73">
        <f>'[2]Table 3-A Dollars'!AM18</f>
        <v>15112115.587143775</v>
      </c>
      <c r="AN18" s="73">
        <f>'[2]Table 3-A Dollars'!AN18</f>
        <v>15473205.233385859</v>
      </c>
    </row>
    <row r="19" spans="1:40" ht="16.5" thickTop="1" x14ac:dyDescent="0.25">
      <c r="A19" s="61" t="s">
        <v>9</v>
      </c>
      <c r="B19" s="62">
        <f>SUM(B16:B18)</f>
        <v>4313020</v>
      </c>
      <c r="C19" s="27">
        <f t="shared" ref="C19:AN19" si="3">SUM(C16:C18)</f>
        <v>4570628</v>
      </c>
      <c r="D19" s="27">
        <f t="shared" si="3"/>
        <v>4824331</v>
      </c>
      <c r="E19" s="63">
        <f t="shared" si="3"/>
        <v>5105860.7</v>
      </c>
      <c r="F19" s="63">
        <f t="shared" si="3"/>
        <v>5576025.0999999996</v>
      </c>
      <c r="G19" s="25">
        <f t="shared" si="3"/>
        <v>5832455</v>
      </c>
      <c r="H19" s="27">
        <f t="shared" si="3"/>
        <v>5984825.9000000004</v>
      </c>
      <c r="I19" s="27">
        <f t="shared" si="3"/>
        <v>6360180.2999999998</v>
      </c>
      <c r="J19" s="27">
        <f t="shared" si="3"/>
        <v>6654728.7000000002</v>
      </c>
      <c r="K19" s="28">
        <f t="shared" si="3"/>
        <v>7082570.2999999998</v>
      </c>
      <c r="L19" s="64">
        <f t="shared" si="3"/>
        <v>7542868.5999999996</v>
      </c>
      <c r="M19" s="31">
        <f t="shared" si="3"/>
        <v>7800543</v>
      </c>
      <c r="N19" s="31">
        <f t="shared" si="3"/>
        <v>8274591</v>
      </c>
      <c r="O19" s="31">
        <f t="shared" si="3"/>
        <v>8509541.9000000004</v>
      </c>
      <c r="P19" s="32">
        <f t="shared" si="3"/>
        <v>8654978.4000000004</v>
      </c>
      <c r="Q19" s="31">
        <f t="shared" si="3"/>
        <v>9110471</v>
      </c>
      <c r="R19" s="31">
        <f t="shared" si="3"/>
        <v>9572287</v>
      </c>
      <c r="S19" s="31">
        <f t="shared" si="3"/>
        <v>10106167</v>
      </c>
      <c r="T19" s="31">
        <f t="shared" si="3"/>
        <v>10331083</v>
      </c>
      <c r="U19" s="31">
        <f t="shared" si="3"/>
        <v>11049483</v>
      </c>
      <c r="V19" s="31">
        <f t="shared" si="3"/>
        <v>10772718</v>
      </c>
      <c r="W19" s="31">
        <f t="shared" si="3"/>
        <v>10863210</v>
      </c>
      <c r="X19" s="32">
        <f t="shared" si="3"/>
        <v>11088074</v>
      </c>
      <c r="Y19" s="31">
        <f t="shared" si="3"/>
        <v>11381451.5</v>
      </c>
      <c r="Z19" s="31">
        <f t="shared" si="3"/>
        <v>12022115.200000001</v>
      </c>
      <c r="AA19" s="31">
        <f t="shared" si="3"/>
        <v>12492791.600000001</v>
      </c>
      <c r="AB19" s="31">
        <f t="shared" si="3"/>
        <v>13061384.55971</v>
      </c>
      <c r="AC19" s="31">
        <f t="shared" si="3"/>
        <v>13492474.438379999</v>
      </c>
      <c r="AD19" s="31">
        <f t="shared" si="3"/>
        <v>14093116.800000001</v>
      </c>
      <c r="AE19" s="31">
        <f t="shared" si="3"/>
        <v>14486673.39074</v>
      </c>
      <c r="AF19" s="32">
        <f t="shared" si="3"/>
        <v>15091435.305</v>
      </c>
      <c r="AG19" s="32">
        <f t="shared" si="3"/>
        <v>15975824.28882</v>
      </c>
      <c r="AH19" s="31">
        <f t="shared" si="3"/>
        <v>16369332.995710002</v>
      </c>
      <c r="AI19" s="31">
        <f t="shared" si="3"/>
        <v>18217798.728941888</v>
      </c>
      <c r="AJ19" s="33">
        <f t="shared" si="3"/>
        <v>18971326.232742213</v>
      </c>
      <c r="AK19" s="33">
        <f t="shared" si="3"/>
        <v>19450883.32159216</v>
      </c>
      <c r="AL19" s="33">
        <f t="shared" si="3"/>
        <v>20065525.474023052</v>
      </c>
      <c r="AM19" s="33">
        <f t="shared" si="3"/>
        <v>20566476.205380734</v>
      </c>
      <c r="AN19" s="33">
        <f t="shared" si="3"/>
        <v>21026598.975145832</v>
      </c>
    </row>
    <row r="20" spans="1:40" s="37" customFormat="1" ht="6.75" x14ac:dyDescent="0.15">
      <c r="A20" s="34" t="s">
        <v>6</v>
      </c>
      <c r="B20" s="34" t="s">
        <v>6</v>
      </c>
      <c r="C20" s="34" t="s">
        <v>6</v>
      </c>
      <c r="D20" s="34" t="s">
        <v>6</v>
      </c>
      <c r="E20" s="34" t="s">
        <v>6</v>
      </c>
      <c r="F20" s="34" t="s">
        <v>6</v>
      </c>
      <c r="G20" s="34" t="s">
        <v>6</v>
      </c>
      <c r="H20" s="34" t="s">
        <v>6</v>
      </c>
      <c r="I20" s="34" t="s">
        <v>6</v>
      </c>
      <c r="J20" s="34" t="s">
        <v>6</v>
      </c>
      <c r="K20" s="34" t="s">
        <v>6</v>
      </c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</row>
    <row r="21" spans="1:40" ht="31.15" customHeight="1" x14ac:dyDescent="0.25">
      <c r="A21" s="74" t="s">
        <v>11</v>
      </c>
      <c r="B21" s="67">
        <v>1991</v>
      </c>
      <c r="C21" s="38">
        <v>1992</v>
      </c>
      <c r="D21" s="38">
        <v>1993</v>
      </c>
      <c r="E21" s="38">
        <v>1994</v>
      </c>
      <c r="F21" s="38">
        <v>1995</v>
      </c>
      <c r="G21" s="38">
        <v>1996</v>
      </c>
      <c r="H21" s="38">
        <v>1997</v>
      </c>
      <c r="I21" s="38">
        <v>1998</v>
      </c>
      <c r="J21" s="38">
        <v>1999</v>
      </c>
      <c r="K21" s="39">
        <v>2000</v>
      </c>
      <c r="L21" s="40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2"/>
      <c r="AF21" s="42"/>
      <c r="AG21" s="42"/>
      <c r="AH21" s="42"/>
      <c r="AI21" s="42"/>
      <c r="AJ21" s="42"/>
    </row>
    <row r="22" spans="1:40" ht="15.75" x14ac:dyDescent="0.25">
      <c r="A22" s="43" t="s">
        <v>2</v>
      </c>
      <c r="B22" s="44">
        <f>'[2]Table 3-A Dollars'!B22</f>
        <v>10261492</v>
      </c>
      <c r="C22" s="44">
        <f>'[2]Table 3-A Dollars'!C22</f>
        <v>11090048</v>
      </c>
      <c r="D22" s="44">
        <f>'[2]Table 3-A Dollars'!D22</f>
        <v>12069274</v>
      </c>
      <c r="E22" s="44">
        <f>'[2]Table 3-A Dollars'!E22</f>
        <v>12786291</v>
      </c>
      <c r="F22" s="44">
        <f>'[2]Table 3-A Dollars'!F22</f>
        <v>13584698</v>
      </c>
      <c r="G22" s="44">
        <f>'[2]Table 3-A Dollars'!G22</f>
        <v>14543166</v>
      </c>
      <c r="H22" s="44">
        <f>'[2]Table 3-A Dollars'!H22</f>
        <v>15636745</v>
      </c>
      <c r="I22" s="44">
        <f>'[2]Table 3-A Dollars'!I22</f>
        <v>16243814</v>
      </c>
      <c r="J22" s="44">
        <f>'[2]Table 3-A Dollars'!J22</f>
        <v>15829487</v>
      </c>
      <c r="K22" s="44">
        <f>'[2]Table 3-A Dollars'!K22</f>
        <v>17230719</v>
      </c>
      <c r="L22" s="44">
        <f>'[2]Table 3-A Dollars'!L22</f>
        <v>17383561</v>
      </c>
      <c r="M22" s="44">
        <f>'[2]Table 3-A Dollars'!M22</f>
        <v>18285929.600000001</v>
      </c>
      <c r="N22" s="44">
        <f>'[2]Table 3-A Dollars'!N22</f>
        <v>17941434.899999999</v>
      </c>
      <c r="O22" s="44">
        <f>'[2]Table 3-A Dollars'!O22</f>
        <v>19096929.300000001</v>
      </c>
      <c r="P22" s="44">
        <f>'[2]Table 3-A Dollars'!P22</f>
        <v>20546009.300000001</v>
      </c>
      <c r="Q22" s="44">
        <f>'[2]Table 3-A Dollars'!Q22</f>
        <v>22048659.699999999</v>
      </c>
      <c r="R22" s="44">
        <f>'[2]Table 3-A Dollars'!R22</f>
        <v>22992968.5</v>
      </c>
      <c r="S22" s="44">
        <f>'[2]Table 3-A Dollars'!S22</f>
        <v>23944409.699999999</v>
      </c>
      <c r="T22" s="44">
        <f>'[2]Table 3-A Dollars'!T22</f>
        <v>23312761.699999999</v>
      </c>
      <c r="U22" s="44">
        <f>'[2]Table 3-A Dollars'!U22</f>
        <v>23465518.199999999</v>
      </c>
      <c r="V22" s="44">
        <f>'[2]Table 3-A Dollars'!V22</f>
        <v>25297830</v>
      </c>
      <c r="W22" s="44">
        <f>'[2]Table 3-A Dollars'!W22</f>
        <v>26396208.458609998</v>
      </c>
      <c r="X22" s="44">
        <f>'[2]Table 3-A Dollars'!X22</f>
        <v>28259727</v>
      </c>
      <c r="Y22" s="44">
        <f>'[2]Table 3-A Dollars'!Y22</f>
        <v>30089178</v>
      </c>
      <c r="Z22" s="44">
        <f>'[2]Table 3-A Dollars'!Z22</f>
        <v>31491093.699999999</v>
      </c>
      <c r="AA22" s="44">
        <f>'[2]Table 3-A Dollars'!AA22</f>
        <v>32402442</v>
      </c>
      <c r="AB22" s="44">
        <f>'[2]Table 3-A Dollars'!AB22</f>
        <v>33144134.903000001</v>
      </c>
      <c r="AC22" s="44">
        <f>'[2]Table 3-A Dollars'!AC22</f>
        <v>34701965.399999999</v>
      </c>
      <c r="AD22" s="44">
        <f>'[2]Table 3-A Dollars'!AD22</f>
        <v>36836683.599999994</v>
      </c>
      <c r="AE22" s="44">
        <f>'[2]Table 3-A Dollars'!AE22</f>
        <v>36986745.29874</v>
      </c>
      <c r="AF22" s="44">
        <f>'[2]Table 3-A Dollars'!AF22</f>
        <v>41215935.799999997</v>
      </c>
      <c r="AG22" s="44">
        <f>'[2]Table 3-A Dollars'!AG22</f>
        <v>45462616.543919995</v>
      </c>
      <c r="AH22" s="44">
        <f>'[2]Table 3-A Dollars'!AH22</f>
        <v>45798738.399999999</v>
      </c>
      <c r="AI22" s="44">
        <f>'[2]Table 3-A Dollars'!AI22</f>
        <v>46532041.32</v>
      </c>
      <c r="AJ22" s="44">
        <f>'[2]Table 3-A Dollars'!AJ22</f>
        <v>49151125.006999999</v>
      </c>
      <c r="AK22" s="44">
        <f>'[2]Table 3-A Dollars'!AK22</f>
        <v>50840790.099999994</v>
      </c>
      <c r="AL22" s="44">
        <f>'[2]Table 3-A Dollars'!AL22</f>
        <v>52904752.082015514</v>
      </c>
      <c r="AM22" s="44">
        <f>'[2]Table 3-A Dollars'!AM22</f>
        <v>54904591.353658684</v>
      </c>
      <c r="AN22" s="44">
        <f>'[2]Table 3-A Dollars'!AN22</f>
        <v>56871195.546996377</v>
      </c>
    </row>
    <row r="23" spans="1:40" ht="15.75" x14ac:dyDescent="0.25">
      <c r="A23" s="49" t="s">
        <v>3</v>
      </c>
      <c r="B23" s="71">
        <f>'[2]Table 3-A Dollars'!B23</f>
        <v>4111100</v>
      </c>
      <c r="C23" s="71">
        <f>'[2]Table 3-A Dollars'!C23</f>
        <v>4363486</v>
      </c>
      <c r="D23" s="71">
        <f>'[2]Table 3-A Dollars'!D23</f>
        <v>4561036</v>
      </c>
      <c r="E23" s="71">
        <f>'[2]Table 3-A Dollars'!E23</f>
        <v>4846064</v>
      </c>
      <c r="F23" s="71">
        <f>'[2]Table 3-A Dollars'!F23</f>
        <v>5059363</v>
      </c>
      <c r="G23" s="71">
        <f>'[2]Table 3-A Dollars'!G23</f>
        <v>5233276</v>
      </c>
      <c r="H23" s="71">
        <f>'[2]Table 3-A Dollars'!H23</f>
        <v>5562122</v>
      </c>
      <c r="I23" s="71">
        <f>'[2]Table 3-A Dollars'!I23</f>
        <v>6147764</v>
      </c>
      <c r="J23" s="71">
        <f>'[2]Table 3-A Dollars'!J23</f>
        <v>6293269</v>
      </c>
      <c r="K23" s="71">
        <f>'[2]Table 3-A Dollars'!K23</f>
        <v>6491204</v>
      </c>
      <c r="L23" s="71">
        <f>'[2]Table 3-A Dollars'!L23</f>
        <v>7706281</v>
      </c>
      <c r="M23" s="71">
        <f>'[2]Table 3-A Dollars'!M23</f>
        <v>7405045</v>
      </c>
      <c r="N23" s="71">
        <f>'[2]Table 3-A Dollars'!N23</f>
        <v>7698392</v>
      </c>
      <c r="O23" s="71">
        <f>'[2]Table 3-A Dollars'!O23</f>
        <v>7960461</v>
      </c>
      <c r="P23" s="71">
        <f>'[2]Table 3-A Dollars'!P23</f>
        <v>8506805</v>
      </c>
      <c r="Q23" s="71">
        <f>'[2]Table 3-A Dollars'!Q23</f>
        <v>9354527</v>
      </c>
      <c r="R23" s="71">
        <f>'[2]Table 3-A Dollars'!R23</f>
        <v>9824053</v>
      </c>
      <c r="S23" s="71">
        <f>'[2]Table 3-A Dollars'!S23</f>
        <v>10275061</v>
      </c>
      <c r="T23" s="71">
        <f>'[2]Table 3-A Dollars'!T23</f>
        <v>10250345</v>
      </c>
      <c r="U23" s="71">
        <f>'[2]Table 3-A Dollars'!U23</f>
        <v>10352949</v>
      </c>
      <c r="V23" s="71">
        <f>'[2]Table 3-A Dollars'!V23</f>
        <v>10340483.18</v>
      </c>
      <c r="W23" s="71">
        <f>'[2]Table 3-A Dollars'!W23</f>
        <v>10573430</v>
      </c>
      <c r="X23" s="71">
        <f>'[2]Table 3-A Dollars'!X23</f>
        <v>10966094</v>
      </c>
      <c r="Y23" s="71">
        <f>'[2]Table 3-A Dollars'!Y23</f>
        <v>11165631.6</v>
      </c>
      <c r="Z23" s="71">
        <f>'[2]Table 3-A Dollars'!Z23</f>
        <v>11291870.699999999</v>
      </c>
      <c r="AA23" s="71">
        <f>'[2]Table 3-A Dollars'!AA23</f>
        <v>11999609.600000001</v>
      </c>
      <c r="AB23" s="71">
        <f>'[2]Table 3-A Dollars'!AB23</f>
        <v>12028623.901999999</v>
      </c>
      <c r="AC23" s="71">
        <f>'[2]Table 3-A Dollars'!AC23</f>
        <v>13649574.922110001</v>
      </c>
      <c r="AD23" s="71">
        <f>'[2]Table 3-A Dollars'!AD23</f>
        <v>12776597.900000002</v>
      </c>
      <c r="AE23" s="71">
        <f>'[2]Table 3-A Dollars'!AE23</f>
        <v>13082730.221000001</v>
      </c>
      <c r="AF23" s="71">
        <f>'[2]Table 3-A Dollars'!AF23</f>
        <v>13486008.9</v>
      </c>
      <c r="AG23" s="71">
        <f>'[2]Table 3-A Dollars'!AG23</f>
        <v>13230554.677860001</v>
      </c>
      <c r="AH23" s="71">
        <f>'[2]Table 3-A Dollars'!AH23</f>
        <v>15285901.5</v>
      </c>
      <c r="AI23" s="71">
        <f>'[2]Table 3-A Dollars'!AI23</f>
        <v>16635578.415440004</v>
      </c>
      <c r="AJ23" s="71">
        <f>'[2]Table 3-A Dollars'!AJ23</f>
        <v>16119389.897559704</v>
      </c>
      <c r="AK23" s="71">
        <f>'[2]Table 3-A Dollars'!AK23</f>
        <v>16128811.291939905</v>
      </c>
      <c r="AL23" s="71">
        <f>'[2]Table 3-A Dollars'!AL23</f>
        <v>16367739.337692004</v>
      </c>
      <c r="AM23" s="71">
        <f>'[2]Table 3-A Dollars'!AM23</f>
        <v>16851861.664578274</v>
      </c>
      <c r="AN23" s="71">
        <f>'[2]Table 3-A Dollars'!AN23</f>
        <v>17382563.894763596</v>
      </c>
    </row>
    <row r="24" spans="1:40" ht="16.5" thickBot="1" x14ac:dyDescent="0.3">
      <c r="A24" s="21" t="s">
        <v>4</v>
      </c>
      <c r="B24" s="55">
        <f>'[2]POG Table'!D36+'[2]POG Table'!D65+'[2]POG Table'!D97</f>
        <v>2985086</v>
      </c>
      <c r="C24" s="55">
        <f>'[2]POG Table'!E36+'[2]POG Table'!E65+'[2]POG Table'!E97</f>
        <v>3201648</v>
      </c>
      <c r="D24" s="55">
        <f>'[2]POG Table'!F36+'[2]POG Table'!F65+'[2]POG Table'!F97</f>
        <v>3444492</v>
      </c>
      <c r="E24" s="55">
        <f>'[2]POG Table'!G36+'[2]POG Table'!G65+'[2]POG Table'!G97</f>
        <v>3893983.7</v>
      </c>
      <c r="F24" s="55">
        <f>'[2]POG Table'!H36+'[2]POG Table'!H65+'[2]POG Table'!H97</f>
        <v>3962729.1</v>
      </c>
      <c r="G24" s="55">
        <f>'[2]POG Table'!I36+'[2]POG Table'!I65+'[2]POG Table'!I97</f>
        <v>4051283</v>
      </c>
      <c r="H24" s="55">
        <f>'[2]POG Table'!J36+'[2]POG Table'!J65+'[2]POG Table'!J97</f>
        <v>4270787.9000000004</v>
      </c>
      <c r="I24" s="55">
        <f>'[2]POG Table'!K36+'[2]POG Table'!K65+'[2]POG Table'!K97</f>
        <v>4514941.3</v>
      </c>
      <c r="J24" s="55">
        <f>'[2]POG Table'!L36+'[2]POG Table'!L65+'[2]POG Table'!L97</f>
        <v>4607475.7</v>
      </c>
      <c r="K24" s="55">
        <f>'[2]POG Table'!M36+'[2]POG Table'!M65+'[2]POG Table'!M97</f>
        <v>4971600.3</v>
      </c>
      <c r="L24" s="55">
        <f>'[2]POG Table'!N36+'[2]POG Table'!N65+'[2]POG Table'!N97</f>
        <v>5435026.5999999996</v>
      </c>
      <c r="M24" s="55">
        <f>'[2]POG Table'!O36+'[2]POG Table'!O65+'[2]POG Table'!O97</f>
        <v>6064770</v>
      </c>
      <c r="N24" s="55">
        <f>'[2]POG Table'!P36+'[2]POG Table'!P65+'[2]POG Table'!P97</f>
        <v>6841365</v>
      </c>
      <c r="O24" s="55">
        <f>'[2]POG Table'!Q36+'[2]POG Table'!Q65+'[2]POG Table'!Q97</f>
        <v>7151350.9000000004</v>
      </c>
      <c r="P24" s="55">
        <f>'[2]POG Table'!R36+'[2]POG Table'!R65+'[2]POG Table'!R97</f>
        <v>7273798.4000000004</v>
      </c>
      <c r="Q24" s="55">
        <f>'[2]POG Table'!S36+'[2]POG Table'!S65+'[2]POG Table'!S97</f>
        <v>7383938</v>
      </c>
      <c r="R24" s="55">
        <f>'[2]POG Table'!T36+'[2]POG Table'!T65+'[2]POG Table'!T97</f>
        <v>7901335</v>
      </c>
      <c r="S24" s="55">
        <f>'[2]POG Table'!U36+'[2]POG Table'!U65+'[2]POG Table'!U97</f>
        <v>8187753</v>
      </c>
      <c r="T24" s="55">
        <f>'[2]POG Table'!V36+'[2]POG Table'!V65+'[2]POG Table'!V97</f>
        <v>9668879</v>
      </c>
      <c r="U24" s="55">
        <f>'[2]POG Table'!W36+'[2]POG Table'!W65+'[2]POG Table'!W97</f>
        <v>12165412</v>
      </c>
      <c r="V24" s="55">
        <f>'[2]POG Table'!X36+'[2]POG Table'!X65+'[2]POG Table'!X97</f>
        <v>11880468</v>
      </c>
      <c r="W24" s="55">
        <f>'[2]POG Table'!Y36+'[2]POG Table'!Y65+'[2]POG Table'!Y97</f>
        <v>10452797</v>
      </c>
      <c r="X24" s="55">
        <f>'[2]POG Table'!Z36+'[2]POG Table'!Z65+'[2]POG Table'!Z97</f>
        <v>10638676</v>
      </c>
      <c r="Y24" s="55">
        <f>'[2]POG Table'!AA36+'[2]POG Table'!AA65+'[2]POG Table'!AA97</f>
        <v>11090634</v>
      </c>
      <c r="Z24" s="55">
        <f>'[2]POG Table'!AB36+'[2]POG Table'!AB65+'[2]POG Table'!AB97</f>
        <v>12299300.800000001</v>
      </c>
      <c r="AA24" s="55">
        <f>'[2]POG Table'!AC36+'[2]POG Table'!AC65+'[2]POG Table'!AC97</f>
        <v>12656524.1</v>
      </c>
      <c r="AB24" s="55">
        <f>'[2]POG Table'!AD36+'[2]POG Table'!AD65+'[2]POG Table'!AD97</f>
        <v>12725476.300000001</v>
      </c>
      <c r="AC24" s="55">
        <f>'[2]POG Table'!AE36+'[2]POG Table'!AE65+'[2]POG Table'!AE97</f>
        <v>13728388.11627</v>
      </c>
      <c r="AD24" s="55">
        <f>'[2]POG Table'!AF36+'[2]POG Table'!AF65+'[2]POG Table'!AF97</f>
        <v>13661837.300000001</v>
      </c>
      <c r="AE24" s="55">
        <f>'[2]POG Table'!AG36+'[2]POG Table'!AG65+'[2]POG Table'!AG97</f>
        <v>16713119.871000001</v>
      </c>
      <c r="AF24" s="55">
        <f>'[2]POG Table'!AH36+'[2]POG Table'!AH65+'[2]POG Table'!AH97</f>
        <v>20594820.405000001</v>
      </c>
      <c r="AG24" s="55">
        <f>'[2]POG Table'!AI36+'[2]POG Table'!AI65+'[2]POG Table'!AI97</f>
        <v>25037414.704050034</v>
      </c>
      <c r="AH24" s="55">
        <f>'[2]POG Table'!AJ36+'[2]POG Table'!AJ65+'[2]POG Table'!AJ97</f>
        <v>24491269.100000001</v>
      </c>
      <c r="AI24" s="55">
        <f>'[2]POG Table'!AK36+'[2]POG Table'!AK65+'[2]POG Table'!AK97</f>
        <v>22093366.052099988</v>
      </c>
      <c r="AJ24" s="55">
        <f>'[2]POG Table'!AL36+'[2]POG Table'!AL65+'[2]POG Table'!AL97</f>
        <v>23814887.345141988</v>
      </c>
      <c r="AK24" s="55">
        <f>'[2]POG Table'!AM36+'[2]POG Table'!AM65+'[2]POG Table'!AM97</f>
        <v>22993160.70204483</v>
      </c>
      <c r="AL24" s="55">
        <f>'[2]POG Table'!AN36+'[2]POG Table'!AN65+'[2]POG Table'!AN97</f>
        <v>22577343.614085726</v>
      </c>
      <c r="AM24" s="55">
        <f>'[2]POG Table'!AO36+'[2]POG Table'!AO65+'[2]POG Table'!AO97</f>
        <v>22494445.406367444</v>
      </c>
      <c r="AN24" s="55">
        <f>'[2]POG Table'!AP36+'[2]POG Table'!AP65+'[2]POG Table'!AP97</f>
        <v>22537391.742494788</v>
      </c>
    </row>
    <row r="25" spans="1:40" ht="16.5" thickTop="1" x14ac:dyDescent="0.25">
      <c r="A25" s="24" t="s">
        <v>12</v>
      </c>
      <c r="B25" s="63">
        <f>SUM(B22:B24)</f>
        <v>17357678</v>
      </c>
      <c r="C25" s="25">
        <f t="shared" ref="C25:AL25" si="4">SUM(C22:C24)</f>
        <v>18655182</v>
      </c>
      <c r="D25" s="27">
        <f t="shared" si="4"/>
        <v>20074802</v>
      </c>
      <c r="E25" s="63">
        <f t="shared" si="4"/>
        <v>21526338.699999999</v>
      </c>
      <c r="F25" s="25">
        <f t="shared" si="4"/>
        <v>22606790.100000001</v>
      </c>
      <c r="G25" s="27">
        <f t="shared" si="4"/>
        <v>23827725</v>
      </c>
      <c r="H25" s="27">
        <f t="shared" si="4"/>
        <v>25469654.899999999</v>
      </c>
      <c r="I25" s="27">
        <f t="shared" si="4"/>
        <v>26906519.300000001</v>
      </c>
      <c r="J25" s="25">
        <f t="shared" si="4"/>
        <v>26730231.699999999</v>
      </c>
      <c r="K25" s="28">
        <f t="shared" si="4"/>
        <v>28693523.300000001</v>
      </c>
      <c r="L25" s="66">
        <f t="shared" si="4"/>
        <v>30524868.600000001</v>
      </c>
      <c r="M25" s="30">
        <f t="shared" si="4"/>
        <v>31755744.600000001</v>
      </c>
      <c r="N25" s="32">
        <f t="shared" si="4"/>
        <v>32481191.899999999</v>
      </c>
      <c r="O25" s="32">
        <f t="shared" si="4"/>
        <v>34208741.200000003</v>
      </c>
      <c r="P25" s="31">
        <f t="shared" si="4"/>
        <v>36326612.700000003</v>
      </c>
      <c r="Q25" s="30">
        <f t="shared" si="4"/>
        <v>38787124.700000003</v>
      </c>
      <c r="R25" s="32">
        <f t="shared" si="4"/>
        <v>40718356.5</v>
      </c>
      <c r="S25" s="32">
        <f t="shared" si="4"/>
        <v>42407223.700000003</v>
      </c>
      <c r="T25" s="32">
        <f t="shared" si="4"/>
        <v>43231985.700000003</v>
      </c>
      <c r="U25" s="31">
        <f t="shared" si="4"/>
        <v>45983879.200000003</v>
      </c>
      <c r="V25" s="30">
        <f t="shared" si="4"/>
        <v>47518781.18</v>
      </c>
      <c r="W25" s="31">
        <f t="shared" si="4"/>
        <v>47422435.458609998</v>
      </c>
      <c r="X25" s="32">
        <f t="shared" si="4"/>
        <v>49864497</v>
      </c>
      <c r="Y25" s="32">
        <f t="shared" si="4"/>
        <v>52345443.600000001</v>
      </c>
      <c r="Z25" s="32">
        <f t="shared" si="4"/>
        <v>55082265.200000003</v>
      </c>
      <c r="AA25" s="32">
        <f t="shared" si="4"/>
        <v>57058575.700000003</v>
      </c>
      <c r="AB25" s="31">
        <f t="shared" si="4"/>
        <v>57898235.105000004</v>
      </c>
      <c r="AC25" s="31">
        <f t="shared" si="4"/>
        <v>62079928.438379996</v>
      </c>
      <c r="AD25" s="30">
        <f t="shared" si="4"/>
        <v>63275118.799999997</v>
      </c>
      <c r="AE25" s="31">
        <f t="shared" si="4"/>
        <v>66782595.39074</v>
      </c>
      <c r="AF25" s="30">
        <f t="shared" si="4"/>
        <v>75296765.104999989</v>
      </c>
      <c r="AG25" s="32">
        <f t="shared" si="4"/>
        <v>83730585.925830036</v>
      </c>
      <c r="AH25" s="31">
        <f t="shared" si="4"/>
        <v>85575909</v>
      </c>
      <c r="AI25" s="31">
        <f t="shared" si="4"/>
        <v>85260985.787539989</v>
      </c>
      <c r="AJ25" s="33">
        <f t="shared" si="4"/>
        <v>89085402.249701694</v>
      </c>
      <c r="AK25" s="33">
        <f t="shared" si="4"/>
        <v>89962762.093984723</v>
      </c>
      <c r="AL25" s="33">
        <f t="shared" si="4"/>
        <v>91849835.033793241</v>
      </c>
      <c r="AM25" s="33">
        <f t="shared" ref="AM25:AN25" si="5">SUM(AM22:AM24)</f>
        <v>94250898.424604416</v>
      </c>
      <c r="AN25" s="33">
        <f t="shared" si="5"/>
        <v>96791151.184254766</v>
      </c>
    </row>
    <row r="26" spans="1:40" s="80" customFormat="1" ht="11.25" x14ac:dyDescent="0.15">
      <c r="A26" s="34" t="s">
        <v>6</v>
      </c>
      <c r="B26" s="34" t="s">
        <v>6</v>
      </c>
      <c r="C26" s="34" t="s">
        <v>6</v>
      </c>
      <c r="D26" s="34" t="s">
        <v>6</v>
      </c>
      <c r="E26" s="34" t="s">
        <v>6</v>
      </c>
      <c r="F26" s="34" t="s">
        <v>6</v>
      </c>
      <c r="G26" s="34" t="s">
        <v>6</v>
      </c>
      <c r="H26" s="34" t="s">
        <v>6</v>
      </c>
      <c r="I26" s="34" t="s">
        <v>6</v>
      </c>
      <c r="J26" s="34" t="s">
        <v>6</v>
      </c>
      <c r="K26" s="34" t="s">
        <v>6</v>
      </c>
      <c r="L26" s="79"/>
      <c r="M26" s="79"/>
    </row>
    <row r="27" spans="1:40" ht="15.75" x14ac:dyDescent="0.25">
      <c r="A27" s="3" t="s">
        <v>1</v>
      </c>
      <c r="B27" s="4">
        <v>2001</v>
      </c>
      <c r="C27" s="5">
        <v>2002</v>
      </c>
      <c r="D27" s="81">
        <v>2003</v>
      </c>
      <c r="E27" s="5">
        <v>2004</v>
      </c>
      <c r="F27" s="4">
        <v>2005</v>
      </c>
      <c r="G27" s="6">
        <v>2006</v>
      </c>
      <c r="H27" s="6">
        <v>2007</v>
      </c>
      <c r="I27" s="5">
        <v>2008</v>
      </c>
      <c r="J27" s="4">
        <v>2009</v>
      </c>
      <c r="K27" s="7">
        <v>2010</v>
      </c>
      <c r="L27" s="82"/>
      <c r="M27" s="8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</row>
    <row r="28" spans="1:40" ht="15.75" x14ac:dyDescent="0.25">
      <c r="A28" s="15" t="s">
        <v>2</v>
      </c>
      <c r="B28" s="44">
        <f t="shared" ref="B28:K30" si="6">L4</f>
        <v>12425290</v>
      </c>
      <c r="C28" s="17">
        <f t="shared" si="6"/>
        <v>12997086</v>
      </c>
      <c r="D28" s="83">
        <f t="shared" si="6"/>
        <v>13707798</v>
      </c>
      <c r="E28" s="17">
        <f t="shared" si="6"/>
        <v>14393200</v>
      </c>
      <c r="F28" s="17">
        <f t="shared" si="6"/>
        <v>15531065</v>
      </c>
      <c r="G28" s="17">
        <f t="shared" si="6"/>
        <v>16690597</v>
      </c>
      <c r="H28" s="17">
        <f t="shared" si="6"/>
        <v>17099892</v>
      </c>
      <c r="I28" s="17">
        <f t="shared" si="6"/>
        <v>17538923</v>
      </c>
      <c r="J28" s="47">
        <f t="shared" si="6"/>
        <v>16331929</v>
      </c>
      <c r="K28" s="68">
        <f t="shared" si="6"/>
        <v>16056117</v>
      </c>
      <c r="L28" s="84"/>
      <c r="M28" s="85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</row>
    <row r="29" spans="1:40" ht="15.75" x14ac:dyDescent="0.25">
      <c r="A29" s="49" t="s">
        <v>3</v>
      </c>
      <c r="B29" s="71">
        <f t="shared" si="6"/>
        <v>2750338</v>
      </c>
      <c r="C29" s="20">
        <f t="shared" si="6"/>
        <v>2320275</v>
      </c>
      <c r="D29" s="86">
        <f t="shared" si="6"/>
        <v>2387529</v>
      </c>
      <c r="E29" s="20">
        <f t="shared" si="6"/>
        <v>2476391</v>
      </c>
      <c r="F29" s="20">
        <f t="shared" si="6"/>
        <v>2599108</v>
      </c>
      <c r="G29" s="52">
        <f t="shared" si="6"/>
        <v>3265793</v>
      </c>
      <c r="H29" s="20">
        <f t="shared" si="6"/>
        <v>3250531</v>
      </c>
      <c r="I29" s="20">
        <f t="shared" si="6"/>
        <v>3413444</v>
      </c>
      <c r="J29" s="51">
        <f t="shared" si="6"/>
        <v>3589806</v>
      </c>
      <c r="K29" s="72">
        <f t="shared" si="6"/>
        <v>3718346</v>
      </c>
      <c r="L29" s="87"/>
      <c r="M29" s="88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</row>
    <row r="30" spans="1:40" ht="16.5" thickBot="1" x14ac:dyDescent="0.3">
      <c r="A30" s="21" t="s">
        <v>4</v>
      </c>
      <c r="B30" s="55">
        <f t="shared" si="6"/>
        <v>4505453</v>
      </c>
      <c r="C30" s="23">
        <f t="shared" si="6"/>
        <v>5054788</v>
      </c>
      <c r="D30" s="23">
        <f t="shared" si="6"/>
        <v>5728608</v>
      </c>
      <c r="E30" s="23">
        <f t="shared" si="6"/>
        <v>5934455</v>
      </c>
      <c r="F30" s="57">
        <f t="shared" si="6"/>
        <v>6037741</v>
      </c>
      <c r="G30" s="23">
        <f t="shared" si="6"/>
        <v>6056552</v>
      </c>
      <c r="H30" s="57">
        <f t="shared" si="6"/>
        <v>6531710</v>
      </c>
      <c r="I30" s="57">
        <f t="shared" si="6"/>
        <v>6781953</v>
      </c>
      <c r="J30" s="23">
        <f t="shared" si="6"/>
        <v>8031181</v>
      </c>
      <c r="K30" s="56">
        <f t="shared" si="6"/>
        <v>9725606</v>
      </c>
      <c r="L30" s="87"/>
      <c r="M30" s="88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</row>
    <row r="31" spans="1:40" ht="16.5" thickTop="1" x14ac:dyDescent="0.25">
      <c r="A31" s="61" t="s">
        <v>5</v>
      </c>
      <c r="B31" s="62">
        <f>SUM(B28:B30)</f>
        <v>19681081</v>
      </c>
      <c r="C31" s="27">
        <f t="shared" ref="C31:K31" si="7">SUM(C28:C30)</f>
        <v>20372149</v>
      </c>
      <c r="D31" s="25">
        <f t="shared" si="7"/>
        <v>21823935</v>
      </c>
      <c r="E31" s="26">
        <f t="shared" si="7"/>
        <v>22804046</v>
      </c>
      <c r="F31" s="27">
        <f t="shared" si="7"/>
        <v>24167914</v>
      </c>
      <c r="G31" s="25">
        <f t="shared" si="7"/>
        <v>26012942</v>
      </c>
      <c r="H31" s="89">
        <f t="shared" si="7"/>
        <v>26882133</v>
      </c>
      <c r="I31" s="26">
        <f t="shared" si="7"/>
        <v>27734320</v>
      </c>
      <c r="J31" s="26">
        <f t="shared" si="7"/>
        <v>27952916</v>
      </c>
      <c r="K31" s="28">
        <f t="shared" si="7"/>
        <v>29500069</v>
      </c>
      <c r="L31" s="84"/>
      <c r="M31" s="85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</row>
    <row r="32" spans="1:40" s="37" customFormat="1" ht="6.75" x14ac:dyDescent="0.15">
      <c r="A32" s="34" t="s">
        <v>6</v>
      </c>
      <c r="B32" s="34" t="s">
        <v>6</v>
      </c>
      <c r="C32" s="34" t="s">
        <v>6</v>
      </c>
      <c r="D32" s="34" t="s">
        <v>6</v>
      </c>
      <c r="E32" s="34" t="s">
        <v>6</v>
      </c>
      <c r="F32" s="34" t="s">
        <v>6</v>
      </c>
      <c r="G32" s="34" t="s">
        <v>6</v>
      </c>
      <c r="H32" s="34" t="s">
        <v>6</v>
      </c>
      <c r="I32" s="34" t="s">
        <v>6</v>
      </c>
      <c r="J32" s="34" t="s">
        <v>6</v>
      </c>
      <c r="K32" s="34" t="s">
        <v>6</v>
      </c>
      <c r="L32" s="90"/>
      <c r="M32" s="90"/>
    </row>
    <row r="33" spans="1:36" ht="15.75" x14ac:dyDescent="0.25">
      <c r="A33" s="3" t="s">
        <v>7</v>
      </c>
      <c r="B33" s="38">
        <v>2001</v>
      </c>
      <c r="C33" s="38">
        <v>2002</v>
      </c>
      <c r="D33" s="38">
        <v>2003</v>
      </c>
      <c r="E33" s="38">
        <v>2004</v>
      </c>
      <c r="F33" s="38">
        <v>2005</v>
      </c>
      <c r="G33" s="38">
        <v>2006</v>
      </c>
      <c r="H33" s="38">
        <v>2007</v>
      </c>
      <c r="I33" s="38">
        <v>2008</v>
      </c>
      <c r="J33" s="38">
        <v>2009</v>
      </c>
      <c r="K33" s="39">
        <v>2010</v>
      </c>
      <c r="L33" s="88"/>
      <c r="M33" s="88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</row>
    <row r="34" spans="1:36" ht="15.75" x14ac:dyDescent="0.25">
      <c r="A34" s="91" t="s">
        <v>2</v>
      </c>
      <c r="B34" s="46">
        <f t="shared" ref="B34:K36" si="8">L10</f>
        <v>3153704</v>
      </c>
      <c r="C34" s="69">
        <f t="shared" si="8"/>
        <v>3355110.5999999996</v>
      </c>
      <c r="D34" s="69">
        <f t="shared" si="8"/>
        <v>3250097.9</v>
      </c>
      <c r="E34" s="69">
        <f t="shared" si="8"/>
        <v>3515120.3</v>
      </c>
      <c r="F34" s="69">
        <f t="shared" si="8"/>
        <v>3729673.3</v>
      </c>
      <c r="G34" s="69">
        <f t="shared" si="8"/>
        <v>3985865.7</v>
      </c>
      <c r="H34" s="17">
        <f t="shared" si="8"/>
        <v>4284715.5</v>
      </c>
      <c r="I34" s="46">
        <f t="shared" si="8"/>
        <v>4632792.6999999993</v>
      </c>
      <c r="J34" s="69">
        <f t="shared" si="8"/>
        <v>5063494.7</v>
      </c>
      <c r="K34" s="68">
        <f t="shared" si="8"/>
        <v>5344011.1999999993</v>
      </c>
      <c r="L34" s="84"/>
      <c r="M34" s="85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</row>
    <row r="35" spans="1:36" ht="15.75" x14ac:dyDescent="0.25">
      <c r="A35" s="70" t="s">
        <v>3</v>
      </c>
      <c r="B35" s="71">
        <f t="shared" si="8"/>
        <v>4371148</v>
      </c>
      <c r="C35" s="53">
        <f t="shared" si="8"/>
        <v>4507511</v>
      </c>
      <c r="D35" s="53">
        <f t="shared" si="8"/>
        <v>4716597</v>
      </c>
      <c r="E35" s="53">
        <f t="shared" si="8"/>
        <v>4871088</v>
      </c>
      <c r="F35" s="20">
        <f t="shared" si="8"/>
        <v>5217119</v>
      </c>
      <c r="G35" s="53">
        <f t="shared" si="8"/>
        <v>5285976</v>
      </c>
      <c r="H35" s="53">
        <f t="shared" si="8"/>
        <v>5729749</v>
      </c>
      <c r="I35" s="53">
        <f t="shared" si="8"/>
        <v>6006862</v>
      </c>
      <c r="J35" s="53">
        <f t="shared" si="8"/>
        <v>5851812</v>
      </c>
      <c r="K35" s="75">
        <f t="shared" si="8"/>
        <v>5880351</v>
      </c>
      <c r="L35" s="87"/>
      <c r="M35" s="88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</row>
    <row r="36" spans="1:36" ht="16.5" thickBot="1" x14ac:dyDescent="0.3">
      <c r="A36" s="21" t="s">
        <v>8</v>
      </c>
      <c r="B36" s="55">
        <f t="shared" si="8"/>
        <v>3040048</v>
      </c>
      <c r="C36" s="58">
        <f t="shared" si="8"/>
        <v>3205499</v>
      </c>
      <c r="D36" s="23">
        <f t="shared" si="8"/>
        <v>3643279</v>
      </c>
      <c r="E36" s="92">
        <f t="shared" si="8"/>
        <v>3486962</v>
      </c>
      <c r="F36" s="58">
        <f t="shared" si="8"/>
        <v>3357656</v>
      </c>
      <c r="G36" s="58">
        <f t="shared" si="8"/>
        <v>3505590</v>
      </c>
      <c r="H36" s="58">
        <f t="shared" si="8"/>
        <v>3719864</v>
      </c>
      <c r="I36" s="58">
        <f t="shared" si="8"/>
        <v>4019038</v>
      </c>
      <c r="J36" s="58">
        <f t="shared" si="8"/>
        <v>4041366</v>
      </c>
      <c r="K36" s="56">
        <f t="shared" si="8"/>
        <v>4006597</v>
      </c>
      <c r="L36" s="87"/>
      <c r="M36" s="88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</row>
    <row r="37" spans="1:36" ht="16.5" thickTop="1" x14ac:dyDescent="0.25">
      <c r="A37" s="61" t="s">
        <v>9</v>
      </c>
      <c r="B37" s="62">
        <f>SUM(B34:B36)</f>
        <v>10564900</v>
      </c>
      <c r="C37" s="27">
        <f t="shared" ref="C37:K37" si="9">SUM(C34:C36)</f>
        <v>11068120.6</v>
      </c>
      <c r="D37" s="25">
        <f t="shared" si="9"/>
        <v>11609973.9</v>
      </c>
      <c r="E37" s="26">
        <f t="shared" si="9"/>
        <v>11873170.300000001</v>
      </c>
      <c r="F37" s="26">
        <f t="shared" si="9"/>
        <v>12304448.300000001</v>
      </c>
      <c r="G37" s="26">
        <f t="shared" si="9"/>
        <v>12777431.699999999</v>
      </c>
      <c r="H37" s="26">
        <f t="shared" si="9"/>
        <v>13734328.5</v>
      </c>
      <c r="I37" s="27">
        <f t="shared" si="9"/>
        <v>14658692.699999999</v>
      </c>
      <c r="J37" s="27">
        <f t="shared" si="9"/>
        <v>14956672.699999999</v>
      </c>
      <c r="K37" s="93">
        <f t="shared" si="9"/>
        <v>15230959.199999999</v>
      </c>
      <c r="L37" s="84"/>
      <c r="M37" s="85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</row>
    <row r="38" spans="1:36" s="37" customFormat="1" ht="6.75" x14ac:dyDescent="0.15">
      <c r="A38" s="34" t="s">
        <v>6</v>
      </c>
      <c r="B38" s="34" t="s">
        <v>6</v>
      </c>
      <c r="C38" s="34" t="s">
        <v>6</v>
      </c>
      <c r="D38" s="34" t="s">
        <v>6</v>
      </c>
      <c r="E38" s="34" t="s">
        <v>6</v>
      </c>
      <c r="F38" s="34" t="s">
        <v>6</v>
      </c>
      <c r="G38" s="34" t="s">
        <v>6</v>
      </c>
      <c r="H38" s="34" t="s">
        <v>6</v>
      </c>
      <c r="I38" s="34" t="s">
        <v>6</v>
      </c>
      <c r="J38" s="34" t="s">
        <v>6</v>
      </c>
      <c r="K38" s="34" t="s">
        <v>6</v>
      </c>
      <c r="L38" s="90"/>
      <c r="M38" s="90"/>
    </row>
    <row r="39" spans="1:36" ht="15.75" x14ac:dyDescent="0.25">
      <c r="A39" s="94" t="s">
        <v>10</v>
      </c>
      <c r="B39" s="67">
        <v>2001</v>
      </c>
      <c r="C39" s="38">
        <v>2002</v>
      </c>
      <c r="D39" s="38">
        <v>2003</v>
      </c>
      <c r="E39" s="38">
        <v>2004</v>
      </c>
      <c r="F39" s="38">
        <v>2005</v>
      </c>
      <c r="G39" s="38">
        <v>2006</v>
      </c>
      <c r="H39" s="38">
        <v>2007</v>
      </c>
      <c r="I39" s="38">
        <v>2008</v>
      </c>
      <c r="J39" s="38">
        <v>2009</v>
      </c>
      <c r="K39" s="39">
        <v>2010</v>
      </c>
      <c r="L39" s="88"/>
      <c r="M39" s="88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</row>
    <row r="40" spans="1:36" ht="15.75" x14ac:dyDescent="0.25">
      <c r="A40" s="91" t="s">
        <v>2</v>
      </c>
      <c r="B40" s="46">
        <f t="shared" ref="B40:K42" si="10">L16</f>
        <v>1804567</v>
      </c>
      <c r="C40" s="17">
        <f t="shared" si="10"/>
        <v>1933733</v>
      </c>
      <c r="D40" s="17">
        <f t="shared" si="10"/>
        <v>983539</v>
      </c>
      <c r="E40" s="17">
        <f t="shared" si="10"/>
        <v>1188609</v>
      </c>
      <c r="F40" s="46">
        <f t="shared" si="10"/>
        <v>1285271</v>
      </c>
      <c r="G40" s="17">
        <f t="shared" si="10"/>
        <v>1372197</v>
      </c>
      <c r="H40" s="17">
        <f t="shared" si="10"/>
        <v>1608361</v>
      </c>
      <c r="I40" s="17">
        <f t="shared" si="10"/>
        <v>1772694</v>
      </c>
      <c r="J40" s="17">
        <f t="shared" si="10"/>
        <v>1917338</v>
      </c>
      <c r="K40" s="68">
        <f t="shared" si="10"/>
        <v>2065390</v>
      </c>
      <c r="L40" s="84"/>
      <c r="M40" s="85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</row>
    <row r="41" spans="1:36" ht="15.75" x14ac:dyDescent="0.25">
      <c r="A41" s="49" t="s">
        <v>3</v>
      </c>
      <c r="B41" s="71">
        <f t="shared" si="10"/>
        <v>584795</v>
      </c>
      <c r="C41" s="20">
        <f t="shared" si="10"/>
        <v>577259</v>
      </c>
      <c r="D41" s="20">
        <f t="shared" si="10"/>
        <v>594266</v>
      </c>
      <c r="E41" s="20">
        <f t="shared" si="10"/>
        <v>612982</v>
      </c>
      <c r="F41" s="20">
        <f t="shared" si="10"/>
        <v>690578</v>
      </c>
      <c r="G41" s="95">
        <f t="shared" si="10"/>
        <v>802758</v>
      </c>
      <c r="H41" s="20">
        <f t="shared" si="10"/>
        <v>843773</v>
      </c>
      <c r="I41" s="20">
        <f t="shared" si="10"/>
        <v>854755</v>
      </c>
      <c r="J41" s="20">
        <f t="shared" si="10"/>
        <v>808727</v>
      </c>
      <c r="K41" s="75">
        <f t="shared" si="10"/>
        <v>754252</v>
      </c>
      <c r="L41" s="87"/>
      <c r="M41" s="88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</row>
    <row r="42" spans="1:36" ht="16.5" thickBot="1" x14ac:dyDescent="0.3">
      <c r="A42" s="96" t="s">
        <v>8</v>
      </c>
      <c r="B42" s="92">
        <f t="shared" si="10"/>
        <v>5153506.5999999996</v>
      </c>
      <c r="C42" s="23">
        <f t="shared" si="10"/>
        <v>5289551</v>
      </c>
      <c r="D42" s="23">
        <f t="shared" si="10"/>
        <v>6696786</v>
      </c>
      <c r="E42" s="23">
        <f t="shared" si="10"/>
        <v>6707950.9000000004</v>
      </c>
      <c r="F42" s="23">
        <f t="shared" si="10"/>
        <v>6679129.4000000004</v>
      </c>
      <c r="G42" s="23">
        <f t="shared" si="10"/>
        <v>6935516</v>
      </c>
      <c r="H42" s="23">
        <f t="shared" si="10"/>
        <v>7120153</v>
      </c>
      <c r="I42" s="23">
        <f t="shared" si="10"/>
        <v>7478718</v>
      </c>
      <c r="J42" s="23">
        <f t="shared" si="10"/>
        <v>7605018</v>
      </c>
      <c r="K42" s="56">
        <f t="shared" si="10"/>
        <v>8229841</v>
      </c>
      <c r="L42" s="87"/>
      <c r="M42" s="88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</row>
    <row r="43" spans="1:36" ht="16.5" thickTop="1" x14ac:dyDescent="0.25">
      <c r="A43" s="61" t="s">
        <v>9</v>
      </c>
      <c r="B43" s="62">
        <f>SUM(B40:B42)</f>
        <v>7542868.5999999996</v>
      </c>
      <c r="C43" s="27">
        <f t="shared" ref="C43:K43" si="11">SUM(C40:C42)</f>
        <v>7800543</v>
      </c>
      <c r="D43" s="27">
        <f t="shared" si="11"/>
        <v>8274591</v>
      </c>
      <c r="E43" s="27">
        <f t="shared" si="11"/>
        <v>8509541.9000000004</v>
      </c>
      <c r="F43" s="27">
        <f t="shared" si="11"/>
        <v>8654978.4000000004</v>
      </c>
      <c r="G43" s="27">
        <f t="shared" si="11"/>
        <v>9110471</v>
      </c>
      <c r="H43" s="27">
        <f t="shared" si="11"/>
        <v>9572287</v>
      </c>
      <c r="I43" s="25">
        <f t="shared" si="11"/>
        <v>10106167</v>
      </c>
      <c r="J43" s="27">
        <f t="shared" si="11"/>
        <v>10331083</v>
      </c>
      <c r="K43" s="28">
        <f t="shared" si="11"/>
        <v>11049483</v>
      </c>
      <c r="L43" s="84"/>
      <c r="M43" s="85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</row>
    <row r="44" spans="1:36" s="37" customFormat="1" ht="6.75" x14ac:dyDescent="0.15">
      <c r="A44" s="34" t="s">
        <v>6</v>
      </c>
      <c r="B44" s="34" t="s">
        <v>6</v>
      </c>
      <c r="C44" s="34" t="s">
        <v>6</v>
      </c>
      <c r="D44" s="34" t="s">
        <v>6</v>
      </c>
      <c r="E44" s="34" t="s">
        <v>6</v>
      </c>
      <c r="F44" s="34" t="s">
        <v>6</v>
      </c>
      <c r="G44" s="34" t="s">
        <v>6</v>
      </c>
      <c r="H44" s="34" t="s">
        <v>6</v>
      </c>
      <c r="I44" s="34" t="s">
        <v>6</v>
      </c>
      <c r="J44" s="34" t="s">
        <v>6</v>
      </c>
      <c r="K44" s="34" t="s">
        <v>6</v>
      </c>
      <c r="L44" s="90"/>
      <c r="M44" s="90"/>
      <c r="N44" s="90"/>
    </row>
    <row r="45" spans="1:36" ht="31.15" customHeight="1" x14ac:dyDescent="0.25">
      <c r="A45" s="74" t="s">
        <v>11</v>
      </c>
      <c r="B45" s="67">
        <v>2001</v>
      </c>
      <c r="C45" s="38">
        <v>2002</v>
      </c>
      <c r="D45" s="38">
        <v>2003</v>
      </c>
      <c r="E45" s="38">
        <v>2004</v>
      </c>
      <c r="F45" s="38">
        <v>2005</v>
      </c>
      <c r="G45" s="38">
        <v>2006</v>
      </c>
      <c r="H45" s="38">
        <v>2007</v>
      </c>
      <c r="I45" s="38">
        <v>2008</v>
      </c>
      <c r="J45" s="38">
        <v>2009</v>
      </c>
      <c r="K45" s="39">
        <v>2010</v>
      </c>
      <c r="L45" s="88"/>
      <c r="M45" s="88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</row>
    <row r="46" spans="1:36" ht="15.75" x14ac:dyDescent="0.25">
      <c r="A46" s="43" t="s">
        <v>2</v>
      </c>
      <c r="B46" s="97">
        <f t="shared" ref="B46:K48" si="12">L22</f>
        <v>17383561</v>
      </c>
      <c r="C46" s="98">
        <f t="shared" si="12"/>
        <v>18285929.600000001</v>
      </c>
      <c r="D46" s="17">
        <f t="shared" si="12"/>
        <v>17941434.899999999</v>
      </c>
      <c r="E46" s="17">
        <f t="shared" si="12"/>
        <v>19096929.300000001</v>
      </c>
      <c r="F46" s="45">
        <f t="shared" si="12"/>
        <v>20546009.300000001</v>
      </c>
      <c r="G46" s="17">
        <f t="shared" si="12"/>
        <v>22048659.699999999</v>
      </c>
      <c r="H46" s="17">
        <f t="shared" si="12"/>
        <v>22992968.5</v>
      </c>
      <c r="I46" s="46">
        <f t="shared" si="12"/>
        <v>23944409.699999999</v>
      </c>
      <c r="J46" s="17">
        <f t="shared" si="12"/>
        <v>23312761.699999999</v>
      </c>
      <c r="K46" s="68">
        <f t="shared" si="12"/>
        <v>23465518.199999999</v>
      </c>
      <c r="L46" s="84"/>
      <c r="M46" s="85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</row>
    <row r="47" spans="1:36" ht="15.75" x14ac:dyDescent="0.25">
      <c r="A47" s="99" t="s">
        <v>3</v>
      </c>
      <c r="B47" s="100">
        <f t="shared" si="12"/>
        <v>7706281</v>
      </c>
      <c r="C47" s="101">
        <f t="shared" si="12"/>
        <v>7405045</v>
      </c>
      <c r="D47" s="20">
        <f t="shared" si="12"/>
        <v>7698392</v>
      </c>
      <c r="E47" s="52">
        <f t="shared" si="12"/>
        <v>7960461</v>
      </c>
      <c r="F47" s="20">
        <f t="shared" si="12"/>
        <v>8506805</v>
      </c>
      <c r="G47" s="51">
        <f t="shared" si="12"/>
        <v>9354527</v>
      </c>
      <c r="H47" s="20">
        <f t="shared" si="12"/>
        <v>9824053</v>
      </c>
      <c r="I47" s="20">
        <f t="shared" si="12"/>
        <v>10275061</v>
      </c>
      <c r="J47" s="20">
        <f t="shared" si="12"/>
        <v>10250345</v>
      </c>
      <c r="K47" s="75">
        <f t="shared" si="12"/>
        <v>10352949</v>
      </c>
      <c r="L47" s="87"/>
      <c r="M47" s="88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</row>
    <row r="48" spans="1:36" ht="16.5" thickBot="1" x14ac:dyDescent="0.3">
      <c r="A48" s="21" t="s">
        <v>4</v>
      </c>
      <c r="B48" s="102">
        <f t="shared" si="12"/>
        <v>5435026.5999999996</v>
      </c>
      <c r="C48" s="103">
        <f t="shared" si="12"/>
        <v>6064770</v>
      </c>
      <c r="D48" s="59">
        <f t="shared" si="12"/>
        <v>6841365</v>
      </c>
      <c r="E48" s="23">
        <f t="shared" si="12"/>
        <v>7151350.9000000004</v>
      </c>
      <c r="F48" s="23">
        <f t="shared" si="12"/>
        <v>7273798.4000000004</v>
      </c>
      <c r="G48" s="23">
        <f t="shared" si="12"/>
        <v>7383938</v>
      </c>
      <c r="H48" s="23">
        <f t="shared" si="12"/>
        <v>7901335</v>
      </c>
      <c r="I48" s="57">
        <f t="shared" si="12"/>
        <v>8187753</v>
      </c>
      <c r="J48" s="57">
        <f t="shared" si="12"/>
        <v>9668879</v>
      </c>
      <c r="K48" s="56">
        <f t="shared" si="12"/>
        <v>12165412</v>
      </c>
      <c r="L48" s="87"/>
      <c r="M48" s="88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</row>
    <row r="49" spans="1:36" ht="16.5" thickTop="1" x14ac:dyDescent="0.25">
      <c r="A49" s="61" t="s">
        <v>12</v>
      </c>
      <c r="B49" s="62">
        <f>SUM(B46:B48)</f>
        <v>30524868.600000001</v>
      </c>
      <c r="C49" s="27">
        <f t="shared" ref="C49:K49" si="13">SUM(C46:C48)</f>
        <v>31755744.600000001</v>
      </c>
      <c r="D49" s="25">
        <f t="shared" si="13"/>
        <v>32481191.899999999</v>
      </c>
      <c r="E49" s="26">
        <f t="shared" si="13"/>
        <v>34208741.200000003</v>
      </c>
      <c r="F49" s="26">
        <f t="shared" si="13"/>
        <v>36326612.700000003</v>
      </c>
      <c r="G49" s="26">
        <f t="shared" si="13"/>
        <v>38787124.700000003</v>
      </c>
      <c r="H49" s="26">
        <f t="shared" si="13"/>
        <v>40718356.5</v>
      </c>
      <c r="I49" s="26">
        <f t="shared" si="13"/>
        <v>42407223.700000003</v>
      </c>
      <c r="J49" s="26">
        <f t="shared" si="13"/>
        <v>43231985.700000003</v>
      </c>
      <c r="K49" s="28">
        <f t="shared" si="13"/>
        <v>45983879.200000003</v>
      </c>
      <c r="L49" s="84"/>
      <c r="M49" s="85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</row>
    <row r="50" spans="1:36" s="80" customFormat="1" ht="11.25" x14ac:dyDescent="0.15">
      <c r="A50" s="34" t="s">
        <v>6</v>
      </c>
      <c r="B50" s="34" t="s">
        <v>6</v>
      </c>
      <c r="C50" s="34" t="s">
        <v>6</v>
      </c>
      <c r="D50" s="34" t="s">
        <v>6</v>
      </c>
      <c r="E50" s="34" t="s">
        <v>6</v>
      </c>
      <c r="F50" s="34" t="s">
        <v>6</v>
      </c>
      <c r="G50" s="34" t="s">
        <v>6</v>
      </c>
      <c r="H50" s="34" t="s">
        <v>6</v>
      </c>
      <c r="I50" s="34" t="s">
        <v>6</v>
      </c>
      <c r="J50" s="34" t="s">
        <v>6</v>
      </c>
      <c r="K50" s="34" t="s">
        <v>6</v>
      </c>
      <c r="L50" s="79"/>
      <c r="M50" s="79"/>
    </row>
    <row r="51" spans="1:36" ht="15.75" x14ac:dyDescent="0.25">
      <c r="A51" s="3" t="s">
        <v>1</v>
      </c>
      <c r="B51" s="4">
        <v>2011</v>
      </c>
      <c r="C51" s="5">
        <v>2012</v>
      </c>
      <c r="D51" s="5">
        <v>2013</v>
      </c>
      <c r="E51" s="5">
        <v>2014</v>
      </c>
      <c r="F51" s="4">
        <v>2015</v>
      </c>
      <c r="G51" s="5">
        <v>2016</v>
      </c>
      <c r="H51" s="5">
        <v>2017</v>
      </c>
      <c r="I51" s="81">
        <v>2018</v>
      </c>
      <c r="J51" s="4">
        <v>2019</v>
      </c>
      <c r="K51" s="7">
        <v>2020</v>
      </c>
      <c r="L51" s="82"/>
      <c r="M51" s="8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</row>
    <row r="52" spans="1:36" ht="15.75" x14ac:dyDescent="0.25">
      <c r="A52" s="15" t="s">
        <v>2</v>
      </c>
      <c r="B52" s="44">
        <f t="shared" ref="B52:K54" si="14">V4</f>
        <v>17726057</v>
      </c>
      <c r="C52" s="17">
        <f t="shared" si="14"/>
        <v>18677461.458609998</v>
      </c>
      <c r="D52" s="17">
        <f t="shared" si="14"/>
        <v>20181762</v>
      </c>
      <c r="E52" s="17">
        <f t="shared" si="14"/>
        <v>21855772</v>
      </c>
      <c r="F52" s="104">
        <f t="shared" si="14"/>
        <v>23060603</v>
      </c>
      <c r="G52" s="105">
        <f t="shared" si="14"/>
        <v>23683455</v>
      </c>
      <c r="H52" s="17">
        <f t="shared" si="14"/>
        <v>23965347</v>
      </c>
      <c r="I52" s="17">
        <f t="shared" si="14"/>
        <v>25185543</v>
      </c>
      <c r="J52" s="17">
        <f t="shared" si="14"/>
        <v>26675249</v>
      </c>
      <c r="K52" s="68">
        <f t="shared" si="14"/>
        <v>26224592</v>
      </c>
      <c r="L52" s="85"/>
      <c r="M52" s="85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</row>
    <row r="53" spans="1:36" ht="15.75" x14ac:dyDescent="0.25">
      <c r="A53" s="18" t="s">
        <v>3</v>
      </c>
      <c r="B53" s="71">
        <f t="shared" si="14"/>
        <v>3899394</v>
      </c>
      <c r="C53" s="20">
        <f t="shared" si="14"/>
        <v>3928841</v>
      </c>
      <c r="D53" s="20">
        <f t="shared" si="14"/>
        <v>4050276</v>
      </c>
      <c r="E53" s="20">
        <f t="shared" si="14"/>
        <v>4292955</v>
      </c>
      <c r="F53" s="20">
        <f t="shared" si="14"/>
        <v>3953173</v>
      </c>
      <c r="G53" s="20">
        <f t="shared" si="14"/>
        <v>4413549</v>
      </c>
      <c r="H53" s="20">
        <f t="shared" si="14"/>
        <v>4190374.74529</v>
      </c>
      <c r="I53" s="20">
        <f t="shared" si="14"/>
        <v>5408927</v>
      </c>
      <c r="J53" s="20">
        <f t="shared" si="14"/>
        <v>4245348</v>
      </c>
      <c r="K53" s="75">
        <f t="shared" si="14"/>
        <v>4202608</v>
      </c>
      <c r="L53" s="88"/>
      <c r="M53" s="88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</row>
    <row r="54" spans="1:36" ht="16.5" thickBot="1" x14ac:dyDescent="0.3">
      <c r="A54" s="21" t="s">
        <v>4</v>
      </c>
      <c r="B54" s="55">
        <f t="shared" si="14"/>
        <v>9756757</v>
      </c>
      <c r="C54" s="23">
        <f t="shared" si="14"/>
        <v>8486104</v>
      </c>
      <c r="D54" s="59">
        <f t="shared" si="14"/>
        <v>8808041</v>
      </c>
      <c r="E54" s="59">
        <f t="shared" si="14"/>
        <v>9409547</v>
      </c>
      <c r="F54" s="92">
        <f t="shared" si="14"/>
        <v>10564728</v>
      </c>
      <c r="G54" s="23">
        <f t="shared" si="14"/>
        <v>10930643</v>
      </c>
      <c r="H54" s="23">
        <f t="shared" si="14"/>
        <v>10987402</v>
      </c>
      <c r="I54" s="23">
        <f t="shared" si="14"/>
        <v>11976329</v>
      </c>
      <c r="J54" s="23">
        <f t="shared" si="14"/>
        <v>11825013</v>
      </c>
      <c r="K54" s="56">
        <f t="shared" si="14"/>
        <v>14821726</v>
      </c>
      <c r="L54" s="88"/>
      <c r="M54" s="88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</row>
    <row r="55" spans="1:36" ht="16.5" thickTop="1" x14ac:dyDescent="0.25">
      <c r="A55" s="24" t="s">
        <v>5</v>
      </c>
      <c r="B55" s="25">
        <f>SUM(B52:B54)</f>
        <v>31382208</v>
      </c>
      <c r="C55" s="27">
        <f t="shared" ref="C55:K55" si="15">SUM(C52:C54)</f>
        <v>31092406.458609998</v>
      </c>
      <c r="D55" s="27">
        <f t="shared" si="15"/>
        <v>33040079</v>
      </c>
      <c r="E55" s="27">
        <f t="shared" si="15"/>
        <v>35558274</v>
      </c>
      <c r="F55" s="27">
        <f t="shared" si="15"/>
        <v>37578504</v>
      </c>
      <c r="G55" s="27">
        <f t="shared" si="15"/>
        <v>39027647</v>
      </c>
      <c r="H55" s="27">
        <f t="shared" si="15"/>
        <v>39143123.745289996</v>
      </c>
      <c r="I55" s="25">
        <f t="shared" si="15"/>
        <v>42570799</v>
      </c>
      <c r="J55" s="27">
        <f t="shared" si="15"/>
        <v>42745610</v>
      </c>
      <c r="K55" s="28">
        <f t="shared" si="15"/>
        <v>45248926</v>
      </c>
      <c r="L55" s="85"/>
      <c r="M55" s="85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</row>
    <row r="56" spans="1:36" s="37" customFormat="1" ht="6.75" x14ac:dyDescent="0.15">
      <c r="A56" s="34" t="s">
        <v>6</v>
      </c>
      <c r="B56" s="34" t="s">
        <v>6</v>
      </c>
      <c r="C56" s="34" t="s">
        <v>6</v>
      </c>
      <c r="D56" s="34" t="s">
        <v>6</v>
      </c>
      <c r="E56" s="34" t="s">
        <v>6</v>
      </c>
      <c r="F56" s="34" t="s">
        <v>6</v>
      </c>
      <c r="G56" s="34" t="s">
        <v>6</v>
      </c>
      <c r="H56" s="34" t="s">
        <v>6</v>
      </c>
      <c r="I56" s="34" t="s">
        <v>6</v>
      </c>
      <c r="J56" s="34" t="s">
        <v>6</v>
      </c>
      <c r="K56" s="34" t="s">
        <v>6</v>
      </c>
      <c r="L56" s="90"/>
      <c r="M56" s="90"/>
    </row>
    <row r="57" spans="1:36" ht="15.75" x14ac:dyDescent="0.25">
      <c r="A57" s="94" t="s">
        <v>7</v>
      </c>
      <c r="B57" s="67">
        <v>2011</v>
      </c>
      <c r="C57" s="38">
        <v>2012</v>
      </c>
      <c r="D57" s="38">
        <v>2013</v>
      </c>
      <c r="E57" s="38">
        <v>2014</v>
      </c>
      <c r="F57" s="38">
        <v>2015</v>
      </c>
      <c r="G57" s="38">
        <v>2016</v>
      </c>
      <c r="H57" s="38">
        <v>2017</v>
      </c>
      <c r="I57" s="38">
        <v>2018</v>
      </c>
      <c r="J57" s="38">
        <v>2019</v>
      </c>
      <c r="K57" s="39">
        <v>2020</v>
      </c>
      <c r="L57" s="88"/>
      <c r="M57" s="88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</row>
    <row r="58" spans="1:36" ht="15.75" x14ac:dyDescent="0.25">
      <c r="A58" s="91" t="s">
        <v>2</v>
      </c>
      <c r="B58" s="104">
        <f t="shared" ref="B58:K60" si="16">V10</f>
        <v>5440369</v>
      </c>
      <c r="C58" s="46">
        <f t="shared" si="16"/>
        <v>5548996</v>
      </c>
      <c r="D58" s="17">
        <f t="shared" si="16"/>
        <v>5808303</v>
      </c>
      <c r="E58" s="105">
        <f t="shared" si="16"/>
        <v>5928779</v>
      </c>
      <c r="F58" s="17">
        <f t="shared" si="16"/>
        <v>6082317.8999999994</v>
      </c>
      <c r="G58" s="17">
        <f t="shared" si="16"/>
        <v>6261223.4999999991</v>
      </c>
      <c r="H58" s="105">
        <f t="shared" si="16"/>
        <v>6550491.4999999991</v>
      </c>
      <c r="I58" s="17">
        <f t="shared" si="16"/>
        <v>6825707</v>
      </c>
      <c r="J58" s="17">
        <f t="shared" si="16"/>
        <v>7290380.7999999998</v>
      </c>
      <c r="K58" s="68">
        <f t="shared" si="16"/>
        <v>7666295.0999999996</v>
      </c>
      <c r="L58" s="85"/>
      <c r="M58" s="85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</row>
    <row r="59" spans="1:36" ht="15.75" x14ac:dyDescent="0.25">
      <c r="A59" s="70" t="s">
        <v>3</v>
      </c>
      <c r="B59" s="71">
        <f t="shared" si="16"/>
        <v>5686154.1799999997</v>
      </c>
      <c r="C59" s="20">
        <f t="shared" si="16"/>
        <v>5873634</v>
      </c>
      <c r="D59" s="20">
        <f t="shared" si="16"/>
        <v>6150639</v>
      </c>
      <c r="E59" s="20">
        <f t="shared" si="16"/>
        <v>6081287.5999999996</v>
      </c>
      <c r="F59" s="78">
        <f t="shared" si="16"/>
        <v>6555479.7000000002</v>
      </c>
      <c r="G59" s="20">
        <f t="shared" si="16"/>
        <v>6735853.6000000006</v>
      </c>
      <c r="H59" s="20">
        <f t="shared" si="16"/>
        <v>6975891.5999999996</v>
      </c>
      <c r="I59" s="20">
        <f t="shared" si="16"/>
        <v>7339078</v>
      </c>
      <c r="J59" s="20">
        <f t="shared" si="16"/>
        <v>7567527.9000000013</v>
      </c>
      <c r="K59" s="77">
        <f t="shared" si="16"/>
        <v>8029594.5</v>
      </c>
      <c r="L59" s="88"/>
      <c r="M59" s="88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</row>
    <row r="60" spans="1:36" ht="16.5" thickBot="1" x14ac:dyDescent="0.3">
      <c r="A60" s="96" t="s">
        <v>8</v>
      </c>
      <c r="B60" s="78">
        <f t="shared" si="16"/>
        <v>4025881.9000000004</v>
      </c>
      <c r="C60" s="23">
        <f t="shared" si="16"/>
        <v>4044979</v>
      </c>
      <c r="D60" s="92">
        <f t="shared" si="16"/>
        <v>3950515</v>
      </c>
      <c r="E60" s="23">
        <f t="shared" si="16"/>
        <v>3937502</v>
      </c>
      <c r="F60" s="92">
        <f t="shared" si="16"/>
        <v>4263548.3</v>
      </c>
      <c r="G60" s="23">
        <f t="shared" si="16"/>
        <v>4369022.0999999996</v>
      </c>
      <c r="H60" s="92">
        <f t="shared" si="16"/>
        <v>4463432.3</v>
      </c>
      <c r="I60" s="23">
        <f t="shared" si="16"/>
        <v>4563839</v>
      </c>
      <c r="J60" s="23">
        <f t="shared" si="16"/>
        <v>4751559.5999999996</v>
      </c>
      <c r="K60" s="60">
        <f t="shared" si="16"/>
        <v>4954975.3999999994</v>
      </c>
      <c r="L60" s="88"/>
      <c r="M60" s="88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</row>
    <row r="61" spans="1:36" ht="16.5" thickTop="1" x14ac:dyDescent="0.25">
      <c r="A61" s="61" t="s">
        <v>9</v>
      </c>
      <c r="B61" s="62">
        <f>SUM(B58:B60)</f>
        <v>15152405.08</v>
      </c>
      <c r="C61" s="27">
        <f t="shared" ref="C61:K61" si="17">SUM(C58:C60)</f>
        <v>15467609</v>
      </c>
      <c r="D61" s="27">
        <f t="shared" si="17"/>
        <v>15909457</v>
      </c>
      <c r="E61" s="27">
        <f t="shared" si="17"/>
        <v>15947568.6</v>
      </c>
      <c r="F61" s="27">
        <f t="shared" si="17"/>
        <v>16901345.899999999</v>
      </c>
      <c r="G61" s="27">
        <f t="shared" si="17"/>
        <v>17366099.199999999</v>
      </c>
      <c r="H61" s="27">
        <f t="shared" si="17"/>
        <v>17989815.399999999</v>
      </c>
      <c r="I61" s="27">
        <f t="shared" si="17"/>
        <v>18728624</v>
      </c>
      <c r="J61" s="25">
        <f t="shared" si="17"/>
        <v>19609468.300000001</v>
      </c>
      <c r="K61" s="28">
        <f t="shared" si="17"/>
        <v>20650865</v>
      </c>
      <c r="L61" s="85"/>
      <c r="M61" s="85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</row>
    <row r="62" spans="1:36" s="37" customFormat="1" ht="6.75" x14ac:dyDescent="0.15">
      <c r="A62" s="34" t="s">
        <v>6</v>
      </c>
      <c r="B62" s="34" t="s">
        <v>6</v>
      </c>
      <c r="C62" s="34" t="s">
        <v>6</v>
      </c>
      <c r="D62" s="34" t="s">
        <v>6</v>
      </c>
      <c r="E62" s="34" t="s">
        <v>6</v>
      </c>
      <c r="F62" s="34" t="s">
        <v>6</v>
      </c>
      <c r="G62" s="34" t="s">
        <v>6</v>
      </c>
      <c r="H62" s="34" t="s">
        <v>6</v>
      </c>
      <c r="I62" s="34" t="s">
        <v>6</v>
      </c>
      <c r="J62" s="34" t="s">
        <v>6</v>
      </c>
      <c r="K62" s="34" t="s">
        <v>6</v>
      </c>
      <c r="L62" s="90"/>
      <c r="M62" s="90"/>
    </row>
    <row r="63" spans="1:36" ht="15.75" x14ac:dyDescent="0.25">
      <c r="A63" s="94" t="s">
        <v>10</v>
      </c>
      <c r="B63" s="67">
        <v>2011</v>
      </c>
      <c r="C63" s="38">
        <v>2012</v>
      </c>
      <c r="D63" s="38">
        <v>2013</v>
      </c>
      <c r="E63" s="38">
        <v>2014</v>
      </c>
      <c r="F63" s="38">
        <v>2015</v>
      </c>
      <c r="G63" s="38">
        <v>2016</v>
      </c>
      <c r="H63" s="38">
        <v>2017</v>
      </c>
      <c r="I63" s="38">
        <v>2018</v>
      </c>
      <c r="J63" s="38">
        <v>2019</v>
      </c>
      <c r="K63" s="39">
        <v>2020</v>
      </c>
      <c r="L63" s="88"/>
      <c r="M63" s="88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</row>
    <row r="64" spans="1:36" ht="15.75" x14ac:dyDescent="0.25">
      <c r="A64" s="43" t="s">
        <v>2</v>
      </c>
      <c r="B64" s="44">
        <f t="shared" ref="B64:K66" si="18">V16</f>
        <v>2131404</v>
      </c>
      <c r="C64" s="17">
        <f t="shared" si="18"/>
        <v>2169751</v>
      </c>
      <c r="D64" s="17">
        <f t="shared" si="18"/>
        <v>2269662</v>
      </c>
      <c r="E64" s="17">
        <f t="shared" si="18"/>
        <v>2304627</v>
      </c>
      <c r="F64" s="17">
        <f t="shared" si="18"/>
        <v>2348172.8000000003</v>
      </c>
      <c r="G64" s="17">
        <f t="shared" si="18"/>
        <v>2457763.5</v>
      </c>
      <c r="H64" s="17">
        <f t="shared" si="18"/>
        <v>2628296.4029999999</v>
      </c>
      <c r="I64" s="17">
        <f t="shared" si="18"/>
        <v>2690715.4</v>
      </c>
      <c r="J64" s="104">
        <f t="shared" si="18"/>
        <v>2871053.8</v>
      </c>
      <c r="K64" s="48">
        <f t="shared" si="18"/>
        <v>3095858.1987399999</v>
      </c>
      <c r="L64" s="85"/>
      <c r="M64" s="85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</row>
    <row r="65" spans="1:36" ht="15.75" x14ac:dyDescent="0.25">
      <c r="A65" s="70" t="s">
        <v>3</v>
      </c>
      <c r="B65" s="106">
        <f t="shared" si="18"/>
        <v>754935</v>
      </c>
      <c r="C65" s="107">
        <f t="shared" si="18"/>
        <v>770955</v>
      </c>
      <c r="D65" s="20">
        <f t="shared" si="18"/>
        <v>765179</v>
      </c>
      <c r="E65" s="107">
        <f t="shared" si="18"/>
        <v>791389</v>
      </c>
      <c r="F65" s="108">
        <f t="shared" si="18"/>
        <v>783218</v>
      </c>
      <c r="G65" s="107">
        <f t="shared" si="18"/>
        <v>850207</v>
      </c>
      <c r="H65" s="20">
        <f t="shared" si="18"/>
        <v>862357.55670999992</v>
      </c>
      <c r="I65" s="107">
        <f t="shared" si="18"/>
        <v>901569.92211000004</v>
      </c>
      <c r="J65" s="20">
        <f t="shared" si="18"/>
        <v>963722</v>
      </c>
      <c r="K65" s="75">
        <f t="shared" si="18"/>
        <v>850527.72100000002</v>
      </c>
      <c r="L65" s="88"/>
      <c r="M65" s="88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</row>
    <row r="66" spans="1:36" ht="16.5" thickBot="1" x14ac:dyDescent="0.3">
      <c r="A66" s="21" t="s">
        <v>8</v>
      </c>
      <c r="B66" s="55">
        <f t="shared" si="18"/>
        <v>7886379</v>
      </c>
      <c r="C66" s="92">
        <f t="shared" si="18"/>
        <v>7922504</v>
      </c>
      <c r="D66" s="23">
        <f t="shared" si="18"/>
        <v>8053233</v>
      </c>
      <c r="E66" s="23">
        <f t="shared" si="18"/>
        <v>8285435.5</v>
      </c>
      <c r="F66" s="109">
        <f t="shared" si="18"/>
        <v>8890724.4000000004</v>
      </c>
      <c r="G66" s="92">
        <f t="shared" si="18"/>
        <v>9184821.1000000015</v>
      </c>
      <c r="H66" s="23">
        <f t="shared" si="18"/>
        <v>9570730.5999999996</v>
      </c>
      <c r="I66" s="92">
        <f t="shared" si="18"/>
        <v>9900189.1162700001</v>
      </c>
      <c r="J66" s="23">
        <f t="shared" si="18"/>
        <v>10258341</v>
      </c>
      <c r="K66" s="56">
        <f t="shared" si="18"/>
        <v>10540287.471000001</v>
      </c>
      <c r="L66" s="88"/>
      <c r="M66" s="88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</row>
    <row r="67" spans="1:36" ht="16.5" thickTop="1" x14ac:dyDescent="0.25">
      <c r="A67" s="24" t="s">
        <v>9</v>
      </c>
      <c r="B67" s="63">
        <f>SUM(B64:B66)</f>
        <v>10772718</v>
      </c>
      <c r="C67" s="63">
        <f t="shared" ref="C67:K67" si="19">SUM(C64:C66)</f>
        <v>10863210</v>
      </c>
      <c r="D67" s="63">
        <f t="shared" si="19"/>
        <v>11088074</v>
      </c>
      <c r="E67" s="25">
        <f t="shared" si="19"/>
        <v>11381451.5</v>
      </c>
      <c r="F67" s="27">
        <f t="shared" si="19"/>
        <v>12022115.200000001</v>
      </c>
      <c r="G67" s="27">
        <f t="shared" si="19"/>
        <v>12492791.600000001</v>
      </c>
      <c r="H67" s="27">
        <f t="shared" si="19"/>
        <v>13061384.55971</v>
      </c>
      <c r="I67" s="27">
        <f t="shared" si="19"/>
        <v>13492474.438379999</v>
      </c>
      <c r="J67" s="25">
        <f t="shared" si="19"/>
        <v>14093116.800000001</v>
      </c>
      <c r="K67" s="28">
        <f t="shared" si="19"/>
        <v>14486673.39074</v>
      </c>
      <c r="L67" s="85"/>
      <c r="M67" s="85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</row>
    <row r="68" spans="1:36" s="37" customFormat="1" ht="6.75" x14ac:dyDescent="0.15">
      <c r="A68" s="34" t="s">
        <v>6</v>
      </c>
      <c r="B68" s="34" t="s">
        <v>6</v>
      </c>
      <c r="C68" s="34" t="s">
        <v>6</v>
      </c>
      <c r="D68" s="34" t="s">
        <v>6</v>
      </c>
      <c r="E68" s="34" t="s">
        <v>6</v>
      </c>
      <c r="F68" s="34" t="s">
        <v>6</v>
      </c>
      <c r="G68" s="34" t="s">
        <v>6</v>
      </c>
      <c r="H68" s="34" t="s">
        <v>6</v>
      </c>
      <c r="I68" s="34" t="s">
        <v>6</v>
      </c>
      <c r="J68" s="34" t="s">
        <v>6</v>
      </c>
      <c r="K68" s="34" t="s">
        <v>6</v>
      </c>
      <c r="L68" s="90"/>
      <c r="M68" s="90"/>
    </row>
    <row r="69" spans="1:36" ht="31.15" customHeight="1" x14ac:dyDescent="0.25">
      <c r="A69" s="74" t="s">
        <v>11</v>
      </c>
      <c r="B69" s="67">
        <v>2011</v>
      </c>
      <c r="C69" s="38">
        <v>2012</v>
      </c>
      <c r="D69" s="38">
        <v>2013</v>
      </c>
      <c r="E69" s="38">
        <v>2014</v>
      </c>
      <c r="F69" s="38">
        <v>2015</v>
      </c>
      <c r="G69" s="38">
        <v>2016</v>
      </c>
      <c r="H69" s="38">
        <v>2017</v>
      </c>
      <c r="I69" s="38">
        <v>2018</v>
      </c>
      <c r="J69" s="38">
        <v>2019</v>
      </c>
      <c r="K69" s="39">
        <v>2020</v>
      </c>
      <c r="L69" s="88"/>
      <c r="M69" s="88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</row>
    <row r="70" spans="1:36" ht="15.75" x14ac:dyDescent="0.25">
      <c r="A70" s="91" t="s">
        <v>2</v>
      </c>
      <c r="B70" s="105">
        <f t="shared" ref="B70:K72" si="20">V22</f>
        <v>25297830</v>
      </c>
      <c r="C70" s="17">
        <f t="shared" si="20"/>
        <v>26396208.458609998</v>
      </c>
      <c r="D70" s="17">
        <f t="shared" si="20"/>
        <v>28259727</v>
      </c>
      <c r="E70" s="17">
        <f t="shared" si="20"/>
        <v>30089178</v>
      </c>
      <c r="F70" s="17">
        <f t="shared" si="20"/>
        <v>31491093.699999999</v>
      </c>
      <c r="G70" s="17">
        <f t="shared" si="20"/>
        <v>32402442</v>
      </c>
      <c r="H70" s="104">
        <f t="shared" si="20"/>
        <v>33144134.903000001</v>
      </c>
      <c r="I70" s="17">
        <f t="shared" si="20"/>
        <v>34701965.399999999</v>
      </c>
      <c r="J70" s="17">
        <f t="shared" si="20"/>
        <v>36836683.599999994</v>
      </c>
      <c r="K70" s="68">
        <f t="shared" si="20"/>
        <v>36986745.29874</v>
      </c>
      <c r="L70" s="85"/>
      <c r="M70" s="85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</row>
    <row r="71" spans="1:36" ht="15.75" x14ac:dyDescent="0.25">
      <c r="A71" s="70" t="s">
        <v>3</v>
      </c>
      <c r="B71" s="71">
        <f t="shared" si="20"/>
        <v>10340483.18</v>
      </c>
      <c r="C71" s="20">
        <f t="shared" si="20"/>
        <v>10573430</v>
      </c>
      <c r="D71" s="76">
        <f t="shared" si="20"/>
        <v>10966094</v>
      </c>
      <c r="E71" s="76">
        <f t="shared" si="20"/>
        <v>11165631.6</v>
      </c>
      <c r="F71" s="110">
        <f t="shared" si="20"/>
        <v>11291870.699999999</v>
      </c>
      <c r="G71" s="20">
        <f t="shared" si="20"/>
        <v>11999609.600000001</v>
      </c>
      <c r="H71" s="20">
        <f t="shared" si="20"/>
        <v>12028623.901999999</v>
      </c>
      <c r="I71" s="20">
        <f t="shared" si="20"/>
        <v>13649574.922110001</v>
      </c>
      <c r="J71" s="20">
        <f t="shared" si="20"/>
        <v>12776597.900000002</v>
      </c>
      <c r="K71" s="75">
        <f t="shared" si="20"/>
        <v>13082730.221000001</v>
      </c>
      <c r="L71" s="88"/>
      <c r="M71" s="88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</row>
    <row r="72" spans="1:36" ht="16.5" thickBot="1" x14ac:dyDescent="0.3">
      <c r="A72" s="21" t="s">
        <v>4</v>
      </c>
      <c r="B72" s="55">
        <f t="shared" si="20"/>
        <v>11880468</v>
      </c>
      <c r="C72" s="23">
        <f t="shared" si="20"/>
        <v>10452797</v>
      </c>
      <c r="D72" s="59">
        <f t="shared" si="20"/>
        <v>10638676</v>
      </c>
      <c r="E72" s="92">
        <f t="shared" si="20"/>
        <v>11090634</v>
      </c>
      <c r="F72" s="23">
        <f t="shared" si="20"/>
        <v>12299300.800000001</v>
      </c>
      <c r="G72" s="92">
        <f t="shared" si="20"/>
        <v>12656524.1</v>
      </c>
      <c r="H72" s="23">
        <f t="shared" si="20"/>
        <v>12725476.300000001</v>
      </c>
      <c r="I72" s="92">
        <f t="shared" si="20"/>
        <v>13728388.11627</v>
      </c>
      <c r="J72" s="23">
        <f t="shared" si="20"/>
        <v>13661837.300000001</v>
      </c>
      <c r="K72" s="60">
        <f t="shared" si="20"/>
        <v>16713119.871000001</v>
      </c>
      <c r="L72" s="88"/>
      <c r="M72" s="88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</row>
    <row r="73" spans="1:36" ht="16.5" thickTop="1" x14ac:dyDescent="0.25">
      <c r="A73" s="61" t="s">
        <v>12</v>
      </c>
      <c r="B73" s="62">
        <f>SUM(B70:B72)</f>
        <v>47518781.18</v>
      </c>
      <c r="C73" s="27">
        <f t="shared" ref="C73:K73" si="21">SUM(C70:C72)</f>
        <v>47422435.458609998</v>
      </c>
      <c r="D73" s="27">
        <f t="shared" si="21"/>
        <v>49864497</v>
      </c>
      <c r="E73" s="27">
        <f t="shared" si="21"/>
        <v>52345443.600000001</v>
      </c>
      <c r="F73" s="27">
        <f t="shared" si="21"/>
        <v>55082265.200000003</v>
      </c>
      <c r="G73" s="25">
        <f t="shared" si="21"/>
        <v>57058575.700000003</v>
      </c>
      <c r="H73" s="27">
        <f t="shared" si="21"/>
        <v>57898235.105000004</v>
      </c>
      <c r="I73" s="27">
        <f t="shared" si="21"/>
        <v>62079928.438379996</v>
      </c>
      <c r="J73" s="27">
        <f t="shared" si="21"/>
        <v>63275118.799999997</v>
      </c>
      <c r="K73" s="28">
        <f t="shared" si="21"/>
        <v>66782595.39074</v>
      </c>
      <c r="L73" s="85"/>
      <c r="M73" s="85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</row>
    <row r="74" spans="1:36" s="80" customFormat="1" ht="11.25" x14ac:dyDescent="0.15">
      <c r="A74" s="34" t="s">
        <v>6</v>
      </c>
      <c r="B74" s="34" t="s">
        <v>6</v>
      </c>
      <c r="C74" s="34" t="s">
        <v>6</v>
      </c>
      <c r="D74" s="34" t="s">
        <v>6</v>
      </c>
      <c r="E74" s="34" t="s">
        <v>6</v>
      </c>
      <c r="F74" s="34" t="s">
        <v>6</v>
      </c>
      <c r="G74" s="34" t="s">
        <v>6</v>
      </c>
      <c r="H74" s="34" t="s">
        <v>6</v>
      </c>
      <c r="I74" s="34" t="s">
        <v>6</v>
      </c>
      <c r="J74" s="34" t="s">
        <v>6</v>
      </c>
      <c r="K74" s="34" t="s">
        <v>6</v>
      </c>
    </row>
    <row r="75" spans="1:36" ht="15.75" x14ac:dyDescent="0.25">
      <c r="A75" s="94" t="s">
        <v>1</v>
      </c>
      <c r="B75" s="111">
        <v>2021</v>
      </c>
      <c r="C75" s="5">
        <v>2022</v>
      </c>
      <c r="D75" s="5">
        <v>2023</v>
      </c>
      <c r="E75" s="5">
        <v>2024</v>
      </c>
      <c r="F75" s="5">
        <v>2025</v>
      </c>
      <c r="G75" s="5">
        <v>2026</v>
      </c>
      <c r="H75" s="5">
        <v>2027</v>
      </c>
      <c r="I75" s="4">
        <v>2028</v>
      </c>
      <c r="J75" s="5">
        <v>2029</v>
      </c>
      <c r="K75" s="7">
        <v>2030</v>
      </c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</row>
    <row r="76" spans="1:36" ht="15.75" x14ac:dyDescent="0.25">
      <c r="A76" s="43" t="s">
        <v>2</v>
      </c>
      <c r="B76" s="44">
        <f t="shared" ref="B76:K78" si="22">AF4</f>
        <v>29961045</v>
      </c>
      <c r="C76" s="17">
        <f t="shared" si="22"/>
        <v>33891570.743919998</v>
      </c>
      <c r="D76" s="17">
        <f t="shared" si="22"/>
        <v>33760300</v>
      </c>
      <c r="E76" s="112">
        <f t="shared" si="22"/>
        <v>33586202</v>
      </c>
      <c r="F76" s="112">
        <f t="shared" si="22"/>
        <v>34960750</v>
      </c>
      <c r="G76" s="112">
        <f t="shared" si="22"/>
        <v>35945606</v>
      </c>
      <c r="H76" s="112">
        <f t="shared" si="22"/>
        <v>37315847</v>
      </c>
      <c r="I76" s="112">
        <f t="shared" si="22"/>
        <v>38614986</v>
      </c>
      <c r="J76" s="112">
        <f t="shared" si="22"/>
        <v>39851629</v>
      </c>
      <c r="K76" s="113">
        <f t="shared" si="22"/>
        <v>0</v>
      </c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</row>
    <row r="77" spans="1:36" ht="15.75" x14ac:dyDescent="0.25">
      <c r="A77" s="49" t="s">
        <v>3</v>
      </c>
      <c r="B77" s="71">
        <f t="shared" si="22"/>
        <v>5001383</v>
      </c>
      <c r="C77" s="20">
        <f t="shared" si="22"/>
        <v>4263858.1428200006</v>
      </c>
      <c r="D77" s="20">
        <f t="shared" si="22"/>
        <v>5127142</v>
      </c>
      <c r="E77" s="114">
        <f t="shared" si="22"/>
        <v>6376589</v>
      </c>
      <c r="F77" s="115">
        <f t="shared" si="22"/>
        <v>5531012</v>
      </c>
      <c r="G77" s="116">
        <f t="shared" si="22"/>
        <v>5100607</v>
      </c>
      <c r="H77" s="114">
        <f t="shared" si="22"/>
        <v>4826661</v>
      </c>
      <c r="I77" s="114">
        <f t="shared" si="22"/>
        <v>4797214</v>
      </c>
      <c r="J77" s="114">
        <f t="shared" si="22"/>
        <v>4795224</v>
      </c>
      <c r="K77" s="117">
        <f t="shared" si="22"/>
        <v>0</v>
      </c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</row>
    <row r="78" spans="1:36" ht="16.5" thickBot="1" x14ac:dyDescent="0.3">
      <c r="A78" s="18" t="s">
        <v>4</v>
      </c>
      <c r="B78" s="55">
        <f t="shared" si="22"/>
        <v>16839875</v>
      </c>
      <c r="C78" s="23">
        <f t="shared" si="22"/>
        <v>21460919.800350033</v>
      </c>
      <c r="D78" s="23">
        <f t="shared" si="22"/>
        <v>19980239</v>
      </c>
      <c r="E78" s="118">
        <f t="shared" si="22"/>
        <v>18676018</v>
      </c>
      <c r="F78" s="118">
        <f t="shared" si="22"/>
        <v>21163766</v>
      </c>
      <c r="G78" s="119">
        <f t="shared" si="22"/>
        <v>20277412</v>
      </c>
      <c r="H78" s="120">
        <f t="shared" si="22"/>
        <v>19795327</v>
      </c>
      <c r="I78" s="118">
        <f t="shared" si="22"/>
        <v>19644477</v>
      </c>
      <c r="J78" s="118">
        <f t="shared" si="22"/>
        <v>19617743</v>
      </c>
      <c r="K78" s="121">
        <f t="shared" si="22"/>
        <v>0</v>
      </c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</row>
    <row r="79" spans="1:36" ht="16.5" thickTop="1" x14ac:dyDescent="0.25">
      <c r="A79" s="61" t="s">
        <v>5</v>
      </c>
      <c r="B79" s="62">
        <f>SUM(B76:B78)</f>
        <v>51802303</v>
      </c>
      <c r="C79" s="25">
        <f>SUM(C76:C78)</f>
        <v>59616348.687090032</v>
      </c>
      <c r="D79" s="27">
        <f t="shared" ref="D79:K79" si="23">SUM(D76:D78)</f>
        <v>58867681</v>
      </c>
      <c r="E79" s="122">
        <f t="shared" si="23"/>
        <v>58638809</v>
      </c>
      <c r="F79" s="123">
        <f t="shared" si="23"/>
        <v>61655528</v>
      </c>
      <c r="G79" s="123">
        <f t="shared" si="23"/>
        <v>61323625</v>
      </c>
      <c r="H79" s="123">
        <f t="shared" si="23"/>
        <v>61937835</v>
      </c>
      <c r="I79" s="123">
        <f t="shared" si="23"/>
        <v>63056677</v>
      </c>
      <c r="J79" s="123">
        <f t="shared" si="23"/>
        <v>64264596</v>
      </c>
      <c r="K79" s="124">
        <f t="shared" si="23"/>
        <v>0</v>
      </c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</row>
    <row r="80" spans="1:36" s="37" customFormat="1" ht="6.75" x14ac:dyDescent="0.15">
      <c r="A80" s="34" t="s">
        <v>6</v>
      </c>
      <c r="B80" s="34" t="s">
        <v>6</v>
      </c>
      <c r="C80" s="34" t="s">
        <v>6</v>
      </c>
      <c r="D80" s="34" t="s">
        <v>6</v>
      </c>
      <c r="E80" s="34" t="s">
        <v>6</v>
      </c>
      <c r="F80" s="34" t="s">
        <v>6</v>
      </c>
      <c r="G80" s="34" t="s">
        <v>6</v>
      </c>
      <c r="H80" s="34" t="s">
        <v>6</v>
      </c>
      <c r="I80" s="34" t="s">
        <v>6</v>
      </c>
      <c r="J80" s="34" t="s">
        <v>6</v>
      </c>
      <c r="K80" s="34" t="s">
        <v>6</v>
      </c>
    </row>
    <row r="81" spans="1:36" ht="15.75" x14ac:dyDescent="0.25">
      <c r="A81" s="94" t="s">
        <v>7</v>
      </c>
      <c r="B81" s="67">
        <v>2021</v>
      </c>
      <c r="C81" s="38">
        <v>2022</v>
      </c>
      <c r="D81" s="38">
        <v>2023</v>
      </c>
      <c r="E81" s="38">
        <v>2024</v>
      </c>
      <c r="F81" s="38">
        <v>2025</v>
      </c>
      <c r="G81" s="38">
        <v>2026</v>
      </c>
      <c r="H81" s="38">
        <v>2027</v>
      </c>
      <c r="I81" s="38">
        <v>2028</v>
      </c>
      <c r="J81" s="38">
        <v>2029</v>
      </c>
      <c r="K81" s="39">
        <v>2030</v>
      </c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</row>
    <row r="82" spans="1:36" ht="15.75" x14ac:dyDescent="0.25">
      <c r="A82" s="91" t="s">
        <v>2</v>
      </c>
      <c r="B82" s="104">
        <f t="shared" ref="B82:K84" si="24">AF10</f>
        <v>7963228.9000000004</v>
      </c>
      <c r="C82" s="17">
        <f t="shared" si="24"/>
        <v>8213069</v>
      </c>
      <c r="D82" s="46">
        <f t="shared" si="24"/>
        <v>8668054</v>
      </c>
      <c r="E82" s="17">
        <f t="shared" si="24"/>
        <v>9238926</v>
      </c>
      <c r="F82" s="104">
        <f t="shared" si="24"/>
        <v>10215705.300000001</v>
      </c>
      <c r="G82" s="105">
        <f t="shared" si="24"/>
        <v>10818465.299999999</v>
      </c>
      <c r="H82" s="17">
        <f t="shared" si="24"/>
        <v>11439424.600000001</v>
      </c>
      <c r="I82" s="17">
        <f t="shared" si="24"/>
        <v>12045066</v>
      </c>
      <c r="J82" s="46">
        <f t="shared" si="24"/>
        <v>12693810.200000001</v>
      </c>
      <c r="K82" s="68">
        <f t="shared" si="24"/>
        <v>0</v>
      </c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</row>
    <row r="83" spans="1:36" ht="15.75" x14ac:dyDescent="0.25">
      <c r="A83" s="49" t="s">
        <v>3</v>
      </c>
      <c r="B83" s="71">
        <f t="shared" si="24"/>
        <v>7947433.8000000007</v>
      </c>
      <c r="C83" s="20">
        <f t="shared" si="24"/>
        <v>8219962.0999999996</v>
      </c>
      <c r="D83" s="95">
        <f t="shared" si="24"/>
        <v>9044915.5</v>
      </c>
      <c r="E83" s="20">
        <f t="shared" si="24"/>
        <v>9117608.4000000004</v>
      </c>
      <c r="F83" s="20">
        <f t="shared" si="24"/>
        <v>9430300.6000000015</v>
      </c>
      <c r="G83" s="20">
        <f t="shared" si="24"/>
        <v>9853158.0999999996</v>
      </c>
      <c r="H83" s="20">
        <f t="shared" si="24"/>
        <v>10348785.800000001</v>
      </c>
      <c r="I83" s="20">
        <f t="shared" si="24"/>
        <v>10844826.4</v>
      </c>
      <c r="J83" s="95">
        <f t="shared" si="24"/>
        <v>11359702.5</v>
      </c>
      <c r="K83" s="75">
        <f t="shared" si="24"/>
        <v>0</v>
      </c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</row>
    <row r="84" spans="1:36" ht="16.5" thickBot="1" x14ac:dyDescent="0.3">
      <c r="A84" s="21" t="s">
        <v>8</v>
      </c>
      <c r="B84" s="55">
        <f t="shared" si="24"/>
        <v>6391433.7000000011</v>
      </c>
      <c r="C84" s="23">
        <f t="shared" si="24"/>
        <v>5560913.6999999993</v>
      </c>
      <c r="D84" s="23">
        <f t="shared" si="24"/>
        <v>6898412.4000000004</v>
      </c>
      <c r="E84" s="23">
        <f t="shared" si="24"/>
        <v>7357911.1000000015</v>
      </c>
      <c r="F84" s="23">
        <f t="shared" si="24"/>
        <v>6190759.0999999996</v>
      </c>
      <c r="G84" s="78">
        <f t="shared" si="24"/>
        <v>6139276.5999999996</v>
      </c>
      <c r="H84" s="23">
        <f t="shared" si="24"/>
        <v>6237357.6000000006</v>
      </c>
      <c r="I84" s="23">
        <f t="shared" si="24"/>
        <v>6325131.0999999996</v>
      </c>
      <c r="J84" s="23">
        <f t="shared" si="24"/>
        <v>6418959.2000000011</v>
      </c>
      <c r="K84" s="56">
        <f t="shared" si="24"/>
        <v>0</v>
      </c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</row>
    <row r="85" spans="1:36" ht="16.5" thickTop="1" x14ac:dyDescent="0.25">
      <c r="A85" s="61" t="s">
        <v>9</v>
      </c>
      <c r="B85" s="62">
        <f>SUM(B82:B84)</f>
        <v>22302096.400000002</v>
      </c>
      <c r="C85" s="27">
        <f t="shared" ref="C85:K85" si="25">SUM(C82:C84)</f>
        <v>21993944.799999997</v>
      </c>
      <c r="D85" s="27">
        <f t="shared" si="25"/>
        <v>24611381.899999999</v>
      </c>
      <c r="E85" s="27">
        <f t="shared" si="25"/>
        <v>25714445.5</v>
      </c>
      <c r="F85" s="25">
        <f t="shared" si="25"/>
        <v>25836765</v>
      </c>
      <c r="G85" s="27">
        <f t="shared" si="25"/>
        <v>26810900</v>
      </c>
      <c r="H85" s="27">
        <f t="shared" si="25"/>
        <v>28025568.000000004</v>
      </c>
      <c r="I85" s="27">
        <f t="shared" si="25"/>
        <v>29215023.5</v>
      </c>
      <c r="J85" s="27">
        <f t="shared" si="25"/>
        <v>30472471.900000006</v>
      </c>
      <c r="K85" s="28">
        <f t="shared" si="25"/>
        <v>0</v>
      </c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</row>
    <row r="86" spans="1:36" s="37" customFormat="1" ht="6.75" x14ac:dyDescent="0.15">
      <c r="A86" s="34" t="s">
        <v>6</v>
      </c>
      <c r="B86" s="34" t="s">
        <v>6</v>
      </c>
      <c r="C86" s="34" t="s">
        <v>6</v>
      </c>
      <c r="D86" s="34" t="s">
        <v>6</v>
      </c>
      <c r="E86" s="34" t="s">
        <v>6</v>
      </c>
      <c r="F86" s="34" t="s">
        <v>6</v>
      </c>
      <c r="G86" s="34" t="s">
        <v>6</v>
      </c>
      <c r="H86" s="34" t="s">
        <v>6</v>
      </c>
      <c r="I86" s="34" t="s">
        <v>6</v>
      </c>
      <c r="J86" s="34" t="s">
        <v>6</v>
      </c>
      <c r="K86" s="34" t="s">
        <v>6</v>
      </c>
    </row>
    <row r="87" spans="1:36" ht="15.75" x14ac:dyDescent="0.25">
      <c r="A87" s="3" t="s">
        <v>10</v>
      </c>
      <c r="B87" s="67">
        <v>2021</v>
      </c>
      <c r="C87" s="38">
        <v>2022</v>
      </c>
      <c r="D87" s="38">
        <v>2023</v>
      </c>
      <c r="E87" s="38">
        <v>2024</v>
      </c>
      <c r="F87" s="38">
        <v>2025</v>
      </c>
      <c r="G87" s="38">
        <v>2026</v>
      </c>
      <c r="H87" s="38">
        <v>2027</v>
      </c>
      <c r="I87" s="38">
        <v>2028</v>
      </c>
      <c r="J87" s="38">
        <v>2029</v>
      </c>
      <c r="K87" s="39">
        <v>2030</v>
      </c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</row>
    <row r="88" spans="1:36" ht="15.75" x14ac:dyDescent="0.25">
      <c r="A88" s="43" t="s">
        <v>13</v>
      </c>
      <c r="B88" s="44">
        <f t="shared" ref="B88:K90" si="26">AF16</f>
        <v>3291661.9</v>
      </c>
      <c r="C88" s="17">
        <f t="shared" si="26"/>
        <v>3357976.8</v>
      </c>
      <c r="D88" s="17">
        <f t="shared" si="26"/>
        <v>3370384.4000000004</v>
      </c>
      <c r="E88" s="46">
        <f t="shared" si="26"/>
        <v>3706913.32</v>
      </c>
      <c r="F88" s="17">
        <f t="shared" si="26"/>
        <v>3974669.7070000004</v>
      </c>
      <c r="G88" s="17">
        <f t="shared" si="26"/>
        <v>4076718.8</v>
      </c>
      <c r="H88" s="46">
        <f t="shared" si="26"/>
        <v>4149480.4820155092</v>
      </c>
      <c r="I88" s="17">
        <f t="shared" si="26"/>
        <v>4244539.3536586836</v>
      </c>
      <c r="J88" s="17">
        <f t="shared" si="26"/>
        <v>4325756.3469963754</v>
      </c>
      <c r="K88" s="68">
        <f t="shared" si="26"/>
        <v>0</v>
      </c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</row>
    <row r="89" spans="1:36" ht="15.75" x14ac:dyDescent="0.25">
      <c r="A89" s="70" t="s">
        <v>3</v>
      </c>
      <c r="B89" s="71">
        <f t="shared" si="26"/>
        <v>537192.1</v>
      </c>
      <c r="C89" s="20">
        <f t="shared" si="26"/>
        <v>746734.43504000001</v>
      </c>
      <c r="D89" s="76">
        <f t="shared" si="26"/>
        <v>1113844</v>
      </c>
      <c r="E89" s="107">
        <f t="shared" si="26"/>
        <v>1141381.015440003</v>
      </c>
      <c r="F89" s="20">
        <f t="shared" si="26"/>
        <v>1158077.297559703</v>
      </c>
      <c r="G89" s="76">
        <f t="shared" si="26"/>
        <v>1175046.191939906</v>
      </c>
      <c r="H89" s="76">
        <f t="shared" si="26"/>
        <v>1192292.5376920032</v>
      </c>
      <c r="I89" s="107">
        <f t="shared" si="26"/>
        <v>1209821.2645782754</v>
      </c>
      <c r="J89" s="20">
        <f t="shared" si="26"/>
        <v>1227637.3947635973</v>
      </c>
      <c r="K89" s="54">
        <f t="shared" si="26"/>
        <v>0</v>
      </c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</row>
    <row r="90" spans="1:36" ht="16.5" thickBot="1" x14ac:dyDescent="0.3">
      <c r="A90" s="96" t="s">
        <v>8</v>
      </c>
      <c r="B90" s="92">
        <f t="shared" si="26"/>
        <v>11262581.305</v>
      </c>
      <c r="C90" s="23">
        <f t="shared" si="26"/>
        <v>11871113.053780001</v>
      </c>
      <c r="D90" s="23">
        <f t="shared" si="26"/>
        <v>11885104.595710002</v>
      </c>
      <c r="E90" s="23">
        <f t="shared" si="26"/>
        <v>13369504.393501883</v>
      </c>
      <c r="F90" s="92">
        <f t="shared" si="26"/>
        <v>13838579.228182511</v>
      </c>
      <c r="G90" s="23">
        <f t="shared" si="26"/>
        <v>14199118.329652252</v>
      </c>
      <c r="H90" s="92">
        <f t="shared" si="26"/>
        <v>14723752.454315541</v>
      </c>
      <c r="I90" s="23">
        <f t="shared" si="26"/>
        <v>15112115.587143775</v>
      </c>
      <c r="J90" s="92">
        <f t="shared" si="26"/>
        <v>15473205.233385859</v>
      </c>
      <c r="K90" s="56">
        <f t="shared" si="26"/>
        <v>0</v>
      </c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</row>
    <row r="91" spans="1:36" ht="16.5" thickTop="1" x14ac:dyDescent="0.25">
      <c r="A91" s="24" t="s">
        <v>9</v>
      </c>
      <c r="B91" s="25">
        <f>SUM(B88:B90)</f>
        <v>15091435.305</v>
      </c>
      <c r="C91" s="27">
        <f t="shared" ref="C91:K91" si="27">SUM(C88:C90)</f>
        <v>15975824.28882</v>
      </c>
      <c r="D91" s="27">
        <f t="shared" si="27"/>
        <v>16369332.995710002</v>
      </c>
      <c r="E91" s="25">
        <f t="shared" si="27"/>
        <v>18217798.728941888</v>
      </c>
      <c r="F91" s="27">
        <f t="shared" si="27"/>
        <v>18971326.232742213</v>
      </c>
      <c r="G91" s="27">
        <f t="shared" si="27"/>
        <v>19450883.32159216</v>
      </c>
      <c r="H91" s="27">
        <f t="shared" si="27"/>
        <v>20065525.474023052</v>
      </c>
      <c r="I91" s="27">
        <f t="shared" si="27"/>
        <v>20566476.205380734</v>
      </c>
      <c r="J91" s="27">
        <f t="shared" si="27"/>
        <v>21026598.975145832</v>
      </c>
      <c r="K91" s="28">
        <f t="shared" si="27"/>
        <v>0</v>
      </c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</row>
    <row r="92" spans="1:36" s="37" customFormat="1" ht="6.75" x14ac:dyDescent="0.15">
      <c r="A92" s="34" t="s">
        <v>6</v>
      </c>
      <c r="B92" s="34" t="s">
        <v>6</v>
      </c>
      <c r="C92" s="34" t="s">
        <v>6</v>
      </c>
      <c r="D92" s="34" t="s">
        <v>6</v>
      </c>
      <c r="E92" s="34" t="s">
        <v>6</v>
      </c>
      <c r="F92" s="34" t="s">
        <v>6</v>
      </c>
      <c r="G92" s="34" t="s">
        <v>6</v>
      </c>
      <c r="H92" s="34" t="s">
        <v>6</v>
      </c>
      <c r="I92" s="34" t="s">
        <v>6</v>
      </c>
      <c r="J92" s="34" t="s">
        <v>6</v>
      </c>
      <c r="K92" s="34" t="s">
        <v>6</v>
      </c>
    </row>
    <row r="93" spans="1:36" ht="31.15" customHeight="1" x14ac:dyDescent="0.25">
      <c r="A93" s="74" t="s">
        <v>11</v>
      </c>
      <c r="B93" s="67">
        <v>2021</v>
      </c>
      <c r="C93" s="38">
        <v>2022</v>
      </c>
      <c r="D93" s="38">
        <v>2023</v>
      </c>
      <c r="E93" s="38">
        <v>2024</v>
      </c>
      <c r="F93" s="38">
        <v>2025</v>
      </c>
      <c r="G93" s="38">
        <v>2026</v>
      </c>
      <c r="H93" s="38">
        <v>2027</v>
      </c>
      <c r="I93" s="38">
        <v>2028</v>
      </c>
      <c r="J93" s="38">
        <v>2029</v>
      </c>
      <c r="K93" s="39">
        <v>2030</v>
      </c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</row>
    <row r="94" spans="1:36" ht="15.75" x14ac:dyDescent="0.25">
      <c r="A94" s="91" t="s">
        <v>2</v>
      </c>
      <c r="B94" s="104">
        <f t="shared" ref="B94:K96" si="28">AF22</f>
        <v>41215935.799999997</v>
      </c>
      <c r="C94" s="46">
        <f t="shared" si="28"/>
        <v>45462616.543919995</v>
      </c>
      <c r="D94" s="17">
        <f t="shared" si="28"/>
        <v>45798738.399999999</v>
      </c>
      <c r="E94" s="104">
        <f t="shared" si="28"/>
        <v>46532041.32</v>
      </c>
      <c r="F94" s="46">
        <f t="shared" si="28"/>
        <v>49151125.006999999</v>
      </c>
      <c r="G94" s="17">
        <f t="shared" si="28"/>
        <v>50840790.099999994</v>
      </c>
      <c r="H94" s="17">
        <f t="shared" si="28"/>
        <v>52904752.082015514</v>
      </c>
      <c r="I94" s="17">
        <f t="shared" si="28"/>
        <v>54904591.353658684</v>
      </c>
      <c r="J94" s="17">
        <f t="shared" si="28"/>
        <v>56871195.546996377</v>
      </c>
      <c r="K94" s="68">
        <f t="shared" si="28"/>
        <v>0</v>
      </c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</row>
    <row r="95" spans="1:36" ht="15.75" x14ac:dyDescent="0.25">
      <c r="A95" s="49" t="s">
        <v>3</v>
      </c>
      <c r="B95" s="71">
        <f t="shared" si="28"/>
        <v>13486008.9</v>
      </c>
      <c r="C95" s="76">
        <f t="shared" si="28"/>
        <v>13230554.677860001</v>
      </c>
      <c r="D95" s="20">
        <f t="shared" si="28"/>
        <v>15285901.5</v>
      </c>
      <c r="E95" s="20">
        <f t="shared" si="28"/>
        <v>16635578.415440004</v>
      </c>
      <c r="F95" s="107">
        <f t="shared" si="28"/>
        <v>16119389.897559704</v>
      </c>
      <c r="G95" s="20">
        <f t="shared" si="28"/>
        <v>16128811.291939905</v>
      </c>
      <c r="H95" s="107">
        <f t="shared" si="28"/>
        <v>16367739.337692004</v>
      </c>
      <c r="I95" s="20">
        <f t="shared" si="28"/>
        <v>16851861.664578274</v>
      </c>
      <c r="J95" s="95">
        <f t="shared" si="28"/>
        <v>17382563.894763596</v>
      </c>
      <c r="K95" s="75">
        <f t="shared" si="28"/>
        <v>0</v>
      </c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</row>
    <row r="96" spans="1:36" ht="16.5" thickBot="1" x14ac:dyDescent="0.3">
      <c r="A96" s="18" t="s">
        <v>4</v>
      </c>
      <c r="B96" s="55">
        <f t="shared" si="28"/>
        <v>20594820.405000001</v>
      </c>
      <c r="C96" s="23">
        <f t="shared" si="28"/>
        <v>25037414.704050034</v>
      </c>
      <c r="D96" s="92">
        <f t="shared" si="28"/>
        <v>24491269.100000001</v>
      </c>
      <c r="E96" s="23">
        <f t="shared" si="28"/>
        <v>22093366.052099988</v>
      </c>
      <c r="F96" s="23">
        <f t="shared" si="28"/>
        <v>23814887.345141988</v>
      </c>
      <c r="G96" s="23">
        <f t="shared" si="28"/>
        <v>22993160.70204483</v>
      </c>
      <c r="H96" s="92">
        <f t="shared" si="28"/>
        <v>22577343.614085726</v>
      </c>
      <c r="I96" s="23">
        <f t="shared" si="28"/>
        <v>22494445.406367444</v>
      </c>
      <c r="J96" s="23">
        <f t="shared" si="28"/>
        <v>22537391.742494788</v>
      </c>
      <c r="K96" s="60">
        <f t="shared" si="28"/>
        <v>0</v>
      </c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</row>
    <row r="97" spans="1:40" ht="16.5" thickTop="1" x14ac:dyDescent="0.25">
      <c r="A97" s="125" t="s">
        <v>12</v>
      </c>
      <c r="B97" s="62">
        <f>SUM(B94:B96)</f>
        <v>75296765.104999989</v>
      </c>
      <c r="C97" s="27">
        <f t="shared" ref="C97:K97" si="29">SUM(C94:C96)</f>
        <v>83730585.925830036</v>
      </c>
      <c r="D97" s="27">
        <f t="shared" si="29"/>
        <v>85575909</v>
      </c>
      <c r="E97" s="27">
        <f t="shared" si="29"/>
        <v>85260985.787539989</v>
      </c>
      <c r="F97" s="27">
        <f t="shared" si="29"/>
        <v>89085402.249701694</v>
      </c>
      <c r="G97" s="27">
        <f t="shared" si="29"/>
        <v>89962762.093984723</v>
      </c>
      <c r="H97" s="25">
        <f t="shared" si="29"/>
        <v>91849835.033793241</v>
      </c>
      <c r="I97" s="27">
        <f t="shared" si="29"/>
        <v>94250898.424604416</v>
      </c>
      <c r="J97" s="27">
        <f t="shared" si="29"/>
        <v>96791151.184254766</v>
      </c>
      <c r="K97" s="28">
        <f t="shared" si="29"/>
        <v>0</v>
      </c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</row>
    <row r="98" spans="1:40" ht="22.15" customHeight="1" x14ac:dyDescent="0.25">
      <c r="A98" s="138" t="s">
        <v>21</v>
      </c>
      <c r="B98" s="139"/>
      <c r="C98" s="139"/>
      <c r="D98" s="139"/>
      <c r="E98" s="139"/>
      <c r="F98" s="140" t="s">
        <v>14</v>
      </c>
      <c r="G98" s="140"/>
      <c r="H98" s="140"/>
      <c r="I98" s="140"/>
      <c r="J98" s="140"/>
      <c r="K98" s="140"/>
    </row>
    <row r="99" spans="1:40" x14ac:dyDescent="0.25">
      <c r="A99" s="141" t="s">
        <v>15</v>
      </c>
      <c r="B99" s="141"/>
      <c r="C99" s="141"/>
      <c r="D99" s="141"/>
      <c r="E99" s="141"/>
      <c r="F99" s="135"/>
      <c r="G99" s="135"/>
      <c r="H99" s="135"/>
      <c r="I99" s="135"/>
      <c r="J99" s="135"/>
      <c r="K99" s="135"/>
    </row>
    <row r="100" spans="1:40" ht="14.45" customHeight="1" x14ac:dyDescent="0.25">
      <c r="A100" s="141" t="s">
        <v>22</v>
      </c>
      <c r="B100" s="141"/>
      <c r="C100" s="141"/>
      <c r="D100" s="141"/>
      <c r="E100" s="141"/>
      <c r="F100" s="135"/>
      <c r="G100" s="135"/>
      <c r="H100" s="135"/>
      <c r="I100" s="135"/>
      <c r="J100" s="135"/>
      <c r="K100" s="135"/>
    </row>
    <row r="101" spans="1:40" ht="22.15" customHeight="1" x14ac:dyDescent="0.25">
      <c r="A101" s="142" t="s">
        <v>16</v>
      </c>
      <c r="B101" s="142"/>
      <c r="C101" s="142"/>
      <c r="D101" s="142"/>
      <c r="E101" s="142"/>
      <c r="F101" s="135"/>
      <c r="G101" s="135"/>
      <c r="H101" s="135"/>
      <c r="I101" s="135"/>
      <c r="J101" s="135"/>
      <c r="K101" s="135"/>
    </row>
    <row r="102" spans="1:40" x14ac:dyDescent="0.25">
      <c r="A102" s="133" t="s">
        <v>17</v>
      </c>
      <c r="B102" s="126" t="s">
        <v>18</v>
      </c>
      <c r="C102" s="14">
        <v>1992</v>
      </c>
      <c r="D102" s="127">
        <v>1993</v>
      </c>
      <c r="E102" s="128">
        <v>1994</v>
      </c>
      <c r="F102" s="129">
        <v>1995</v>
      </c>
      <c r="G102" s="127">
        <v>1996</v>
      </c>
      <c r="H102" s="127">
        <v>1997</v>
      </c>
      <c r="I102" s="127">
        <v>1998</v>
      </c>
      <c r="J102" s="128">
        <v>1999</v>
      </c>
      <c r="K102" s="130">
        <v>2000</v>
      </c>
      <c r="L102" s="127">
        <v>2001</v>
      </c>
      <c r="M102" s="128">
        <v>2002</v>
      </c>
      <c r="N102" s="14">
        <v>2003</v>
      </c>
      <c r="O102" s="128">
        <v>2004</v>
      </c>
      <c r="P102" s="14">
        <v>2005</v>
      </c>
      <c r="Q102" s="127">
        <v>2006</v>
      </c>
      <c r="R102" s="127">
        <v>2007</v>
      </c>
      <c r="S102" s="128">
        <v>2008</v>
      </c>
      <c r="T102" s="14">
        <v>2009</v>
      </c>
      <c r="U102" s="127">
        <v>2010</v>
      </c>
      <c r="V102" s="127">
        <v>2011</v>
      </c>
      <c r="W102" s="127">
        <v>2012</v>
      </c>
      <c r="X102" s="127">
        <v>2013</v>
      </c>
      <c r="Y102" s="127">
        <v>2014</v>
      </c>
      <c r="Z102" s="127">
        <v>2015</v>
      </c>
      <c r="AA102" s="127">
        <v>2016</v>
      </c>
      <c r="AB102" s="127">
        <v>2017</v>
      </c>
      <c r="AC102" s="127">
        <v>2018</v>
      </c>
      <c r="AD102" s="127">
        <v>2019</v>
      </c>
      <c r="AE102" s="127">
        <v>2020</v>
      </c>
      <c r="AF102" s="127">
        <v>2021</v>
      </c>
      <c r="AG102" s="127">
        <v>2022</v>
      </c>
      <c r="AH102" s="127">
        <v>2023</v>
      </c>
      <c r="AI102" s="127">
        <v>2024</v>
      </c>
      <c r="AJ102" s="127">
        <v>2025</v>
      </c>
      <c r="AK102" s="127">
        <v>2026</v>
      </c>
      <c r="AL102" s="127">
        <v>2027</v>
      </c>
      <c r="AM102" s="127">
        <v>2028</v>
      </c>
      <c r="AN102" s="127">
        <v>2029</v>
      </c>
    </row>
    <row r="103" spans="1:40" x14ac:dyDescent="0.25">
      <c r="A103" s="134"/>
      <c r="B103" s="131">
        <f>'[2]POG Table'!D119</f>
        <v>88092436</v>
      </c>
      <c r="C103" s="131">
        <f>'[2]POG Table'!E119</f>
        <v>92705126</v>
      </c>
      <c r="D103" s="131">
        <f>'[2]POG Table'!F119</f>
        <v>98061893</v>
      </c>
      <c r="E103" s="131">
        <f>'[2]POG Table'!G119</f>
        <v>102339948</v>
      </c>
      <c r="F103" s="131">
        <f>'[2]POG Table'!H119</f>
        <v>109805541</v>
      </c>
      <c r="G103" s="131">
        <f>'[2]POG Table'!I119</f>
        <v>116932730</v>
      </c>
      <c r="H103" s="131">
        <f>'[2]POG Table'!J119</f>
        <v>124536978</v>
      </c>
      <c r="I103" s="131">
        <f>'[2]POG Table'!K119</f>
        <v>134590933</v>
      </c>
      <c r="J103" s="131">
        <f>'[2]POG Table'!L119</f>
        <v>144022930</v>
      </c>
      <c r="K103" s="131">
        <f>'[2]POG Table'!M119</f>
        <v>153624609</v>
      </c>
      <c r="L103" s="131">
        <f>'[2]POG Table'!N119</f>
        <v>164813412</v>
      </c>
      <c r="M103" s="131">
        <f>'[2]POG Table'!O119</f>
        <v>167711330</v>
      </c>
      <c r="N103" s="131">
        <f>'[2]POG Table'!P119</f>
        <v>173878193</v>
      </c>
      <c r="O103" s="131">
        <f>'[2]POG Table'!Q119</f>
        <v>183392714</v>
      </c>
      <c r="P103" s="131">
        <f>'[2]POG Table'!R119</f>
        <v>192344000</v>
      </c>
      <c r="Q103" s="131">
        <f>'[2]POG Table'!S119</f>
        <v>200678956</v>
      </c>
      <c r="R103" s="131">
        <f>'[2]POG Table'!T119</f>
        <v>211192646</v>
      </c>
      <c r="S103" s="131">
        <f>'[2]POG Table'!U119</f>
        <v>222946488</v>
      </c>
      <c r="T103" s="131">
        <f>'[2]POG Table'!V119</f>
        <v>220880786</v>
      </c>
      <c r="U103" s="131">
        <f>'[2]POG Table'!W119</f>
        <v>219734189</v>
      </c>
      <c r="V103" s="131">
        <f>'[2]POG Table'!X119</f>
        <v>236165285</v>
      </c>
      <c r="W103" s="131">
        <f>'[2]POG Table'!Y119</f>
        <v>249324070</v>
      </c>
      <c r="X103" s="131">
        <f>'[2]POG Table'!Z119</f>
        <v>258876028</v>
      </c>
      <c r="Y103" s="131">
        <f>'[2]POG Table'!AA119</f>
        <v>265454680</v>
      </c>
      <c r="Z103" s="131">
        <f>'[2]POG Table'!AB119</f>
        <v>281310700</v>
      </c>
      <c r="AA103" s="131">
        <f>'[2]POG Table'!AC119</f>
        <v>288878472</v>
      </c>
      <c r="AB103" s="131">
        <f>'[2]POG Table'!AD119</f>
        <v>298518473</v>
      </c>
      <c r="AC103" s="131">
        <f>'[2]POG Table'!AE119</f>
        <v>310647129</v>
      </c>
      <c r="AD103" s="131">
        <f>'[2]POG Table'!AF119</f>
        <v>326720668</v>
      </c>
      <c r="AE103" s="131">
        <f>'[2]POG Table'!AG119</f>
        <v>346130671</v>
      </c>
      <c r="AF103" s="131">
        <f>'[2]POG Table'!AH119</f>
        <v>368974603</v>
      </c>
      <c r="AG103" s="131">
        <f>'[2]POG Table'!AI119</f>
        <v>382681768</v>
      </c>
      <c r="AH103" s="131">
        <f>'[2]POG Table'!AJ119</f>
        <v>403311315</v>
      </c>
      <c r="AI103" s="131">
        <f>'[2]POG Table'!AK119</f>
        <v>424344620</v>
      </c>
      <c r="AJ103" s="131">
        <f>'[2]POG Table'!AL119</f>
        <v>444485000</v>
      </c>
      <c r="AK103" s="131">
        <f>'[2]POG Table'!AM119</f>
        <v>464177500</v>
      </c>
      <c r="AL103" s="131">
        <f>'[2]POG Table'!AN119</f>
        <v>486965000.00000006</v>
      </c>
      <c r="AM103" s="131">
        <f>'[2]POG Table'!AO119</f>
        <v>511010000</v>
      </c>
      <c r="AN103" s="131">
        <f>'[2]POG Table'!AP119</f>
        <v>533172500</v>
      </c>
    </row>
    <row r="104" spans="1:40" x14ac:dyDescent="0.25">
      <c r="A104" s="135" t="s">
        <v>19</v>
      </c>
      <c r="B104" s="135"/>
      <c r="C104" s="135"/>
      <c r="D104" s="135"/>
      <c r="E104" s="135"/>
      <c r="F104" s="135"/>
      <c r="G104" s="135"/>
      <c r="H104" s="135"/>
      <c r="I104" s="135"/>
      <c r="J104" s="135"/>
      <c r="K104" s="135"/>
      <c r="L104" s="135"/>
      <c r="M104" s="135"/>
      <c r="N104" s="135"/>
      <c r="O104" s="135"/>
      <c r="P104" s="135"/>
      <c r="Q104" s="135"/>
      <c r="R104" s="135"/>
      <c r="S104" s="135"/>
      <c r="T104" s="135"/>
      <c r="U104" s="135"/>
      <c r="V104" s="135"/>
      <c r="W104" s="135"/>
      <c r="X104" s="135"/>
      <c r="Y104" s="135"/>
      <c r="Z104" s="135"/>
      <c r="AA104" s="135"/>
      <c r="AB104" s="135"/>
      <c r="AC104" s="135"/>
      <c r="AD104" s="135"/>
      <c r="AE104" s="135"/>
      <c r="AF104" s="135"/>
      <c r="AG104" s="135"/>
      <c r="AH104" s="135"/>
    </row>
    <row r="105" spans="1:40" x14ac:dyDescent="0.25">
      <c r="A105" s="14" t="s">
        <v>20</v>
      </c>
      <c r="B105" s="132"/>
      <c r="C105" s="132"/>
      <c r="D105" s="132"/>
      <c r="E105" s="132"/>
      <c r="F105" s="132"/>
      <c r="G105" s="132"/>
      <c r="H105" s="132"/>
      <c r="I105" s="132"/>
      <c r="J105" s="132"/>
      <c r="K105" s="132"/>
      <c r="L105" s="132"/>
      <c r="M105" s="132"/>
      <c r="N105" s="132"/>
      <c r="O105" s="132"/>
      <c r="P105" s="132"/>
      <c r="Q105" s="132"/>
      <c r="R105" s="132"/>
      <c r="S105" s="132"/>
      <c r="T105" s="132"/>
      <c r="U105" s="132"/>
      <c r="V105" s="132"/>
      <c r="W105" s="132"/>
      <c r="X105" s="132"/>
      <c r="Y105" s="132"/>
      <c r="Z105" s="132"/>
      <c r="AA105" s="132"/>
      <c r="AB105" s="132"/>
      <c r="AC105" s="132"/>
      <c r="AD105" s="132"/>
    </row>
  </sheetData>
  <mergeCells count="9">
    <mergeCell ref="A102:A103"/>
    <mergeCell ref="A104:AH104"/>
    <mergeCell ref="A1:K1"/>
    <mergeCell ref="A2:K2"/>
    <mergeCell ref="A98:E98"/>
    <mergeCell ref="F98:K101"/>
    <mergeCell ref="A99:E99"/>
    <mergeCell ref="A100:E100"/>
    <mergeCell ref="A101:E101"/>
  </mergeCells>
  <hyperlinks>
    <hyperlink ref="A98:D98" r:id="rId1" display="Price of Government" xr:uid="{E4C8CB58-D0D3-41D2-A870-154A489C51FF}"/>
    <hyperlink ref="A98:E98" r:id="rId2" display="Source: Minnesota Management &amp; Budget, Price of Government (February 2020 Forecast)" xr:uid="{5BBFA244-69E5-4687-BB8E-A93B9518DC93}"/>
  </hyperlinks>
  <pageMargins left="0" right="0" top="0.5" bottom="0.4" header="0.3" footer="0.3"/>
  <pageSetup scale="89" orientation="landscape" r:id="rId3"/>
  <headerFooter>
    <oddFooter>&amp;R&amp;P</oddFooter>
  </headerFooter>
  <rowBreaks count="3" manualBreakCount="3">
    <brk id="25" max="16383" man="1"/>
    <brk id="49" max="10" man="1"/>
    <brk id="73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3-A Dollars</vt:lpstr>
      <vt:lpstr>'Table 3-A Dollars'!Print_Area</vt:lpstr>
      <vt:lpstr>'Table 3-A Dollars'!Print_Titles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Durkot, Andrew D (He/Him/His) (MDOR)</dc:creator>
  <cp:lastModifiedBy>Durkot, Andrew D (He/Him/His) (MDOR)</cp:lastModifiedBy>
  <dcterms:created xsi:type="dcterms:W3CDTF">2023-10-03T13:37:37Z</dcterms:created>
  <dcterms:modified xsi:type="dcterms:W3CDTF">2025-05-06T14:37:36Z</dcterms:modified>
</cp:coreProperties>
</file>