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n365-my.sharepoint.com/personal/ione_duff_state_mn_us/Documents/Desktop/"/>
    </mc:Choice>
  </mc:AlternateContent>
  <xr:revisionPtr revIDLastSave="0" documentId="8_{8605F799-2B81-4DAB-AB01-BDB35EC35D1E}" xr6:coauthVersionLast="47" xr6:coauthVersionMax="47" xr10:uidLastSave="{00000000-0000-0000-0000-000000000000}"/>
  <bookViews>
    <workbookView xWindow="-108" yWindow="-108" windowWidth="23256" windowHeight="12576" firstSheet="5" activeTab="11" xr2:uid="{76AA1A61-FEB2-427A-A652-24EE1B05EB6F}"/>
  </bookViews>
  <sheets>
    <sheet name="January 2024" sheetId="15" r:id="rId1"/>
    <sheet name="February 2024" sheetId="4" r:id="rId2"/>
    <sheet name="March 2024" sheetId="5" r:id="rId3"/>
    <sheet name="April 2024" sheetId="17" r:id="rId4"/>
    <sheet name="May 2024" sheetId="7" r:id="rId5"/>
    <sheet name="June 2024" sheetId="8" r:id="rId6"/>
    <sheet name="July 2024" sheetId="9" r:id="rId7"/>
    <sheet name="August 2024" sheetId="10" r:id="rId8"/>
    <sheet name="September 2024" sheetId="11" r:id="rId9"/>
    <sheet name="October 2024" sheetId="12" r:id="rId10"/>
    <sheet name="November 2024" sheetId="13" r:id="rId11"/>
    <sheet name="December 2024" sheetId="14" r:id="rId12"/>
  </sheets>
  <definedNames>
    <definedName name="_xlnm.Print_Area" localSheetId="3">'April 2024'!$A$1:$E$48</definedName>
    <definedName name="_xlnm.Print_Area" localSheetId="7">'August 2024'!$A$1:$E$48</definedName>
    <definedName name="_xlnm.Print_Area" localSheetId="11">'December 2024'!$A$1:$E$48</definedName>
    <definedName name="_xlnm.Print_Area" localSheetId="1">'February 2024'!$A$1:$E$48</definedName>
    <definedName name="_xlnm.Print_Area" localSheetId="0">'January 2024'!$A$1:$E$48</definedName>
    <definedName name="_xlnm.Print_Area" localSheetId="6">'July 2024'!$A$1:$E$48</definedName>
    <definedName name="_xlnm.Print_Area" localSheetId="5">'June 2024'!$A$1:$E$48</definedName>
    <definedName name="_xlnm.Print_Area" localSheetId="2">'March 2024'!$A$1:$E$48</definedName>
    <definedName name="_xlnm.Print_Area" localSheetId="4">'May 2024'!$A$1:$E$48</definedName>
    <definedName name="_xlnm.Print_Area" localSheetId="10">'November 2024'!$A$1:$E$48</definedName>
    <definedName name="_xlnm.Print_Area" localSheetId="9">'October 2024'!$A$1:$E$48</definedName>
    <definedName name="_xlnm.Print_Area" localSheetId="8">'September 2024'!$A$1:$E$48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7" l="1"/>
  <c r="C11" i="17"/>
  <c r="D11" i="17"/>
  <c r="D12" i="17"/>
  <c r="D14" i="17"/>
  <c r="B12" i="17"/>
  <c r="B13" i="17"/>
  <c r="D13" i="17"/>
  <c r="B14" i="17"/>
  <c r="C14" i="17"/>
  <c r="B26" i="17"/>
  <c r="C26" i="17"/>
  <c r="B27" i="17"/>
  <c r="C27" i="17"/>
  <c r="B29" i="17"/>
  <c r="C29" i="17"/>
  <c r="B40" i="17"/>
  <c r="B41" i="17"/>
  <c r="B43" i="17"/>
  <c r="B45" i="17"/>
  <c r="C26" i="5"/>
  <c r="C27" i="5"/>
  <c r="C29" i="5"/>
  <c r="C14" i="5"/>
  <c r="C14" i="9"/>
  <c r="C14" i="11"/>
  <c r="C11" i="12"/>
  <c r="C14" i="12"/>
  <c r="C11" i="11"/>
  <c r="C11" i="10"/>
  <c r="C14" i="10"/>
  <c r="C11" i="8"/>
  <c r="C14" i="8"/>
  <c r="C11" i="7"/>
  <c r="C14" i="7"/>
  <c r="C11" i="9"/>
  <c r="D13" i="5"/>
  <c r="D13" i="9"/>
  <c r="D13" i="8"/>
  <c r="D13" i="7"/>
  <c r="D13" i="4"/>
  <c r="D13" i="15"/>
  <c r="D13" i="14"/>
  <c r="D13" i="13"/>
  <c r="D13" i="12"/>
  <c r="D13" i="11"/>
  <c r="D13" i="10"/>
  <c r="B40" i="5"/>
  <c r="B41" i="5"/>
  <c r="B43" i="5"/>
  <c r="B45" i="5"/>
  <c r="B26" i="5"/>
  <c r="B27" i="5"/>
  <c r="B29" i="5"/>
  <c r="C11" i="5"/>
  <c r="D11" i="5"/>
  <c r="B13" i="5"/>
  <c r="B11" i="5"/>
  <c r="B12" i="5"/>
  <c r="B14" i="5"/>
  <c r="B40" i="4"/>
  <c r="B41" i="4"/>
  <c r="B43" i="4"/>
  <c r="B45" i="4"/>
  <c r="C26" i="4"/>
  <c r="C27" i="4"/>
  <c r="C29" i="4"/>
  <c r="B26" i="4"/>
  <c r="B27" i="4"/>
  <c r="B29" i="4"/>
  <c r="B11" i="13"/>
  <c r="C11" i="13"/>
  <c r="C14" i="13"/>
  <c r="D11" i="13"/>
  <c r="D14" i="13"/>
  <c r="D12" i="13"/>
  <c r="C11" i="14"/>
  <c r="C14" i="14"/>
  <c r="D11" i="14"/>
  <c r="D12" i="14"/>
  <c r="B11" i="14"/>
  <c r="B12" i="14"/>
  <c r="B11" i="12"/>
  <c r="D11" i="4"/>
  <c r="D12" i="4"/>
  <c r="D14" i="4"/>
  <c r="D11" i="15"/>
  <c r="D12" i="15"/>
  <c r="D14" i="15"/>
  <c r="C11" i="15"/>
  <c r="C14" i="15"/>
  <c r="C13" i="4"/>
  <c r="C14" i="4"/>
  <c r="C11" i="4"/>
  <c r="C12" i="4"/>
  <c r="B13" i="4"/>
  <c r="B11" i="4"/>
  <c r="B11" i="15"/>
  <c r="B12" i="15"/>
  <c r="B14" i="15"/>
  <c r="B40" i="15"/>
  <c r="B41" i="15"/>
  <c r="B43" i="15"/>
  <c r="B45" i="15"/>
  <c r="C26" i="15"/>
  <c r="C27" i="15"/>
  <c r="C29" i="15"/>
  <c r="B26" i="15"/>
  <c r="B27" i="15"/>
  <c r="B29" i="15"/>
  <c r="B13" i="15"/>
  <c r="B40" i="14"/>
  <c r="B41" i="14"/>
  <c r="B43" i="14"/>
  <c r="B45" i="14"/>
  <c r="C26" i="14"/>
  <c r="C27" i="14"/>
  <c r="C29" i="14"/>
  <c r="B26" i="14"/>
  <c r="B27" i="14"/>
  <c r="B29" i="14"/>
  <c r="B13" i="14"/>
  <c r="B40" i="13"/>
  <c r="B41" i="13"/>
  <c r="B43" i="13"/>
  <c r="B45" i="13"/>
  <c r="C26" i="13"/>
  <c r="C27" i="13"/>
  <c r="C29" i="13"/>
  <c r="B26" i="13"/>
  <c r="B27" i="13"/>
  <c r="B29" i="13"/>
  <c r="B13" i="13"/>
  <c r="B13" i="12"/>
  <c r="B40" i="12"/>
  <c r="B41" i="12"/>
  <c r="B43" i="12"/>
  <c r="B45" i="12"/>
  <c r="C26" i="12"/>
  <c r="C27" i="12"/>
  <c r="C29" i="12"/>
  <c r="B26" i="12"/>
  <c r="B27" i="12"/>
  <c r="B29" i="12"/>
  <c r="D11" i="12"/>
  <c r="D12" i="12"/>
  <c r="B40" i="11"/>
  <c r="B41" i="11"/>
  <c r="B43" i="11"/>
  <c r="B45" i="11"/>
  <c r="C26" i="11"/>
  <c r="C27" i="11"/>
  <c r="C29" i="11"/>
  <c r="B26" i="11"/>
  <c r="B27" i="11"/>
  <c r="B29" i="11"/>
  <c r="B13" i="11"/>
  <c r="D11" i="11"/>
  <c r="D12" i="11"/>
  <c r="D14" i="11"/>
  <c r="B11" i="11"/>
  <c r="B40" i="10"/>
  <c r="B41" i="10"/>
  <c r="B43" i="10"/>
  <c r="B45" i="10"/>
  <c r="C26" i="10"/>
  <c r="C27" i="10"/>
  <c r="C29" i="10"/>
  <c r="B26" i="10"/>
  <c r="B27" i="10"/>
  <c r="B29" i="10"/>
  <c r="B13" i="10"/>
  <c r="D11" i="10"/>
  <c r="D12" i="10"/>
  <c r="D14" i="10"/>
  <c r="B11" i="10"/>
  <c r="B12" i="10"/>
  <c r="B14" i="10"/>
  <c r="B40" i="9"/>
  <c r="B41" i="9"/>
  <c r="B43" i="9"/>
  <c r="B45" i="9"/>
  <c r="C26" i="9"/>
  <c r="C27" i="9"/>
  <c r="C29" i="9"/>
  <c r="B26" i="9"/>
  <c r="B27" i="9"/>
  <c r="B29" i="9"/>
  <c r="B13" i="9"/>
  <c r="D11" i="9"/>
  <c r="B11" i="9"/>
  <c r="B40" i="8"/>
  <c r="B41" i="8"/>
  <c r="B43" i="8"/>
  <c r="B45" i="8"/>
  <c r="C26" i="8"/>
  <c r="C27" i="8"/>
  <c r="C29" i="8"/>
  <c r="B26" i="8"/>
  <c r="B27" i="8"/>
  <c r="B29" i="8"/>
  <c r="B13" i="8"/>
  <c r="D11" i="8"/>
  <c r="D12" i="8"/>
  <c r="B11" i="8"/>
  <c r="B12" i="8"/>
  <c r="B40" i="7"/>
  <c r="B41" i="7"/>
  <c r="B43" i="7"/>
  <c r="B45" i="7"/>
  <c r="C26" i="7"/>
  <c r="C27" i="7"/>
  <c r="C29" i="7"/>
  <c r="B26" i="7"/>
  <c r="B27" i="7"/>
  <c r="B29" i="7"/>
  <c r="D11" i="7"/>
  <c r="D12" i="7"/>
  <c r="D14" i="7"/>
  <c r="B13" i="7"/>
  <c r="B11" i="7"/>
  <c r="B12" i="13"/>
  <c r="B14" i="13"/>
  <c r="D12" i="5"/>
  <c r="D14" i="5"/>
  <c r="B14" i="8"/>
  <c r="B12" i="4"/>
  <c r="B14" i="4"/>
  <c r="B12" i="7"/>
  <c r="B14" i="7"/>
  <c r="D14" i="8"/>
  <c r="D12" i="9"/>
  <c r="D14" i="9"/>
  <c r="B12" i="9"/>
  <c r="B14" i="9"/>
  <c r="B12" i="11"/>
  <c r="B14" i="11"/>
  <c r="D14" i="12"/>
  <c r="B14" i="12"/>
  <c r="B12" i="12"/>
  <c r="D14" i="14"/>
  <c r="B14" i="14"/>
</calcChain>
</file>

<file path=xl/sharedStrings.xml><?xml version="1.0" encoding="utf-8"?>
<sst xmlns="http://schemas.openxmlformats.org/spreadsheetml/2006/main" count="516" uniqueCount="40">
  <si>
    <t>Petroleum Tax</t>
  </si>
  <si>
    <t xml:space="preserve"> Collections of Alternative Fuels </t>
  </si>
  <si>
    <t>January 2024</t>
  </si>
  <si>
    <t>PD</t>
  </si>
  <si>
    <t xml:space="preserve"> </t>
  </si>
  <si>
    <t>LPG</t>
  </si>
  <si>
    <t>LNG</t>
  </si>
  <si>
    <t>CNG</t>
  </si>
  <si>
    <t>Gallons</t>
  </si>
  <si>
    <t>Cubic Feet</t>
  </si>
  <si>
    <t>Rate</t>
  </si>
  <si>
    <t>Gross</t>
  </si>
  <si>
    <t>Less Evaporation</t>
  </si>
  <si>
    <t>Less Surcharge</t>
  </si>
  <si>
    <t>Net Total</t>
  </si>
  <si>
    <t>Tax Due</t>
  </si>
  <si>
    <t>Notes:</t>
  </si>
  <si>
    <t xml:space="preserve"> Collections of Gas Fuels </t>
  </si>
  <si>
    <t>E85</t>
  </si>
  <si>
    <t>Aviation Gas</t>
  </si>
  <si>
    <t>Less 2.5% Evaporation</t>
  </si>
  <si>
    <t>Taxable Gallons</t>
  </si>
  <si>
    <t>Amount Due</t>
  </si>
  <si>
    <t xml:space="preserve"> Collections of Special Fuels </t>
  </si>
  <si>
    <t>Jet Fuels</t>
  </si>
  <si>
    <t>Less 1% Evaporation</t>
  </si>
  <si>
    <t>Less Refund (PDR-1AV)</t>
  </si>
  <si>
    <t>Collection Amount</t>
  </si>
  <si>
    <t>Total Collected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</si>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</sst>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.0000"/>
    <numFmt numFmtId="168" formatCode="0.000"/>
    <numFmt numFmtId="169" formatCode="0.000000"/>
    <numFmt numFmtId="170" formatCode="&quot;$&quot;#,##0.0000"/>
    <numFmt numFmtId="171" formatCode="_(* #,##0_);_(* \(#,##0\);_(* &quot;-&quot;??_);_(@_)"/>
    <numFmt numFmtId="172" formatCode="0.00000"/>
  </numFmts>
  <fonts count="28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1" applyNumberFormat="0" applyAlignment="0" applyProtection="0"/>
    <xf numFmtId="0" fontId="6" fillId="28" borderId="2" applyNumberFormat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1" applyNumberFormat="0" applyAlignment="0" applyProtection="0"/>
    <xf numFmtId="0" fontId="13" fillId="0" borderId="6" applyNumberFormat="0" applyFill="0" applyAlignment="0" applyProtection="0"/>
    <xf numFmtId="0" fontId="14" fillId="31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2" fillId="32" borderId="7" applyNumberFormat="0" applyFont="0" applyAlignment="0" applyProtection="0"/>
    <xf numFmtId="0" fontId="15" fillId="2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50">
    <xf numFmtId="0" fontId="0" fillId="0" borderId="0" xfId="0"/>
    <xf numFmtId="0" fontId="19" fillId="0" borderId="0" xfId="0" applyNumberFormat="1" applyFont="1" applyFill="1" applyBorder="1" applyAlignment="1" applyProtection="1">
      <alignment vertical="top"/>
    </xf>
    <xf numFmtId="0" fontId="19" fillId="0" borderId="0" xfId="0" applyNumberFormat="1" applyFont="1" applyFill="1" applyBorder="1" applyAlignment="1" applyProtection="1"/>
    <xf numFmtId="166" fontId="20" fillId="0" borderId="0" xfId="0" applyNumberFormat="1" applyFont="1" applyFill="1" applyBorder="1" applyAlignment="1" applyProtection="1">
      <alignment horizontal="center" wrapText="1"/>
    </xf>
    <xf numFmtId="166" fontId="21" fillId="0" borderId="0" xfId="0" applyNumberFormat="1" applyFont="1" applyFill="1" applyBorder="1" applyAlignment="1" applyProtection="1">
      <alignment horizontal="right" wrapText="1"/>
    </xf>
    <xf numFmtId="165" fontId="21" fillId="0" borderId="0" xfId="0" applyNumberFormat="1" applyFont="1" applyFill="1" applyBorder="1" applyAlignment="1" applyProtection="1">
      <alignment horizontal="right" wrapText="1"/>
    </xf>
    <xf numFmtId="0" fontId="22" fillId="0" borderId="0" xfId="0" applyNumberFormat="1" applyFont="1" applyFill="1" applyBorder="1" applyAlignment="1" applyProtection="1"/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4" fillId="0" borderId="10" xfId="0" applyNumberFormat="1" applyFont="1" applyFill="1" applyBorder="1" applyAlignment="1" applyProtection="1">
      <alignment horizontal="left" wrapText="1" indent="2"/>
    </xf>
    <xf numFmtId="3" fontId="21" fillId="0" borderId="10" xfId="28" applyNumberFormat="1" applyFont="1" applyFill="1" applyBorder="1" applyAlignment="1" applyProtection="1">
      <alignment horizontal="right"/>
    </xf>
    <xf numFmtId="167" fontId="21" fillId="0" borderId="10" xfId="28" applyNumberFormat="1" applyFont="1" applyFill="1" applyBorder="1" applyAlignment="1" applyProtection="1">
      <alignment horizontal="right"/>
    </xf>
    <xf numFmtId="168" fontId="21" fillId="0" borderId="10" xfId="28" applyNumberFormat="1" applyFont="1" applyFill="1" applyBorder="1" applyAlignment="1" applyProtection="1">
      <alignment horizontal="right"/>
    </xf>
    <xf numFmtId="169" fontId="21" fillId="0" borderId="10" xfId="28" applyNumberFormat="1" applyFont="1" applyFill="1" applyBorder="1" applyAlignment="1" applyProtection="1">
      <alignment horizontal="right"/>
    </xf>
    <xf numFmtId="165" fontId="21" fillId="0" borderId="10" xfId="28" applyNumberFormat="1" applyFont="1" applyFill="1" applyBorder="1" applyAlignment="1" applyProtection="1">
      <alignment horizontal="right"/>
    </xf>
    <xf numFmtId="0" fontId="24" fillId="0" borderId="10" xfId="0" applyNumberFormat="1" applyFont="1" applyFill="1" applyBorder="1" applyAlignment="1" applyProtection="1">
      <alignment horizontal="left" indent="2"/>
    </xf>
    <xf numFmtId="0" fontId="24" fillId="0" borderId="0" xfId="0" applyNumberFormat="1" applyFont="1" applyFill="1" applyBorder="1" applyAlignment="1" applyProtection="1">
      <alignment horizontal="left" wrapText="1" indent="2"/>
    </xf>
    <xf numFmtId="165" fontId="21" fillId="0" borderId="0" xfId="28" applyNumberFormat="1" applyFont="1" applyFill="1" applyBorder="1" applyAlignment="1" applyProtection="1">
      <alignment horizontal="right"/>
    </xf>
    <xf numFmtId="0" fontId="24" fillId="0" borderId="0" xfId="0" applyNumberFormat="1" applyFont="1" applyFill="1" applyBorder="1" applyAlignment="1" applyProtection="1">
      <alignment wrapText="1"/>
    </xf>
    <xf numFmtId="5" fontId="21" fillId="0" borderId="0" xfId="28" applyNumberFormat="1" applyFont="1" applyFill="1" applyBorder="1" applyAlignment="1" applyProtection="1">
      <alignment horizontal="right"/>
    </xf>
    <xf numFmtId="170" fontId="21" fillId="0" borderId="10" xfId="28" applyNumberFormat="1" applyFont="1" applyFill="1" applyBorder="1" applyAlignment="1" applyProtection="1">
      <alignment horizontal="right"/>
    </xf>
    <xf numFmtId="0" fontId="22" fillId="0" borderId="0" xfId="0" applyFont="1"/>
    <xf numFmtId="0" fontId="22" fillId="0" borderId="0" xfId="0" applyNumberFormat="1" applyFont="1" applyFill="1" applyBorder="1" applyAlignment="1" applyProtection="1">
      <alignment horizontal="center"/>
    </xf>
    <xf numFmtId="171" fontId="22" fillId="34" borderId="0" xfId="28" applyNumberFormat="1" applyFont="1" applyFill="1" applyProtection="1">
      <protection locked="0"/>
    </xf>
    <xf numFmtId="0" fontId="22" fillId="0" borderId="0" xfId="0" applyNumberFormat="1" applyFont="1" applyFill="1" applyBorder="1" applyAlignment="1" applyProtection="1">
      <alignment vertical="top"/>
    </xf>
    <xf numFmtId="171" fontId="22" fillId="0" borderId="0" xfId="28" applyNumberFormat="1" applyFont="1"/>
    <xf numFmtId="3" fontId="21" fillId="34" borderId="10" xfId="28" applyNumberFormat="1" applyFont="1" applyFill="1" applyBorder="1" applyAlignment="1" applyProtection="1">
      <alignment horizontal="right"/>
    </xf>
    <xf numFmtId="172" fontId="21" fillId="0" borderId="10" xfId="28" applyNumberFormat="1" applyFont="1" applyFill="1" applyBorder="1" applyAlignment="1" applyProtection="1">
      <alignment horizontal="right"/>
    </xf>
    <xf numFmtId="172" fontId="22" fillId="0" borderId="0" xfId="0" applyNumberFormat="1" applyFont="1"/>
    <xf numFmtId="171" fontId="21" fillId="0" borderId="10" xfId="28" applyNumberFormat="1" applyFont="1" applyFill="1" applyBorder="1" applyAlignment="1" applyProtection="1">
      <alignment horizontal="right"/>
    </xf>
    <xf numFmtId="164" fontId="21" fillId="0" borderId="10" xfId="28" applyNumberFormat="1" applyFont="1" applyFill="1" applyBorder="1" applyAlignment="1" applyProtection="1">
      <alignment horizontal="right"/>
    </xf>
    <xf numFmtId="0" fontId="24" fillId="0" borderId="0" xfId="0" applyFont="1" applyAlignment="1">
      <alignment horizontal="left" wrapText="1" indent="2"/>
    </xf>
    <xf numFmtId="0" fontId="22" fillId="0" borderId="0" xfId="0" applyFont="1" applyAlignment="1">
      <alignment vertical="top"/>
    </xf>
    <xf numFmtId="0" fontId="24" fillId="0" borderId="10" xfId="0" applyFont="1" applyBorder="1" applyAlignment="1">
      <alignment horizontal="left" wrapText="1" indent="2"/>
    </xf>
    <xf numFmtId="0" fontId="23" fillId="0" borderId="10" xfId="0" applyFont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24" fillId="0" borderId="10" xfId="0" applyFont="1" applyBorder="1" applyAlignment="1">
      <alignment horizontal="left" indent="2"/>
    </xf>
    <xf numFmtId="0" fontId="22" fillId="0" borderId="0" xfId="0" applyFont="1" applyAlignment="1">
      <alignment horizontal="center"/>
    </xf>
    <xf numFmtId="165" fontId="21" fillId="0" borderId="0" xfId="0" applyNumberFormat="1" applyFont="1" applyAlignment="1">
      <alignment horizontal="right" wrapText="1"/>
    </xf>
    <xf numFmtId="166" fontId="21" fillId="0" borderId="0" xfId="0" applyNumberFormat="1" applyFont="1" applyAlignment="1">
      <alignment horizontal="right" wrapText="1"/>
    </xf>
    <xf numFmtId="166" fontId="20" fillId="0" borderId="0" xfId="0" applyNumberFormat="1" applyFont="1" applyAlignment="1">
      <alignment horizontal="center" wrapText="1"/>
    </xf>
    <xf numFmtId="49" fontId="27" fillId="0" borderId="0" xfId="0" applyNumberFormat="1" applyFont="1" applyFill="1" applyBorder="1" applyAlignment="1" applyProtection="1">
      <alignment horizontal="center" wrapText="1"/>
    </xf>
    <xf numFmtId="0" fontId="24" fillId="0" borderId="0" xfId="0" applyNumberFormat="1" applyFont="1" applyFill="1" applyBorder="1" applyAlignment="1" applyProtection="1">
      <alignment horizontal="left" wrapText="1"/>
    </xf>
    <xf numFmtId="0" fontId="26" fillId="0" borderId="0" xfId="0" applyNumberFormat="1" applyFont="1" applyFill="1" applyBorder="1" applyAlignment="1" applyProtection="1">
      <alignment horizontal="center" wrapText="1"/>
    </xf>
    <xf numFmtId="0" fontId="25" fillId="0" borderId="0" xfId="0" applyNumberFormat="1" applyFont="1" applyFill="1" applyBorder="1" applyAlignment="1" applyProtection="1">
      <alignment horizontal="center" wrapText="1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49" fontId="27" fillId="0" borderId="0" xfId="0" applyNumberFormat="1" applyFont="1" applyAlignment="1">
      <alignment horizontal="center" wrapText="1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8385AF8B-E802-48C7-BA7C-1D84D74F0E3F}"/>
    <cellStyle name="Comma 3" xfId="30" xr:uid="{3662E621-CB29-496F-AA5F-1137739F30C9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3AECAFC7-8DDC-45CF-A0A6-135AA999AE36}"/>
    <cellStyle name="Normal 3" xfId="41" xr:uid="{8D014754-ABB2-4B74-9E87-EFC5DFCABE86}"/>
    <cellStyle name="Normal 4" xfId="42" xr:uid="{69DA0D01-EAAA-4B09-9E6A-DBE6105B2D73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295275</xdr:colOff>
      <xdr:row>1</xdr:row>
      <xdr:rowOff>0</xdr:rowOff>
    </xdr:to>
    <xdr:pic>
      <xdr:nvPicPr>
        <xdr:cNvPr id="13458" name="Picture 1">
          <a:extLst>
            <a:ext uri="{FF2B5EF4-FFF2-40B4-BE49-F238E27FC236}">
              <a16:creationId xmlns:a16="http://schemas.microsoft.com/office/drawing/2014/main" id="{5A1665C6-8171-1304-5620-B6521C8A8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295275</xdr:colOff>
      <xdr:row>1</xdr:row>
      <xdr:rowOff>0</xdr:rowOff>
    </xdr:to>
    <xdr:pic>
      <xdr:nvPicPr>
        <xdr:cNvPr id="10395" name="Picture 1">
          <a:extLst>
            <a:ext uri="{FF2B5EF4-FFF2-40B4-BE49-F238E27FC236}">
              <a16:creationId xmlns:a16="http://schemas.microsoft.com/office/drawing/2014/main" id="{8AC4CDC3-29FC-583F-3D27-3254C6F76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295275</xdr:colOff>
      <xdr:row>1</xdr:row>
      <xdr:rowOff>0</xdr:rowOff>
    </xdr:to>
    <xdr:pic>
      <xdr:nvPicPr>
        <xdr:cNvPr id="11416" name="Picture 1">
          <a:extLst>
            <a:ext uri="{FF2B5EF4-FFF2-40B4-BE49-F238E27FC236}">
              <a16:creationId xmlns:a16="http://schemas.microsoft.com/office/drawing/2014/main" id="{A59B4A9A-B14C-C768-69AD-2DF765F2D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295275</xdr:colOff>
      <xdr:row>1</xdr:row>
      <xdr:rowOff>0</xdr:rowOff>
    </xdr:to>
    <xdr:pic>
      <xdr:nvPicPr>
        <xdr:cNvPr id="12437" name="Picture 1">
          <a:extLst>
            <a:ext uri="{FF2B5EF4-FFF2-40B4-BE49-F238E27FC236}">
              <a16:creationId xmlns:a16="http://schemas.microsoft.com/office/drawing/2014/main" id="{87998FDB-8206-9410-64BD-249405805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295275</xdr:colOff>
      <xdr:row>1</xdr:row>
      <xdr:rowOff>0</xdr:rowOff>
    </xdr:to>
    <xdr:pic>
      <xdr:nvPicPr>
        <xdr:cNvPr id="3271" name="Picture 1">
          <a:extLst>
            <a:ext uri="{FF2B5EF4-FFF2-40B4-BE49-F238E27FC236}">
              <a16:creationId xmlns:a16="http://schemas.microsoft.com/office/drawing/2014/main" id="{093588CD-9E0F-DA56-E615-8C10CE5B9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295275</xdr:colOff>
      <xdr:row>1</xdr:row>
      <xdr:rowOff>0</xdr:rowOff>
    </xdr:to>
    <xdr:pic>
      <xdr:nvPicPr>
        <xdr:cNvPr id="2248" name="Picture 1">
          <a:extLst>
            <a:ext uri="{FF2B5EF4-FFF2-40B4-BE49-F238E27FC236}">
              <a16:creationId xmlns:a16="http://schemas.microsoft.com/office/drawing/2014/main" id="{625BA9AE-1778-7A4A-15DF-726C030C7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295275</xdr:colOff>
      <xdr:row>1</xdr:row>
      <xdr:rowOff>0</xdr:rowOff>
    </xdr:to>
    <xdr:pic>
      <xdr:nvPicPr>
        <xdr:cNvPr id="15378" name="Picture 1">
          <a:extLst>
            <a:ext uri="{FF2B5EF4-FFF2-40B4-BE49-F238E27FC236}">
              <a16:creationId xmlns:a16="http://schemas.microsoft.com/office/drawing/2014/main" id="{813891A8-0A62-D294-A1DA-821EBCAE4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295275</xdr:colOff>
      <xdr:row>1</xdr:row>
      <xdr:rowOff>0</xdr:rowOff>
    </xdr:to>
    <xdr:pic>
      <xdr:nvPicPr>
        <xdr:cNvPr id="5301" name="Picture 1">
          <a:extLst>
            <a:ext uri="{FF2B5EF4-FFF2-40B4-BE49-F238E27FC236}">
              <a16:creationId xmlns:a16="http://schemas.microsoft.com/office/drawing/2014/main" id="{684E3460-86C1-0EDD-B5DC-09326A098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295275</xdr:colOff>
      <xdr:row>1</xdr:row>
      <xdr:rowOff>0</xdr:rowOff>
    </xdr:to>
    <xdr:pic>
      <xdr:nvPicPr>
        <xdr:cNvPr id="6316" name="Picture 1">
          <a:extLst>
            <a:ext uri="{FF2B5EF4-FFF2-40B4-BE49-F238E27FC236}">
              <a16:creationId xmlns:a16="http://schemas.microsoft.com/office/drawing/2014/main" id="{79EDEA0D-0B71-7C59-99E3-2BACA68B1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295275</xdr:colOff>
      <xdr:row>1</xdr:row>
      <xdr:rowOff>0</xdr:rowOff>
    </xdr:to>
    <xdr:pic>
      <xdr:nvPicPr>
        <xdr:cNvPr id="7333" name="Picture 1">
          <a:extLst>
            <a:ext uri="{FF2B5EF4-FFF2-40B4-BE49-F238E27FC236}">
              <a16:creationId xmlns:a16="http://schemas.microsoft.com/office/drawing/2014/main" id="{539D25D3-B719-4010-9894-DAA6B8848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295275</xdr:colOff>
      <xdr:row>1</xdr:row>
      <xdr:rowOff>0</xdr:rowOff>
    </xdr:to>
    <xdr:pic>
      <xdr:nvPicPr>
        <xdr:cNvPr id="8353" name="Picture 1">
          <a:extLst>
            <a:ext uri="{FF2B5EF4-FFF2-40B4-BE49-F238E27FC236}">
              <a16:creationId xmlns:a16="http://schemas.microsoft.com/office/drawing/2014/main" id="{EC46BC2E-503B-DEBA-63EF-7ADECE191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295275</xdr:colOff>
      <xdr:row>1</xdr:row>
      <xdr:rowOff>0</xdr:rowOff>
    </xdr:to>
    <xdr:pic>
      <xdr:nvPicPr>
        <xdr:cNvPr id="9374" name="Picture 1">
          <a:extLst>
            <a:ext uri="{FF2B5EF4-FFF2-40B4-BE49-F238E27FC236}">
              <a16:creationId xmlns:a16="http://schemas.microsoft.com/office/drawing/2014/main" id="{ED41AA06-4646-7B96-CE92-32E2FDF16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0DCCF-4B87-464A-845D-ECC9EE4AFFFA}">
  <sheetPr>
    <pageSetUpPr fitToPage="1"/>
  </sheetPr>
  <dimension ref="A1:E50"/>
  <sheetViews>
    <sheetView workbookViewId="0"/>
  </sheetViews>
  <sheetFormatPr defaultRowHeight="14.4" x14ac:dyDescent="0.3"/>
  <cols>
    <col min="1" max="1" width="33.33203125" customWidth="1"/>
    <col min="2" max="4" width="25.6640625" customWidth="1"/>
    <col min="5" max="5" width="12.44140625" customWidth="1"/>
  </cols>
  <sheetData>
    <row r="1" spans="1:5" ht="49.95" customHeight="1" x14ac:dyDescent="0.3"/>
    <row r="2" spans="1:5" ht="21.75" customHeight="1" x14ac:dyDescent="0.4">
      <c r="A2" s="45" t="s">
        <v>0</v>
      </c>
      <c r="B2" s="45"/>
      <c r="C2" s="45"/>
      <c r="D2" s="45"/>
      <c r="E2" s="6"/>
    </row>
    <row r="3" spans="1:5" ht="23.1" customHeight="1" x14ac:dyDescent="0.45">
      <c r="A3" s="44" t="s">
        <v>1</v>
      </c>
      <c r="B3" s="44"/>
      <c r="C3" s="44"/>
      <c r="D3" s="44"/>
      <c r="E3" s="6"/>
    </row>
    <row r="4" spans="1:5" ht="20.100000000000001" customHeight="1" x14ac:dyDescent="0.35">
      <c r="A4" s="42" t="s">
        <v>2</v>
      </c>
      <c r="B4" s="42"/>
      <c r="C4" s="42"/>
      <c r="D4" s="42"/>
      <c r="E4" s="6"/>
    </row>
    <row r="5" spans="1:5" ht="21.75" customHeight="1" x14ac:dyDescent="0.35">
      <c r="A5" s="3"/>
      <c r="B5" s="3"/>
      <c r="C5" s="4" t="s">
        <v>3</v>
      </c>
      <c r="D5" s="5">
        <v>192802.57</v>
      </c>
      <c r="E5" s="6"/>
    </row>
    <row r="6" spans="1:5" ht="21.75" customHeight="1" x14ac:dyDescent="0.35">
      <c r="A6" s="6"/>
      <c r="B6" s="6"/>
      <c r="C6" s="6"/>
      <c r="D6" s="6"/>
      <c r="E6" s="6"/>
    </row>
    <row r="7" spans="1:5" ht="21.75" customHeight="1" x14ac:dyDescent="0.35">
      <c r="A7" s="7" t="s">
        <v>4</v>
      </c>
      <c r="B7" s="7"/>
      <c r="C7" s="7"/>
      <c r="D7" s="7"/>
      <c r="E7" s="6"/>
    </row>
    <row r="8" spans="1:5" ht="24" customHeight="1" x14ac:dyDescent="0.35">
      <c r="A8" s="7"/>
      <c r="B8" s="8" t="s">
        <v>5</v>
      </c>
      <c r="C8" s="8" t="s">
        <v>6</v>
      </c>
      <c r="D8" s="8" t="s">
        <v>7</v>
      </c>
      <c r="E8" s="6"/>
    </row>
    <row r="9" spans="1:5" ht="21.75" customHeight="1" x14ac:dyDescent="0.35">
      <c r="A9" s="9" t="s">
        <v>8</v>
      </c>
      <c r="B9" s="23">
        <v>391187</v>
      </c>
      <c r="C9" s="26">
        <v>0</v>
      </c>
      <c r="D9" s="23">
        <v>67832798</v>
      </c>
      <c r="E9" s="22" t="s">
        <v>9</v>
      </c>
    </row>
    <row r="10" spans="1:5" ht="21.75" customHeight="1" x14ac:dyDescent="0.35">
      <c r="A10" s="9" t="s">
        <v>10</v>
      </c>
      <c r="B10" s="21">
        <v>0.2135</v>
      </c>
      <c r="C10" s="12">
        <v>0.17100000000000001</v>
      </c>
      <c r="D10" s="28">
        <v>2.2499999999999998E-3</v>
      </c>
      <c r="E10" s="24"/>
    </row>
    <row r="11" spans="1:5" ht="21.75" customHeight="1" x14ac:dyDescent="0.35">
      <c r="A11" s="9" t="s">
        <v>11</v>
      </c>
      <c r="B11" s="14">
        <f>B9*B10</f>
        <v>83518.424499999994</v>
      </c>
      <c r="C11" s="30">
        <f>C9*C10</f>
        <v>0</v>
      </c>
      <c r="D11" s="14">
        <f>D9*D10</f>
        <v>152623.79549999998</v>
      </c>
      <c r="E11" s="24"/>
    </row>
    <row r="12" spans="1:5" ht="21.75" customHeight="1" x14ac:dyDescent="0.35">
      <c r="A12" s="9" t="s">
        <v>12</v>
      </c>
      <c r="B12" s="14">
        <f>B11*0.01</f>
        <v>835.18424499999992</v>
      </c>
      <c r="C12" s="30">
        <v>0</v>
      </c>
      <c r="D12" s="14">
        <f>D11*0.01</f>
        <v>1526.2379549999998</v>
      </c>
      <c r="E12" s="24"/>
    </row>
    <row r="13" spans="1:5" ht="21.75" customHeight="1" x14ac:dyDescent="0.35">
      <c r="A13" s="9" t="s">
        <v>13</v>
      </c>
      <c r="B13" s="14">
        <f>B9*0.026</f>
        <v>10170.861999999999</v>
      </c>
      <c r="C13" s="30">
        <v>0</v>
      </c>
      <c r="D13" s="14">
        <f>D9*0.000276</f>
        <v>18721.852247999999</v>
      </c>
      <c r="E13" s="24"/>
    </row>
    <row r="14" spans="1:5" ht="21.75" customHeight="1" x14ac:dyDescent="0.35">
      <c r="A14" s="15" t="s">
        <v>14</v>
      </c>
      <c r="B14" s="14">
        <f>B11-B12-B13</f>
        <v>72512.378255000003</v>
      </c>
      <c r="C14" s="30">
        <f>C11-C12-C13</f>
        <v>0</v>
      </c>
      <c r="D14" s="14">
        <f>D11-D12-D13</f>
        <v>132375.70529699998</v>
      </c>
      <c r="E14" s="24"/>
    </row>
    <row r="15" spans="1:5" ht="21.75" customHeight="1" x14ac:dyDescent="0.35">
      <c r="A15" s="16"/>
      <c r="B15" s="17"/>
      <c r="C15" s="17"/>
      <c r="D15" s="17"/>
      <c r="E15" s="6"/>
    </row>
    <row r="16" spans="1:5" ht="21.75" customHeight="1" x14ac:dyDescent="0.35">
      <c r="A16" s="18"/>
      <c r="B16" s="17"/>
      <c r="C16" s="17" t="s">
        <v>15</v>
      </c>
      <c r="D16" s="17">
        <v>233781.08</v>
      </c>
      <c r="E16" s="6"/>
    </row>
    <row r="17" spans="1:5" ht="21.75" customHeight="1" x14ac:dyDescent="0.35">
      <c r="A17" s="43" t="s">
        <v>16</v>
      </c>
      <c r="B17" s="43"/>
      <c r="C17" s="43"/>
      <c r="D17" s="43"/>
      <c r="E17" s="6"/>
    </row>
    <row r="18" spans="1:5" ht="21.75" customHeight="1" x14ac:dyDescent="0.35">
      <c r="A18" s="16"/>
      <c r="B18" s="19"/>
      <c r="C18" s="19"/>
      <c r="D18" s="19"/>
      <c r="E18" s="6"/>
    </row>
    <row r="19" spans="1:5" ht="21.75" customHeight="1" x14ac:dyDescent="0.4">
      <c r="A19" s="45" t="s">
        <v>0</v>
      </c>
      <c r="B19" s="45"/>
      <c r="C19" s="45"/>
      <c r="D19" s="45"/>
      <c r="E19" s="6"/>
    </row>
    <row r="20" spans="1:5" ht="23.1" customHeight="1" x14ac:dyDescent="0.45">
      <c r="A20" s="44" t="s">
        <v>17</v>
      </c>
      <c r="B20" s="44"/>
      <c r="C20" s="44"/>
      <c r="D20" s="44"/>
      <c r="E20" s="6"/>
    </row>
    <row r="21" spans="1:5" ht="20.100000000000001" customHeight="1" x14ac:dyDescent="0.35">
      <c r="A21" s="42" t="s">
        <v>2</v>
      </c>
      <c r="B21" s="42"/>
      <c r="C21" s="42"/>
      <c r="D21" s="42"/>
      <c r="E21" s="6"/>
    </row>
    <row r="22" spans="1:5" ht="21.75" customHeight="1" x14ac:dyDescent="0.35">
      <c r="A22" s="6"/>
      <c r="B22" s="6"/>
      <c r="C22" s="6"/>
      <c r="D22" s="6"/>
      <c r="E22" s="6"/>
    </row>
    <row r="23" spans="1:5" ht="21.75" customHeight="1" x14ac:dyDescent="0.35">
      <c r="A23" s="7" t="s">
        <v>4</v>
      </c>
      <c r="B23" s="7"/>
      <c r="C23" s="7"/>
      <c r="D23" s="7"/>
      <c r="E23" s="6"/>
    </row>
    <row r="24" spans="1:5" ht="24" customHeight="1" x14ac:dyDescent="0.35">
      <c r="A24" s="7"/>
      <c r="B24" s="8" t="s">
        <v>18</v>
      </c>
      <c r="C24" s="8" t="s">
        <v>19</v>
      </c>
      <c r="D24" s="7"/>
      <c r="E24" s="6"/>
    </row>
    <row r="25" spans="1:5" ht="21.75" customHeight="1" x14ac:dyDescent="0.35">
      <c r="A25" s="9" t="s">
        <v>8</v>
      </c>
      <c r="B25" s="23">
        <v>1300982</v>
      </c>
      <c r="C25" s="23">
        <v>311534</v>
      </c>
      <c r="D25" s="10"/>
      <c r="E25" s="24"/>
    </row>
    <row r="26" spans="1:5" ht="21.75" customHeight="1" x14ac:dyDescent="0.35">
      <c r="A26" s="9" t="s">
        <v>20</v>
      </c>
      <c r="B26" s="25">
        <f>B25*0.025</f>
        <v>32524.550000000003</v>
      </c>
      <c r="C26" s="25">
        <f>C25*0.025</f>
        <v>7788.35</v>
      </c>
      <c r="D26" s="13"/>
      <c r="E26" s="24"/>
    </row>
    <row r="27" spans="1:5" ht="21.75" customHeight="1" x14ac:dyDescent="0.35">
      <c r="A27" s="9" t="s">
        <v>21</v>
      </c>
      <c r="B27" s="25">
        <f>B25-B26</f>
        <v>1268457.45</v>
      </c>
      <c r="C27" s="25">
        <f>C25-C26</f>
        <v>303745.65000000002</v>
      </c>
      <c r="D27" s="14"/>
      <c r="E27" s="24"/>
    </row>
    <row r="28" spans="1:5" ht="21.75" customHeight="1" x14ac:dyDescent="0.35">
      <c r="A28" s="9" t="s">
        <v>10</v>
      </c>
      <c r="B28" s="20">
        <v>0.20250000000000001</v>
      </c>
      <c r="C28" s="14">
        <v>0.05</v>
      </c>
      <c r="D28" s="14"/>
      <c r="E28" s="24"/>
    </row>
    <row r="29" spans="1:5" ht="21.75" customHeight="1" x14ac:dyDescent="0.35">
      <c r="A29" s="9" t="s">
        <v>22</v>
      </c>
      <c r="B29" s="14">
        <f>B27*B28</f>
        <v>256862.63362500002</v>
      </c>
      <c r="C29" s="14">
        <f>C27*C28</f>
        <v>15187.282500000001</v>
      </c>
      <c r="D29" s="14"/>
      <c r="E29" s="24"/>
    </row>
    <row r="30" spans="1:5" ht="21.75" customHeight="1" x14ac:dyDescent="0.35">
      <c r="A30" s="16"/>
      <c r="B30" s="17"/>
      <c r="C30" s="17"/>
      <c r="D30" s="17"/>
      <c r="E30" s="6"/>
    </row>
    <row r="31" spans="1:5" ht="21.75" customHeight="1" x14ac:dyDescent="0.35">
      <c r="A31" s="43" t="s">
        <v>16</v>
      </c>
      <c r="B31" s="43"/>
      <c r="C31" s="43"/>
      <c r="D31" s="43"/>
      <c r="E31" s="6"/>
    </row>
    <row r="32" spans="1:5" ht="20.100000000000001" customHeight="1" x14ac:dyDescent="0.35">
      <c r="A32" s="16"/>
      <c r="B32" s="19"/>
      <c r="C32" s="19"/>
      <c r="D32" s="19"/>
      <c r="E32" s="6"/>
    </row>
    <row r="33" spans="1:5" ht="21.75" customHeight="1" x14ac:dyDescent="0.4">
      <c r="A33" s="45" t="s">
        <v>0</v>
      </c>
      <c r="B33" s="45"/>
      <c r="C33" s="45"/>
      <c r="D33" s="45"/>
      <c r="E33" s="6"/>
    </row>
    <row r="34" spans="1:5" ht="23.1" customHeight="1" x14ac:dyDescent="0.45">
      <c r="A34" s="44" t="s">
        <v>23</v>
      </c>
      <c r="B34" s="44"/>
      <c r="C34" s="44"/>
      <c r="D34" s="44"/>
      <c r="E34" s="6"/>
    </row>
    <row r="35" spans="1:5" ht="20.100000000000001" customHeight="1" x14ac:dyDescent="0.35">
      <c r="A35" s="42" t="s">
        <v>2</v>
      </c>
      <c r="B35" s="42"/>
      <c r="C35" s="42"/>
      <c r="D35" s="42"/>
      <c r="E35" s="6"/>
    </row>
    <row r="36" spans="1:5" ht="21.75" customHeight="1" x14ac:dyDescent="0.35">
      <c r="A36" s="6"/>
      <c r="B36" s="6"/>
      <c r="C36" s="6"/>
      <c r="D36" s="6"/>
      <c r="E36" s="6"/>
    </row>
    <row r="37" spans="1:5" ht="21.75" customHeight="1" x14ac:dyDescent="0.35">
      <c r="A37" s="7" t="s">
        <v>4</v>
      </c>
      <c r="B37" s="7"/>
      <c r="C37" s="7"/>
      <c r="D37" s="7"/>
      <c r="E37" s="6"/>
    </row>
    <row r="38" spans="1:5" ht="24" customHeight="1" x14ac:dyDescent="0.35">
      <c r="A38" s="7"/>
      <c r="B38" s="8" t="s">
        <v>24</v>
      </c>
      <c r="C38" s="7"/>
      <c r="D38" s="7"/>
      <c r="E38" s="6"/>
    </row>
    <row r="39" spans="1:5" ht="21.75" customHeight="1" x14ac:dyDescent="0.35">
      <c r="A39" s="9" t="s">
        <v>8</v>
      </c>
      <c r="B39" s="23">
        <v>28311846</v>
      </c>
      <c r="C39" s="10"/>
      <c r="D39" s="10"/>
      <c r="E39" s="24"/>
    </row>
    <row r="40" spans="1:5" ht="21.75" customHeight="1" x14ac:dyDescent="0.35">
      <c r="A40" s="9" t="s">
        <v>25</v>
      </c>
      <c r="B40" s="25">
        <f>B39*0.01</f>
        <v>283118.46000000002</v>
      </c>
      <c r="C40" s="10"/>
      <c r="D40" s="13"/>
      <c r="E40" s="24"/>
    </row>
    <row r="41" spans="1:5" ht="21.75" customHeight="1" x14ac:dyDescent="0.35">
      <c r="A41" s="9" t="s">
        <v>21</v>
      </c>
      <c r="B41" s="25">
        <f>B39-B40</f>
        <v>28028727.539999999</v>
      </c>
      <c r="C41" s="10"/>
      <c r="D41" s="14"/>
      <c r="E41" s="24"/>
    </row>
    <row r="42" spans="1:5" ht="21.75" customHeight="1" x14ac:dyDescent="0.35">
      <c r="A42" s="9" t="s">
        <v>10</v>
      </c>
      <c r="B42" s="14">
        <v>0.15</v>
      </c>
      <c r="C42" s="14"/>
      <c r="D42" s="14"/>
      <c r="E42" s="24"/>
    </row>
    <row r="43" spans="1:5" ht="21.75" customHeight="1" x14ac:dyDescent="0.35">
      <c r="A43" s="9" t="s">
        <v>22</v>
      </c>
      <c r="B43" s="14">
        <f>B41*B42</f>
        <v>4204309.1310000001</v>
      </c>
      <c r="C43" s="14"/>
      <c r="D43" s="14"/>
      <c r="E43" s="24"/>
    </row>
    <row r="44" spans="1:5" ht="21.75" customHeight="1" x14ac:dyDescent="0.35">
      <c r="A44" s="9" t="s">
        <v>26</v>
      </c>
      <c r="B44" s="14">
        <v>3626049.71</v>
      </c>
      <c r="C44" s="14"/>
      <c r="D44" s="14"/>
      <c r="E44" s="24"/>
    </row>
    <row r="45" spans="1:5" ht="21.75" customHeight="1" x14ac:dyDescent="0.35">
      <c r="A45" s="9" t="s">
        <v>27</v>
      </c>
      <c r="B45" s="14">
        <f>B43-B44</f>
        <v>578259.42100000009</v>
      </c>
      <c r="C45" s="14"/>
      <c r="D45" s="14"/>
      <c r="E45" s="24"/>
    </row>
    <row r="46" spans="1:5" ht="21.75" customHeight="1" x14ac:dyDescent="0.35">
      <c r="A46" s="9" t="s">
        <v>28</v>
      </c>
      <c r="B46" s="14">
        <v>578793.47</v>
      </c>
      <c r="C46" s="14"/>
      <c r="D46" s="14"/>
      <c r="E46" s="24"/>
    </row>
    <row r="47" spans="1:5" ht="21.75" customHeight="1" x14ac:dyDescent="0.35">
      <c r="A47" s="16"/>
      <c r="B47" s="17"/>
      <c r="C47" s="17"/>
      <c r="D47" s="17"/>
      <c r="E47" s="6"/>
    </row>
    <row r="48" spans="1:5" ht="21.75" customHeight="1" x14ac:dyDescent="0.35">
      <c r="A48" s="43" t="s">
        <v>16</v>
      </c>
      <c r="B48" s="43"/>
      <c r="C48" s="43"/>
      <c r="D48" s="43"/>
      <c r="E48" s="6"/>
    </row>
    <row r="49" spans="1:5" ht="20.100000000000001" customHeight="1" x14ac:dyDescent="0.35">
      <c r="A49" s="21"/>
      <c r="B49" s="21"/>
      <c r="C49" s="21"/>
      <c r="D49" s="21"/>
      <c r="E49" s="21"/>
    </row>
    <row r="50" spans="1:5" ht="20.100000000000001" customHeight="1" x14ac:dyDescent="0.3"/>
  </sheetData>
  <mergeCells count="12">
    <mergeCell ref="A2:D2"/>
    <mergeCell ref="A3:D3"/>
    <mergeCell ref="A4:D4"/>
    <mergeCell ref="A17:D17"/>
    <mergeCell ref="A19:D19"/>
    <mergeCell ref="A35:D35"/>
    <mergeCell ref="A48:D48"/>
    <mergeCell ref="A20:D20"/>
    <mergeCell ref="A21:D21"/>
    <mergeCell ref="A31:D31"/>
    <mergeCell ref="A33:D33"/>
    <mergeCell ref="A34:D34"/>
  </mergeCells>
  <pageMargins left="0.7" right="0.7" top="0.75" bottom="0.75" header="0.3" footer="0.3"/>
  <pageSetup scale="67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95087-3AB4-43BF-9E1A-8373527E1EC7}">
  <sheetPr>
    <pageSetUpPr fitToPage="1"/>
  </sheetPr>
  <dimension ref="A1:E51"/>
  <sheetViews>
    <sheetView workbookViewId="0"/>
  </sheetViews>
  <sheetFormatPr defaultRowHeight="14.4" x14ac:dyDescent="0.3"/>
  <cols>
    <col min="1" max="1" width="33.33203125" customWidth="1"/>
    <col min="2" max="4" width="25.6640625" customWidth="1"/>
    <col min="5" max="5" width="12.44140625" customWidth="1"/>
  </cols>
  <sheetData>
    <row r="1" spans="1:5" ht="49.2" customHeight="1" x14ac:dyDescent="0.3"/>
    <row r="2" spans="1:5" ht="21.75" customHeight="1" x14ac:dyDescent="0.4">
      <c r="A2" s="45" t="s">
        <v>0</v>
      </c>
      <c r="B2" s="45"/>
      <c r="C2" s="45"/>
      <c r="D2" s="45"/>
      <c r="E2" s="6"/>
    </row>
    <row r="3" spans="1:5" ht="23.1" customHeight="1" x14ac:dyDescent="0.45">
      <c r="A3" s="44" t="s">
        <v>1</v>
      </c>
      <c r="B3" s="44"/>
      <c r="C3" s="44"/>
      <c r="D3" s="44"/>
      <c r="E3" s="6"/>
    </row>
    <row r="4" spans="1:5" ht="20.100000000000001" customHeight="1" x14ac:dyDescent="0.35">
      <c r="A4" s="42" t="s">
        <v>37</v>
      </c>
      <c r="B4" s="42"/>
      <c r="C4" s="42"/>
      <c r="D4" s="42"/>
      <c r="E4" s="6"/>
    </row>
    <row r="5" spans="1:5" ht="21.75" customHeight="1" x14ac:dyDescent="0.35">
      <c r="A5" s="3"/>
      <c r="B5" s="3"/>
      <c r="C5" s="4" t="s">
        <v>3</v>
      </c>
      <c r="D5" s="5">
        <v>204555.25</v>
      </c>
      <c r="E5" s="6"/>
    </row>
    <row r="6" spans="1:5" ht="21.75" customHeight="1" x14ac:dyDescent="0.35">
      <c r="A6" s="6"/>
      <c r="B6" s="6"/>
      <c r="C6" s="6"/>
      <c r="D6" s="6"/>
      <c r="E6" s="6"/>
    </row>
    <row r="7" spans="1:5" ht="21.75" customHeight="1" x14ac:dyDescent="0.35">
      <c r="A7" s="7" t="s">
        <v>4</v>
      </c>
      <c r="B7" s="7"/>
      <c r="C7" s="7"/>
      <c r="D7" s="7"/>
      <c r="E7" s="6"/>
    </row>
    <row r="8" spans="1:5" ht="24" customHeight="1" x14ac:dyDescent="0.35">
      <c r="A8" s="7"/>
      <c r="B8" s="8" t="s">
        <v>5</v>
      </c>
      <c r="C8" s="8" t="s">
        <v>6</v>
      </c>
      <c r="D8" s="8" t="s">
        <v>7</v>
      </c>
      <c r="E8" s="6"/>
    </row>
    <row r="9" spans="1:5" ht="21.75" customHeight="1" x14ac:dyDescent="0.35">
      <c r="A9" s="9" t="s">
        <v>8</v>
      </c>
      <c r="B9" s="23">
        <v>411286</v>
      </c>
      <c r="C9" s="26">
        <v>0</v>
      </c>
      <c r="D9" s="23">
        <v>65911088</v>
      </c>
      <c r="E9" s="22" t="s">
        <v>9</v>
      </c>
    </row>
    <row r="10" spans="1:5" ht="21.75" customHeight="1" x14ac:dyDescent="0.35">
      <c r="A10" s="9" t="s">
        <v>10</v>
      </c>
      <c r="B10" s="21">
        <v>0.2135</v>
      </c>
      <c r="C10" s="12">
        <v>0.17100000000000001</v>
      </c>
      <c r="D10" s="28">
        <v>2.2499999999999998E-3</v>
      </c>
      <c r="E10" s="24"/>
    </row>
    <row r="11" spans="1:5" ht="21.75" customHeight="1" x14ac:dyDescent="0.35">
      <c r="A11" s="9" t="s">
        <v>11</v>
      </c>
      <c r="B11" s="14">
        <f>B9*B10</f>
        <v>87809.561000000002</v>
      </c>
      <c r="C11" s="30">
        <f>C9*C10</f>
        <v>0</v>
      </c>
      <c r="D11" s="14">
        <f>+D9*D10</f>
        <v>148299.94799999997</v>
      </c>
      <c r="E11" s="24"/>
    </row>
    <row r="12" spans="1:5" ht="21.75" customHeight="1" x14ac:dyDescent="0.35">
      <c r="A12" s="9" t="s">
        <v>12</v>
      </c>
      <c r="B12" s="14">
        <f>B11*0.01</f>
        <v>878.09561000000008</v>
      </c>
      <c r="C12" s="30">
        <v>0</v>
      </c>
      <c r="D12" s="14">
        <f>D11*0.01</f>
        <v>1482.9994799999997</v>
      </c>
      <c r="E12" s="24"/>
    </row>
    <row r="13" spans="1:5" ht="21.75" customHeight="1" x14ac:dyDescent="0.35">
      <c r="A13" s="9" t="s">
        <v>13</v>
      </c>
      <c r="B13" s="14">
        <f>B9*0.026</f>
        <v>10693.436</v>
      </c>
      <c r="C13" s="30">
        <v>0</v>
      </c>
      <c r="D13" s="14">
        <f>D9*0.000276</f>
        <v>18191.460287999998</v>
      </c>
      <c r="E13" s="24"/>
    </row>
    <row r="14" spans="1:5" ht="21.75" customHeight="1" x14ac:dyDescent="0.35">
      <c r="A14" s="15" t="s">
        <v>14</v>
      </c>
      <c r="B14" s="14">
        <f>B11-B12-B13</f>
        <v>76238.029389999996</v>
      </c>
      <c r="C14" s="30">
        <f>C11-C12-C13</f>
        <v>0</v>
      </c>
      <c r="D14" s="14">
        <f>D11-D12-D13</f>
        <v>128625.48823199997</v>
      </c>
      <c r="E14" s="24"/>
    </row>
    <row r="15" spans="1:5" ht="21.75" customHeight="1" x14ac:dyDescent="0.35">
      <c r="A15" s="16"/>
      <c r="B15" s="17"/>
      <c r="C15" s="17"/>
      <c r="D15" s="17"/>
      <c r="E15" s="6"/>
    </row>
    <row r="16" spans="1:5" ht="21.75" customHeight="1" x14ac:dyDescent="0.35">
      <c r="A16" s="18"/>
      <c r="B16" s="17"/>
      <c r="C16" s="17" t="s">
        <v>15</v>
      </c>
      <c r="D16" s="17">
        <v>233748.59</v>
      </c>
      <c r="E16" s="6"/>
    </row>
    <row r="17" spans="1:5" ht="21.75" customHeight="1" x14ac:dyDescent="0.35">
      <c r="A17" s="43" t="s">
        <v>16</v>
      </c>
      <c r="B17" s="43"/>
      <c r="C17" s="43"/>
      <c r="D17" s="43"/>
      <c r="E17" s="6"/>
    </row>
    <row r="18" spans="1:5" ht="21.75" customHeight="1" x14ac:dyDescent="0.35">
      <c r="A18" s="16"/>
      <c r="B18" s="19"/>
      <c r="C18" s="19"/>
      <c r="D18" s="19"/>
      <c r="E18" s="6"/>
    </row>
    <row r="19" spans="1:5" ht="21.75" customHeight="1" x14ac:dyDescent="0.4">
      <c r="A19" s="45" t="s">
        <v>0</v>
      </c>
      <c r="B19" s="45"/>
      <c r="C19" s="45"/>
      <c r="D19" s="45"/>
      <c r="E19" s="6"/>
    </row>
    <row r="20" spans="1:5" ht="23.1" customHeight="1" x14ac:dyDescent="0.45">
      <c r="A20" s="44" t="s">
        <v>17</v>
      </c>
      <c r="B20" s="44"/>
      <c r="C20" s="44"/>
      <c r="D20" s="44"/>
      <c r="E20" s="6"/>
    </row>
    <row r="21" spans="1:5" ht="20.100000000000001" customHeight="1" x14ac:dyDescent="0.35">
      <c r="A21" s="42" t="s">
        <v>37</v>
      </c>
      <c r="B21" s="42"/>
      <c r="C21" s="42"/>
      <c r="D21" s="42"/>
      <c r="E21" s="6"/>
    </row>
    <row r="22" spans="1:5" ht="21.75" customHeight="1" x14ac:dyDescent="0.35">
      <c r="A22" s="6"/>
      <c r="B22" s="6"/>
      <c r="C22" s="6"/>
      <c r="D22" s="6"/>
      <c r="E22" s="6"/>
    </row>
    <row r="23" spans="1:5" ht="21.75" customHeight="1" x14ac:dyDescent="0.35">
      <c r="A23" s="7" t="s">
        <v>4</v>
      </c>
      <c r="B23" s="7"/>
      <c r="C23" s="7"/>
      <c r="D23" s="7"/>
      <c r="E23" s="6"/>
    </row>
    <row r="24" spans="1:5" ht="24" customHeight="1" x14ac:dyDescent="0.35">
      <c r="A24" s="7"/>
      <c r="B24" s="8" t="s">
        <v>18</v>
      </c>
      <c r="C24" s="8" t="s">
        <v>19</v>
      </c>
      <c r="D24" s="7"/>
      <c r="E24" s="6"/>
    </row>
    <row r="25" spans="1:5" ht="21.75" customHeight="1" x14ac:dyDescent="0.35">
      <c r="A25" s="9" t="s">
        <v>8</v>
      </c>
      <c r="B25" s="23">
        <v>1339832</v>
      </c>
      <c r="C25" s="23">
        <v>396692</v>
      </c>
      <c r="D25" s="10"/>
      <c r="E25" s="24"/>
    </row>
    <row r="26" spans="1:5" ht="21.75" customHeight="1" x14ac:dyDescent="0.35">
      <c r="A26" s="9" t="s">
        <v>20</v>
      </c>
      <c r="B26" s="25">
        <f>B25*0.025</f>
        <v>33495.800000000003</v>
      </c>
      <c r="C26" s="25">
        <f>C25*0.025</f>
        <v>9917.3000000000011</v>
      </c>
      <c r="D26" s="13"/>
      <c r="E26" s="24"/>
    </row>
    <row r="27" spans="1:5" ht="21.75" customHeight="1" x14ac:dyDescent="0.35">
      <c r="A27" s="9" t="s">
        <v>21</v>
      </c>
      <c r="B27" s="25">
        <f>B25-B26</f>
        <v>1306336.2</v>
      </c>
      <c r="C27" s="25">
        <f>C25-C26</f>
        <v>386774.7</v>
      </c>
      <c r="D27" s="14"/>
      <c r="E27" s="24"/>
    </row>
    <row r="28" spans="1:5" ht="21.75" customHeight="1" x14ac:dyDescent="0.35">
      <c r="A28" s="9" t="s">
        <v>10</v>
      </c>
      <c r="B28" s="20">
        <v>0.20250000000000001</v>
      </c>
      <c r="C28" s="14">
        <v>0.05</v>
      </c>
      <c r="D28" s="14"/>
      <c r="E28" s="24"/>
    </row>
    <row r="29" spans="1:5" ht="21.75" customHeight="1" x14ac:dyDescent="0.35">
      <c r="A29" s="9" t="s">
        <v>22</v>
      </c>
      <c r="B29" s="14">
        <f>B27*B28</f>
        <v>264533.08049999998</v>
      </c>
      <c r="C29" s="14">
        <f>C27*C28</f>
        <v>19338.735000000001</v>
      </c>
      <c r="D29" s="14"/>
      <c r="E29" s="24"/>
    </row>
    <row r="30" spans="1:5" ht="21.75" customHeight="1" x14ac:dyDescent="0.35">
      <c r="A30" s="16"/>
      <c r="B30" s="17"/>
      <c r="C30" s="17"/>
      <c r="D30" s="17"/>
      <c r="E30" s="6"/>
    </row>
    <row r="31" spans="1:5" ht="21.75" customHeight="1" x14ac:dyDescent="0.35">
      <c r="A31" s="43" t="s">
        <v>16</v>
      </c>
      <c r="B31" s="43"/>
      <c r="C31" s="43"/>
      <c r="D31" s="43"/>
      <c r="E31" s="6"/>
    </row>
    <row r="32" spans="1:5" ht="20.100000000000001" customHeight="1" x14ac:dyDescent="0.35">
      <c r="A32" s="16"/>
      <c r="B32" s="19"/>
      <c r="C32" s="19"/>
      <c r="D32" s="19"/>
      <c r="E32" s="6"/>
    </row>
    <row r="33" spans="1:5" ht="21.75" customHeight="1" x14ac:dyDescent="0.4">
      <c r="A33" s="45" t="s">
        <v>0</v>
      </c>
      <c r="B33" s="45"/>
      <c r="C33" s="45"/>
      <c r="D33" s="45"/>
      <c r="E33" s="6"/>
    </row>
    <row r="34" spans="1:5" ht="23.1" customHeight="1" x14ac:dyDescent="0.45">
      <c r="A34" s="44" t="s">
        <v>23</v>
      </c>
      <c r="B34" s="44"/>
      <c r="C34" s="44"/>
      <c r="D34" s="44"/>
      <c r="E34" s="6"/>
    </row>
    <row r="35" spans="1:5" ht="20.100000000000001" customHeight="1" x14ac:dyDescent="0.35">
      <c r="A35" s="42" t="s">
        <v>37</v>
      </c>
      <c r="B35" s="42"/>
      <c r="C35" s="42"/>
      <c r="D35" s="42"/>
      <c r="E35" s="6"/>
    </row>
    <row r="36" spans="1:5" ht="21.75" customHeight="1" x14ac:dyDescent="0.35">
      <c r="A36" s="6"/>
      <c r="B36" s="6"/>
      <c r="C36" s="6"/>
      <c r="D36" s="6"/>
      <c r="E36" s="6"/>
    </row>
    <row r="37" spans="1:5" ht="21.75" customHeight="1" x14ac:dyDescent="0.35">
      <c r="A37" s="7" t="s">
        <v>4</v>
      </c>
      <c r="B37" s="7"/>
      <c r="C37" s="7"/>
      <c r="D37" s="7"/>
      <c r="E37" s="6"/>
    </row>
    <row r="38" spans="1:5" ht="24" customHeight="1" x14ac:dyDescent="0.35">
      <c r="A38" s="7"/>
      <c r="B38" s="8" t="s">
        <v>24</v>
      </c>
      <c r="C38" s="7"/>
      <c r="D38" s="7"/>
      <c r="E38" s="6"/>
    </row>
    <row r="39" spans="1:5" ht="21.75" customHeight="1" x14ac:dyDescent="0.35">
      <c r="A39" s="9" t="s">
        <v>8</v>
      </c>
      <c r="B39" s="23">
        <v>30179151</v>
      </c>
      <c r="C39" s="10"/>
      <c r="D39" s="10"/>
      <c r="E39" s="24"/>
    </row>
    <row r="40" spans="1:5" ht="21.75" customHeight="1" x14ac:dyDescent="0.35">
      <c r="A40" s="9" t="s">
        <v>25</v>
      </c>
      <c r="B40" s="25">
        <f>B39*0.01</f>
        <v>301791.51</v>
      </c>
      <c r="C40" s="10"/>
      <c r="D40" s="13"/>
      <c r="E40" s="24"/>
    </row>
    <row r="41" spans="1:5" ht="21.75" customHeight="1" x14ac:dyDescent="0.35">
      <c r="A41" s="9" t="s">
        <v>21</v>
      </c>
      <c r="B41" s="25">
        <f>B39-B40</f>
        <v>29877359.489999998</v>
      </c>
      <c r="C41" s="10"/>
      <c r="D41" s="14"/>
      <c r="E41" s="24"/>
    </row>
    <row r="42" spans="1:5" ht="21.75" customHeight="1" x14ac:dyDescent="0.35">
      <c r="A42" s="9" t="s">
        <v>10</v>
      </c>
      <c r="B42" s="14">
        <v>0.15</v>
      </c>
      <c r="C42" s="14"/>
      <c r="D42" s="14"/>
      <c r="E42" s="24"/>
    </row>
    <row r="43" spans="1:5" ht="21.75" customHeight="1" x14ac:dyDescent="0.35">
      <c r="A43" s="9" t="s">
        <v>22</v>
      </c>
      <c r="B43" s="14">
        <f>B41*B42</f>
        <v>4481603.9234999996</v>
      </c>
      <c r="C43" s="14"/>
      <c r="D43" s="14"/>
      <c r="E43" s="24"/>
    </row>
    <row r="44" spans="1:5" ht="21.75" customHeight="1" x14ac:dyDescent="0.35">
      <c r="A44" s="9" t="s">
        <v>26</v>
      </c>
      <c r="B44" s="14">
        <v>3724754.62</v>
      </c>
      <c r="C44" s="14"/>
      <c r="D44" s="14"/>
      <c r="E44" s="24"/>
    </row>
    <row r="45" spans="1:5" ht="21.75" customHeight="1" x14ac:dyDescent="0.35">
      <c r="A45" s="9" t="s">
        <v>27</v>
      </c>
      <c r="B45" s="14">
        <f>B43-B44</f>
        <v>756849.30349999946</v>
      </c>
      <c r="C45" s="14"/>
      <c r="D45" s="14"/>
      <c r="E45" s="24"/>
    </row>
    <row r="46" spans="1:5" ht="21.75" customHeight="1" x14ac:dyDescent="0.35">
      <c r="A46" s="9" t="s">
        <v>28</v>
      </c>
      <c r="B46" s="14">
        <v>749415.42</v>
      </c>
      <c r="C46" s="14"/>
      <c r="D46" s="14"/>
      <c r="E46" s="24"/>
    </row>
    <row r="47" spans="1:5" ht="21.75" customHeight="1" x14ac:dyDescent="0.35">
      <c r="A47" s="16"/>
      <c r="B47" s="17"/>
      <c r="C47" s="17"/>
      <c r="D47" s="17"/>
      <c r="E47" s="6"/>
    </row>
    <row r="48" spans="1:5" ht="21.75" customHeight="1" x14ac:dyDescent="0.35">
      <c r="A48" s="43" t="s">
        <v>16</v>
      </c>
      <c r="B48" s="43"/>
      <c r="C48" s="43"/>
      <c r="D48" s="43"/>
      <c r="E48" s="6"/>
    </row>
    <row r="49" spans="1:5" ht="20.100000000000001" customHeight="1" x14ac:dyDescent="0.35">
      <c r="A49" s="21"/>
      <c r="B49" s="21"/>
      <c r="C49" s="21"/>
      <c r="D49" s="21"/>
      <c r="E49" s="21"/>
    </row>
    <row r="50" spans="1:5" ht="20.100000000000001" customHeight="1" x14ac:dyDescent="0.35">
      <c r="A50" s="21"/>
      <c r="B50" s="21"/>
      <c r="C50" s="21"/>
      <c r="D50" s="21"/>
      <c r="E50" s="21"/>
    </row>
    <row r="51" spans="1:5" ht="17.399999999999999" x14ac:dyDescent="0.35">
      <c r="A51" s="21"/>
      <c r="B51" s="21"/>
      <c r="C51" s="21"/>
      <c r="D51" s="21"/>
      <c r="E51" s="21"/>
    </row>
  </sheetData>
  <mergeCells count="12">
    <mergeCell ref="A2:D2"/>
    <mergeCell ref="A3:D3"/>
    <mergeCell ref="A4:D4"/>
    <mergeCell ref="A17:D17"/>
    <mergeCell ref="A19:D19"/>
    <mergeCell ref="A35:D35"/>
    <mergeCell ref="A48:D48"/>
    <mergeCell ref="A20:D20"/>
    <mergeCell ref="A21:D21"/>
    <mergeCell ref="A31:D31"/>
    <mergeCell ref="A33:D33"/>
    <mergeCell ref="A34:D34"/>
  </mergeCells>
  <pageMargins left="0.7" right="0.7" top="0.75" bottom="0.75" header="0.3" footer="0.3"/>
  <pageSetup scale="67" fitToWidth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25661-2340-4F8D-87A5-223E290BE533}">
  <sheetPr>
    <pageSetUpPr fitToPage="1"/>
  </sheetPr>
  <dimension ref="A1:E50"/>
  <sheetViews>
    <sheetView workbookViewId="0"/>
  </sheetViews>
  <sheetFormatPr defaultRowHeight="14.4" x14ac:dyDescent="0.3"/>
  <cols>
    <col min="1" max="1" width="33.33203125" customWidth="1"/>
    <col min="2" max="4" width="25.6640625" customWidth="1"/>
    <col min="5" max="5" width="12.44140625" customWidth="1"/>
  </cols>
  <sheetData>
    <row r="1" spans="1:5" ht="49.2" customHeight="1" x14ac:dyDescent="0.3"/>
    <row r="2" spans="1:5" ht="21.75" customHeight="1" x14ac:dyDescent="0.4">
      <c r="A2" s="45" t="s">
        <v>0</v>
      </c>
      <c r="B2" s="45"/>
      <c r="C2" s="45"/>
      <c r="D2" s="45"/>
      <c r="E2" s="6"/>
    </row>
    <row r="3" spans="1:5" ht="23.1" customHeight="1" x14ac:dyDescent="0.45">
      <c r="A3" s="44" t="s">
        <v>1</v>
      </c>
      <c r="B3" s="44"/>
      <c r="C3" s="44"/>
      <c r="D3" s="44"/>
      <c r="E3" s="6"/>
    </row>
    <row r="4" spans="1:5" ht="20.100000000000001" customHeight="1" x14ac:dyDescent="0.35">
      <c r="A4" s="42" t="s">
        <v>38</v>
      </c>
      <c r="B4" s="42"/>
      <c r="C4" s="42"/>
      <c r="D4" s="42"/>
      <c r="E4" s="6"/>
    </row>
    <row r="5" spans="1:5" ht="21.75" customHeight="1" x14ac:dyDescent="0.35">
      <c r="A5" s="3"/>
      <c r="B5" s="3"/>
      <c r="C5" s="4" t="s">
        <v>3</v>
      </c>
      <c r="D5" s="5">
        <v>229658.48</v>
      </c>
      <c r="E5" s="6"/>
    </row>
    <row r="6" spans="1:5" ht="21.75" customHeight="1" x14ac:dyDescent="0.35">
      <c r="A6" s="6"/>
      <c r="B6" s="6"/>
      <c r="C6" s="6"/>
      <c r="D6" s="6"/>
      <c r="E6" s="6"/>
    </row>
    <row r="7" spans="1:5" ht="21.75" customHeight="1" x14ac:dyDescent="0.35">
      <c r="A7" s="7" t="s">
        <v>4</v>
      </c>
      <c r="B7" s="7"/>
      <c r="C7" s="7"/>
      <c r="D7" s="7"/>
      <c r="E7" s="6"/>
    </row>
    <row r="8" spans="1:5" ht="24" customHeight="1" x14ac:dyDescent="0.35">
      <c r="A8" s="7"/>
      <c r="B8" s="8" t="s">
        <v>5</v>
      </c>
      <c r="C8" s="8" t="s">
        <v>6</v>
      </c>
      <c r="D8" s="8" t="s">
        <v>7</v>
      </c>
      <c r="E8" s="6"/>
    </row>
    <row r="9" spans="1:5" ht="21.75" customHeight="1" x14ac:dyDescent="0.35">
      <c r="A9" s="9" t="s">
        <v>8</v>
      </c>
      <c r="B9" s="23">
        <v>462722</v>
      </c>
      <c r="C9" s="26">
        <v>0</v>
      </c>
      <c r="D9" s="23">
        <v>74055589</v>
      </c>
      <c r="E9" s="22" t="s">
        <v>9</v>
      </c>
    </row>
    <row r="10" spans="1:5" ht="21.75" customHeight="1" x14ac:dyDescent="0.35">
      <c r="A10" s="9" t="s">
        <v>10</v>
      </c>
      <c r="B10" s="21">
        <v>0.2135</v>
      </c>
      <c r="C10" s="12">
        <v>0.17100000000000001</v>
      </c>
      <c r="D10" s="28">
        <v>2.2499999999999998E-3</v>
      </c>
      <c r="E10" s="24"/>
    </row>
    <row r="11" spans="1:5" ht="21.75" customHeight="1" x14ac:dyDescent="0.35">
      <c r="A11" s="9" t="s">
        <v>11</v>
      </c>
      <c r="B11" s="14">
        <f>B9*B10</f>
        <v>98791.146999999997</v>
      </c>
      <c r="C11" s="30">
        <f>C9*C10</f>
        <v>0</v>
      </c>
      <c r="D11" s="14">
        <f>D9*D10</f>
        <v>166625.07524999999</v>
      </c>
      <c r="E11" s="24"/>
    </row>
    <row r="12" spans="1:5" ht="21.75" customHeight="1" x14ac:dyDescent="0.35">
      <c r="A12" s="9" t="s">
        <v>12</v>
      </c>
      <c r="B12" s="14">
        <f>B11*0.01</f>
        <v>987.91147000000001</v>
      </c>
      <c r="C12" s="30">
        <v>0</v>
      </c>
      <c r="D12" s="14">
        <f>D11*0.01</f>
        <v>1666.2507525000001</v>
      </c>
      <c r="E12" s="24"/>
    </row>
    <row r="13" spans="1:5" ht="21.75" customHeight="1" x14ac:dyDescent="0.35">
      <c r="A13" s="9" t="s">
        <v>13</v>
      </c>
      <c r="B13" s="14">
        <f>B9*0.026</f>
        <v>12030.771999999999</v>
      </c>
      <c r="C13" s="30">
        <v>0</v>
      </c>
      <c r="D13" s="14">
        <f>D9*0.000276</f>
        <v>20439.342563999999</v>
      </c>
      <c r="E13" s="24"/>
    </row>
    <row r="14" spans="1:5" ht="21.75" customHeight="1" x14ac:dyDescent="0.35">
      <c r="A14" s="15" t="s">
        <v>14</v>
      </c>
      <c r="B14" s="14">
        <f>B11-B12-B13</f>
        <v>85772.463529999994</v>
      </c>
      <c r="C14" s="30">
        <f>C11-C12-C13</f>
        <v>0</v>
      </c>
      <c r="D14" s="14">
        <f>D11-D12-D13</f>
        <v>144519.48193350001</v>
      </c>
      <c r="E14" s="24"/>
    </row>
    <row r="15" spans="1:5" ht="21.75" customHeight="1" x14ac:dyDescent="0.35">
      <c r="A15" s="16"/>
      <c r="B15" s="17"/>
      <c r="C15" s="17"/>
      <c r="D15" s="17"/>
      <c r="E15" s="6"/>
    </row>
    <row r="16" spans="1:5" ht="21.75" customHeight="1" x14ac:dyDescent="0.35">
      <c r="A16" s="18"/>
      <c r="B16" s="17"/>
      <c r="C16" s="17" t="s">
        <v>15</v>
      </c>
      <c r="D16" s="17">
        <v>262761.92</v>
      </c>
      <c r="E16" s="6"/>
    </row>
    <row r="17" spans="1:5" ht="21.75" customHeight="1" x14ac:dyDescent="0.35">
      <c r="A17" s="43" t="s">
        <v>16</v>
      </c>
      <c r="B17" s="43"/>
      <c r="C17" s="43"/>
      <c r="D17" s="43"/>
      <c r="E17" s="6"/>
    </row>
    <row r="18" spans="1:5" ht="21.75" customHeight="1" x14ac:dyDescent="0.35">
      <c r="A18" s="16"/>
      <c r="B18" s="19"/>
      <c r="C18" s="19"/>
      <c r="D18" s="19"/>
      <c r="E18" s="6"/>
    </row>
    <row r="19" spans="1:5" ht="21.75" customHeight="1" x14ac:dyDescent="0.4">
      <c r="A19" s="45" t="s">
        <v>0</v>
      </c>
      <c r="B19" s="45"/>
      <c r="C19" s="45"/>
      <c r="D19" s="45"/>
      <c r="E19" s="6"/>
    </row>
    <row r="20" spans="1:5" ht="23.1" customHeight="1" x14ac:dyDescent="0.45">
      <c r="A20" s="44" t="s">
        <v>17</v>
      </c>
      <c r="B20" s="44"/>
      <c r="C20" s="44"/>
      <c r="D20" s="44"/>
      <c r="E20" s="6"/>
    </row>
    <row r="21" spans="1:5" ht="20.100000000000001" customHeight="1" x14ac:dyDescent="0.35">
      <c r="A21" s="42" t="s">
        <v>38</v>
      </c>
      <c r="B21" s="42"/>
      <c r="C21" s="42"/>
      <c r="D21" s="42"/>
      <c r="E21" s="6"/>
    </row>
    <row r="22" spans="1:5" ht="21.75" customHeight="1" x14ac:dyDescent="0.35">
      <c r="A22" s="6"/>
      <c r="B22" s="6"/>
      <c r="C22" s="6"/>
      <c r="D22" s="6"/>
      <c r="E22" s="6"/>
    </row>
    <row r="23" spans="1:5" ht="21.75" customHeight="1" x14ac:dyDescent="0.35">
      <c r="A23" s="7" t="s">
        <v>4</v>
      </c>
      <c r="B23" s="7"/>
      <c r="C23" s="7"/>
      <c r="D23" s="7"/>
      <c r="E23" s="6"/>
    </row>
    <row r="24" spans="1:5" ht="24" customHeight="1" x14ac:dyDescent="0.35">
      <c r="A24" s="7"/>
      <c r="B24" s="8" t="s">
        <v>18</v>
      </c>
      <c r="C24" s="8" t="s">
        <v>19</v>
      </c>
      <c r="D24" s="7"/>
      <c r="E24" s="6"/>
    </row>
    <row r="25" spans="1:5" ht="21.75" customHeight="1" x14ac:dyDescent="0.35">
      <c r="A25" s="9" t="s">
        <v>8</v>
      </c>
      <c r="B25" s="23">
        <v>1355812</v>
      </c>
      <c r="C25" s="23">
        <v>423585</v>
      </c>
      <c r="D25" s="10"/>
      <c r="E25" s="24"/>
    </row>
    <row r="26" spans="1:5" ht="21.75" customHeight="1" x14ac:dyDescent="0.35">
      <c r="A26" s="9" t="s">
        <v>20</v>
      </c>
      <c r="B26" s="25">
        <f>B25*0.025</f>
        <v>33895.300000000003</v>
      </c>
      <c r="C26" s="25">
        <f>C25*0.025</f>
        <v>10589.625</v>
      </c>
      <c r="D26" s="13"/>
      <c r="E26" s="24"/>
    </row>
    <row r="27" spans="1:5" ht="21.75" customHeight="1" x14ac:dyDescent="0.35">
      <c r="A27" s="9" t="s">
        <v>21</v>
      </c>
      <c r="B27" s="25">
        <f>B25-B26</f>
        <v>1321916.7</v>
      </c>
      <c r="C27" s="25">
        <f>C25-C26</f>
        <v>412995.375</v>
      </c>
      <c r="D27" s="14"/>
      <c r="E27" s="24"/>
    </row>
    <row r="28" spans="1:5" ht="21.75" customHeight="1" x14ac:dyDescent="0.35">
      <c r="A28" s="9" t="s">
        <v>10</v>
      </c>
      <c r="B28" s="20">
        <v>0.20250000000000001</v>
      </c>
      <c r="C28" s="14">
        <v>0.05</v>
      </c>
      <c r="D28" s="14"/>
      <c r="E28" s="24"/>
    </row>
    <row r="29" spans="1:5" ht="21.75" customHeight="1" x14ac:dyDescent="0.35">
      <c r="A29" s="9" t="s">
        <v>22</v>
      </c>
      <c r="B29" s="14">
        <f>B27*B28</f>
        <v>267688.13175</v>
      </c>
      <c r="C29" s="14">
        <f>C27*C28</f>
        <v>20649.768750000003</v>
      </c>
      <c r="D29" s="14"/>
      <c r="E29" s="24"/>
    </row>
    <row r="30" spans="1:5" ht="21.75" customHeight="1" x14ac:dyDescent="0.35">
      <c r="A30" s="16"/>
      <c r="B30" s="17"/>
      <c r="C30" s="17"/>
      <c r="D30" s="17"/>
      <c r="E30" s="6"/>
    </row>
    <row r="31" spans="1:5" ht="21.75" customHeight="1" x14ac:dyDescent="0.35">
      <c r="A31" s="43" t="s">
        <v>16</v>
      </c>
      <c r="B31" s="43"/>
      <c r="C31" s="43"/>
      <c r="D31" s="43"/>
      <c r="E31" s="6"/>
    </row>
    <row r="32" spans="1:5" ht="20.100000000000001" customHeight="1" x14ac:dyDescent="0.35">
      <c r="A32" s="16"/>
      <c r="B32" s="19"/>
      <c r="C32" s="19"/>
      <c r="D32" s="19"/>
      <c r="E32" s="6"/>
    </row>
    <row r="33" spans="1:5" ht="21.75" customHeight="1" x14ac:dyDescent="0.4">
      <c r="A33" s="45" t="s">
        <v>0</v>
      </c>
      <c r="B33" s="45"/>
      <c r="C33" s="45"/>
      <c r="D33" s="45"/>
      <c r="E33" s="6"/>
    </row>
    <row r="34" spans="1:5" ht="23.1" customHeight="1" x14ac:dyDescent="0.45">
      <c r="A34" s="44" t="s">
        <v>23</v>
      </c>
      <c r="B34" s="44"/>
      <c r="C34" s="44"/>
      <c r="D34" s="44"/>
      <c r="E34" s="6"/>
    </row>
    <row r="35" spans="1:5" ht="20.100000000000001" customHeight="1" x14ac:dyDescent="0.35">
      <c r="A35" s="42" t="s">
        <v>38</v>
      </c>
      <c r="B35" s="42"/>
      <c r="C35" s="42"/>
      <c r="D35" s="42"/>
      <c r="E35" s="6"/>
    </row>
    <row r="36" spans="1:5" ht="21.75" customHeight="1" x14ac:dyDescent="0.35">
      <c r="A36" s="6"/>
      <c r="B36" s="6"/>
      <c r="C36" s="6"/>
      <c r="D36" s="6"/>
      <c r="E36" s="6"/>
    </row>
    <row r="37" spans="1:5" ht="21.75" customHeight="1" x14ac:dyDescent="0.35">
      <c r="A37" s="7" t="s">
        <v>4</v>
      </c>
      <c r="B37" s="7"/>
      <c r="C37" s="7"/>
      <c r="D37" s="7"/>
      <c r="E37" s="6"/>
    </row>
    <row r="38" spans="1:5" ht="24" customHeight="1" x14ac:dyDescent="0.35">
      <c r="A38" s="7"/>
      <c r="B38" s="8" t="s">
        <v>24</v>
      </c>
      <c r="C38" s="7"/>
      <c r="D38" s="7"/>
      <c r="E38" s="6"/>
    </row>
    <row r="39" spans="1:5" ht="21.75" customHeight="1" x14ac:dyDescent="0.35">
      <c r="A39" s="9" t="s">
        <v>8</v>
      </c>
      <c r="B39" s="23">
        <v>31498289</v>
      </c>
      <c r="C39" s="10"/>
      <c r="D39" s="10"/>
      <c r="E39" s="24"/>
    </row>
    <row r="40" spans="1:5" ht="21.75" customHeight="1" x14ac:dyDescent="0.35">
      <c r="A40" s="9" t="s">
        <v>25</v>
      </c>
      <c r="B40" s="25">
        <f>B39*0.01</f>
        <v>314982.89</v>
      </c>
      <c r="C40" s="10"/>
      <c r="D40" s="13"/>
      <c r="E40" s="24"/>
    </row>
    <row r="41" spans="1:5" ht="21.75" customHeight="1" x14ac:dyDescent="0.35">
      <c r="A41" s="9" t="s">
        <v>21</v>
      </c>
      <c r="B41" s="25">
        <f>B39-B40</f>
        <v>31183306.109999999</v>
      </c>
      <c r="C41" s="10"/>
      <c r="D41" s="14"/>
      <c r="E41" s="24"/>
    </row>
    <row r="42" spans="1:5" ht="21.75" customHeight="1" x14ac:dyDescent="0.35">
      <c r="A42" s="9" t="s">
        <v>10</v>
      </c>
      <c r="B42" s="14">
        <v>0.15</v>
      </c>
      <c r="C42" s="14"/>
      <c r="D42" s="14"/>
      <c r="E42" s="24"/>
    </row>
    <row r="43" spans="1:5" ht="21.75" customHeight="1" x14ac:dyDescent="0.35">
      <c r="A43" s="9" t="s">
        <v>22</v>
      </c>
      <c r="B43" s="14">
        <f>B41*B42</f>
        <v>4677495.9164999994</v>
      </c>
      <c r="C43" s="14"/>
      <c r="D43" s="14"/>
      <c r="E43" s="24"/>
    </row>
    <row r="44" spans="1:5" ht="21.75" customHeight="1" x14ac:dyDescent="0.35">
      <c r="A44" s="9" t="s">
        <v>26</v>
      </c>
      <c r="B44" s="14">
        <v>3959102.87</v>
      </c>
      <c r="C44" s="14"/>
      <c r="D44" s="14"/>
      <c r="E44" s="24"/>
    </row>
    <row r="45" spans="1:5" ht="21.75" customHeight="1" x14ac:dyDescent="0.35">
      <c r="A45" s="9" t="s">
        <v>27</v>
      </c>
      <c r="B45" s="14">
        <f>B43-B44</f>
        <v>718393.04649999924</v>
      </c>
      <c r="C45" s="14"/>
      <c r="D45" s="14"/>
      <c r="E45" s="24"/>
    </row>
    <row r="46" spans="1:5" ht="21.75" customHeight="1" x14ac:dyDescent="0.35">
      <c r="A46" s="9" t="s">
        <v>28</v>
      </c>
      <c r="B46" s="14">
        <v>779189.85</v>
      </c>
      <c r="C46" s="14"/>
      <c r="D46" s="14"/>
      <c r="E46" s="24"/>
    </row>
    <row r="47" spans="1:5" ht="21.75" customHeight="1" x14ac:dyDescent="0.35">
      <c r="A47" s="16"/>
      <c r="B47" s="17"/>
      <c r="C47" s="17"/>
      <c r="D47" s="17"/>
      <c r="E47" s="6"/>
    </row>
    <row r="48" spans="1:5" ht="21.75" customHeight="1" x14ac:dyDescent="0.35">
      <c r="A48" s="43" t="s">
        <v>16</v>
      </c>
      <c r="B48" s="43"/>
      <c r="C48" s="43"/>
      <c r="D48" s="43"/>
      <c r="E48" s="6"/>
    </row>
    <row r="49" spans="1:5" ht="20.100000000000001" customHeight="1" x14ac:dyDescent="0.35">
      <c r="A49" s="21"/>
      <c r="B49" s="21"/>
      <c r="C49" s="21"/>
      <c r="D49" s="21"/>
      <c r="E49" s="21"/>
    </row>
    <row r="50" spans="1:5" ht="20.100000000000001" customHeight="1" x14ac:dyDescent="0.3"/>
  </sheetData>
  <mergeCells count="12">
    <mergeCell ref="A2:D2"/>
    <mergeCell ref="A3:D3"/>
    <mergeCell ref="A4:D4"/>
    <mergeCell ref="A17:D17"/>
    <mergeCell ref="A19:D19"/>
    <mergeCell ref="A35:D35"/>
    <mergeCell ref="A48:D48"/>
    <mergeCell ref="A20:D20"/>
    <mergeCell ref="A21:D21"/>
    <mergeCell ref="A31:D31"/>
    <mergeCell ref="A33:D33"/>
    <mergeCell ref="A34:D34"/>
  </mergeCells>
  <pageMargins left="0.7" right="0.7" top="0.75" bottom="0.75" header="0.3" footer="0.3"/>
  <pageSetup scale="67" fitToWidth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4FF31-2172-4CEC-B15A-68A854AD8C4A}">
  <sheetPr>
    <pageSetUpPr fitToPage="1"/>
  </sheetPr>
  <dimension ref="A1:E50"/>
  <sheetViews>
    <sheetView tabSelected="1" workbookViewId="0"/>
  </sheetViews>
  <sheetFormatPr defaultRowHeight="14.4" x14ac:dyDescent="0.3"/>
  <cols>
    <col min="1" max="1" width="33.33203125" customWidth="1"/>
    <col min="2" max="4" width="25.6640625" customWidth="1"/>
    <col min="5" max="5" width="12.44140625" customWidth="1"/>
  </cols>
  <sheetData>
    <row r="1" spans="1:5" ht="49.2" customHeight="1" x14ac:dyDescent="0.3"/>
    <row r="2" spans="1:5" ht="21.75" customHeight="1" x14ac:dyDescent="0.4">
      <c r="A2" s="45" t="s">
        <v>0</v>
      </c>
      <c r="B2" s="45"/>
      <c r="C2" s="45"/>
      <c r="D2" s="45"/>
      <c r="E2" s="6"/>
    </row>
    <row r="3" spans="1:5" ht="23.1" customHeight="1" x14ac:dyDescent="0.45">
      <c r="A3" s="44" t="s">
        <v>1</v>
      </c>
      <c r="B3" s="44"/>
      <c r="C3" s="44"/>
      <c r="D3" s="44"/>
      <c r="E3" s="6"/>
    </row>
    <row r="4" spans="1:5" ht="20.100000000000001" customHeight="1" x14ac:dyDescent="0.35">
      <c r="A4" s="42" t="s">
        <v>39</v>
      </c>
      <c r="B4" s="42"/>
      <c r="C4" s="42"/>
      <c r="D4" s="42"/>
      <c r="E4" s="6"/>
    </row>
    <row r="5" spans="1:5" ht="21.75" customHeight="1" x14ac:dyDescent="0.35">
      <c r="A5" s="3"/>
      <c r="B5" s="3"/>
      <c r="C5" s="4" t="s">
        <v>3</v>
      </c>
      <c r="D5" s="5">
        <v>205500.18</v>
      </c>
      <c r="E5" s="6"/>
    </row>
    <row r="6" spans="1:5" ht="21.75" customHeight="1" x14ac:dyDescent="0.35">
      <c r="A6" s="6"/>
      <c r="B6" s="6"/>
      <c r="C6" s="6"/>
      <c r="D6" s="6"/>
      <c r="E6" s="6"/>
    </row>
    <row r="7" spans="1:5" ht="21.75" customHeight="1" x14ac:dyDescent="0.35">
      <c r="A7" s="7" t="s">
        <v>4</v>
      </c>
      <c r="B7" s="7"/>
      <c r="C7" s="7"/>
      <c r="D7" s="7"/>
      <c r="E7" s="6"/>
    </row>
    <row r="8" spans="1:5" ht="24" customHeight="1" x14ac:dyDescent="0.35">
      <c r="A8" s="7"/>
      <c r="B8" s="8" t="s">
        <v>5</v>
      </c>
      <c r="C8" s="8" t="s">
        <v>6</v>
      </c>
      <c r="D8" s="8" t="s">
        <v>7</v>
      </c>
      <c r="E8" s="6"/>
    </row>
    <row r="9" spans="1:5" ht="21.75" customHeight="1" x14ac:dyDescent="0.35">
      <c r="A9" s="9" t="s">
        <v>8</v>
      </c>
      <c r="B9" s="23">
        <v>382977</v>
      </c>
      <c r="C9" s="26">
        <v>0</v>
      </c>
      <c r="D9" s="23">
        <v>68629806</v>
      </c>
      <c r="E9" s="22" t="s">
        <v>9</v>
      </c>
    </row>
    <row r="10" spans="1:5" ht="21.75" customHeight="1" x14ac:dyDescent="0.35">
      <c r="A10" s="9" t="s">
        <v>10</v>
      </c>
      <c r="B10" s="21">
        <v>0.2135</v>
      </c>
      <c r="C10" s="12">
        <v>0.17100000000000001</v>
      </c>
      <c r="D10" s="28">
        <v>2.2499999999999998E-3</v>
      </c>
      <c r="E10" s="24"/>
    </row>
    <row r="11" spans="1:5" ht="21.75" customHeight="1" x14ac:dyDescent="0.35">
      <c r="A11" s="9" t="s">
        <v>11</v>
      </c>
      <c r="B11" s="14">
        <f>B9*B10</f>
        <v>81765.589500000002</v>
      </c>
      <c r="C11" s="30">
        <f>C9*C10</f>
        <v>0</v>
      </c>
      <c r="D11" s="14">
        <f>D9*D10</f>
        <v>154417.06349999999</v>
      </c>
      <c r="E11" s="24"/>
    </row>
    <row r="12" spans="1:5" ht="21.75" customHeight="1" x14ac:dyDescent="0.35">
      <c r="A12" s="9" t="s">
        <v>12</v>
      </c>
      <c r="B12" s="14">
        <f>B11*0.01</f>
        <v>817.65589499999999</v>
      </c>
      <c r="C12" s="30">
        <v>0</v>
      </c>
      <c r="D12" s="14">
        <f>D11*0.01</f>
        <v>1544.1706349999999</v>
      </c>
      <c r="E12" s="24"/>
    </row>
    <row r="13" spans="1:5" ht="21.75" customHeight="1" x14ac:dyDescent="0.35">
      <c r="A13" s="9" t="s">
        <v>13</v>
      </c>
      <c r="B13" s="14">
        <f>B9*0.026</f>
        <v>9957.402</v>
      </c>
      <c r="C13" s="30">
        <v>0</v>
      </c>
      <c r="D13" s="14">
        <f>D9*0.000276</f>
        <v>18941.826455999999</v>
      </c>
      <c r="E13" s="24"/>
    </row>
    <row r="14" spans="1:5" ht="21.75" customHeight="1" x14ac:dyDescent="0.35">
      <c r="A14" s="15" t="s">
        <v>14</v>
      </c>
      <c r="B14" s="14">
        <f>B11-B12-B13</f>
        <v>70990.531604999996</v>
      </c>
      <c r="C14" s="30">
        <f>C11-C12-C13</f>
        <v>0</v>
      </c>
      <c r="D14" s="14">
        <f>D11-D12-D13</f>
        <v>133931.06640899999</v>
      </c>
      <c r="E14" s="24"/>
    </row>
    <row r="15" spans="1:5" ht="21.75" customHeight="1" x14ac:dyDescent="0.35">
      <c r="A15" s="16"/>
      <c r="B15" s="17"/>
      <c r="C15" s="17"/>
      <c r="D15" s="17"/>
      <c r="E15" s="6"/>
    </row>
    <row r="16" spans="1:5" ht="21.75" customHeight="1" x14ac:dyDescent="0.35">
      <c r="A16" s="18"/>
      <c r="B16" s="17"/>
      <c r="C16" s="17" t="s">
        <v>15</v>
      </c>
      <c r="D16" s="17">
        <v>233820.91</v>
      </c>
      <c r="E16" s="6"/>
    </row>
    <row r="17" spans="1:5" ht="21.75" customHeight="1" x14ac:dyDescent="0.35">
      <c r="A17" s="43" t="s">
        <v>16</v>
      </c>
      <c r="B17" s="43"/>
      <c r="C17" s="43"/>
      <c r="D17" s="43"/>
      <c r="E17" s="6"/>
    </row>
    <row r="18" spans="1:5" ht="21.75" customHeight="1" x14ac:dyDescent="0.35">
      <c r="A18" s="16"/>
      <c r="B18" s="19"/>
      <c r="C18" s="19"/>
      <c r="D18" s="19"/>
      <c r="E18" s="6"/>
    </row>
    <row r="19" spans="1:5" ht="21.75" customHeight="1" x14ac:dyDescent="0.4">
      <c r="A19" s="45" t="s">
        <v>0</v>
      </c>
      <c r="B19" s="45"/>
      <c r="C19" s="45"/>
      <c r="D19" s="45"/>
      <c r="E19" s="6"/>
    </row>
    <row r="20" spans="1:5" ht="23.1" customHeight="1" x14ac:dyDescent="0.45">
      <c r="A20" s="44" t="s">
        <v>17</v>
      </c>
      <c r="B20" s="44"/>
      <c r="C20" s="44"/>
      <c r="D20" s="44"/>
      <c r="E20" s="6"/>
    </row>
    <row r="21" spans="1:5" ht="20.100000000000001" customHeight="1" x14ac:dyDescent="0.35">
      <c r="A21" s="42" t="s">
        <v>39</v>
      </c>
      <c r="B21" s="42"/>
      <c r="C21" s="42"/>
      <c r="D21" s="42"/>
      <c r="E21" s="6"/>
    </row>
    <row r="22" spans="1:5" ht="21.75" customHeight="1" x14ac:dyDescent="0.35">
      <c r="A22" s="6"/>
      <c r="B22" s="6"/>
      <c r="C22" s="6"/>
      <c r="D22" s="6"/>
      <c r="E22" s="6"/>
    </row>
    <row r="23" spans="1:5" ht="21.75" customHeight="1" x14ac:dyDescent="0.35">
      <c r="A23" s="7" t="s">
        <v>4</v>
      </c>
      <c r="B23" s="7"/>
      <c r="C23" s="7"/>
      <c r="D23" s="7"/>
      <c r="E23" s="6"/>
    </row>
    <row r="24" spans="1:5" ht="24" customHeight="1" x14ac:dyDescent="0.35">
      <c r="A24" s="7"/>
      <c r="B24" s="8" t="s">
        <v>18</v>
      </c>
      <c r="C24" s="8" t="s">
        <v>19</v>
      </c>
      <c r="D24" s="7"/>
      <c r="E24" s="6"/>
    </row>
    <row r="25" spans="1:5" ht="21.75" customHeight="1" x14ac:dyDescent="0.35">
      <c r="A25" s="9" t="s">
        <v>8</v>
      </c>
      <c r="B25" s="23">
        <v>1216412</v>
      </c>
      <c r="C25" s="23">
        <v>230271</v>
      </c>
      <c r="D25" s="10"/>
      <c r="E25" s="24"/>
    </row>
    <row r="26" spans="1:5" ht="21.75" customHeight="1" x14ac:dyDescent="0.35">
      <c r="A26" s="9" t="s">
        <v>20</v>
      </c>
      <c r="B26" s="25">
        <f>B25*0.025</f>
        <v>30410.300000000003</v>
      </c>
      <c r="C26" s="25">
        <f>C25*0.025</f>
        <v>5756.7750000000005</v>
      </c>
      <c r="D26" s="13"/>
      <c r="E26" s="24"/>
    </row>
    <row r="27" spans="1:5" ht="21.75" customHeight="1" x14ac:dyDescent="0.35">
      <c r="A27" s="9" t="s">
        <v>21</v>
      </c>
      <c r="B27" s="25">
        <f>B25-B26</f>
        <v>1186001.7</v>
      </c>
      <c r="C27" s="25">
        <f>C25-C26</f>
        <v>224514.22500000001</v>
      </c>
      <c r="D27" s="14"/>
      <c r="E27" s="24"/>
    </row>
    <row r="28" spans="1:5" ht="21.75" customHeight="1" x14ac:dyDescent="0.35">
      <c r="A28" s="9" t="s">
        <v>10</v>
      </c>
      <c r="B28" s="20">
        <v>0.20250000000000001</v>
      </c>
      <c r="C28" s="14">
        <v>0.05</v>
      </c>
      <c r="D28" s="14"/>
      <c r="E28" s="24"/>
    </row>
    <row r="29" spans="1:5" ht="21.75" customHeight="1" x14ac:dyDescent="0.35">
      <c r="A29" s="9" t="s">
        <v>22</v>
      </c>
      <c r="B29" s="14">
        <f>B27*B28</f>
        <v>240165.34424999999</v>
      </c>
      <c r="C29" s="14">
        <f>C27*C28</f>
        <v>11225.71125</v>
      </c>
      <c r="D29" s="14"/>
      <c r="E29" s="24"/>
    </row>
    <row r="30" spans="1:5" ht="21.75" customHeight="1" x14ac:dyDescent="0.35">
      <c r="A30" s="16"/>
      <c r="B30" s="17"/>
      <c r="C30" s="17"/>
      <c r="D30" s="17"/>
      <c r="E30" s="6"/>
    </row>
    <row r="31" spans="1:5" ht="21.75" customHeight="1" x14ac:dyDescent="0.35">
      <c r="A31" s="43" t="s">
        <v>16</v>
      </c>
      <c r="B31" s="43"/>
      <c r="C31" s="43"/>
      <c r="D31" s="43"/>
      <c r="E31" s="6"/>
    </row>
    <row r="32" spans="1:5" ht="20.100000000000001" customHeight="1" x14ac:dyDescent="0.35">
      <c r="A32" s="16"/>
      <c r="B32" s="19"/>
      <c r="C32" s="19"/>
      <c r="D32" s="19"/>
      <c r="E32" s="6"/>
    </row>
    <row r="33" spans="1:5" ht="21.75" customHeight="1" x14ac:dyDescent="0.4">
      <c r="A33" s="45" t="s">
        <v>0</v>
      </c>
      <c r="B33" s="45"/>
      <c r="C33" s="45"/>
      <c r="D33" s="45"/>
      <c r="E33" s="6"/>
    </row>
    <row r="34" spans="1:5" ht="23.1" customHeight="1" x14ac:dyDescent="0.45">
      <c r="A34" s="44" t="s">
        <v>23</v>
      </c>
      <c r="B34" s="44"/>
      <c r="C34" s="44"/>
      <c r="D34" s="44"/>
      <c r="E34" s="6"/>
    </row>
    <row r="35" spans="1:5" ht="20.100000000000001" customHeight="1" x14ac:dyDescent="0.35">
      <c r="A35" s="42" t="s">
        <v>39</v>
      </c>
      <c r="B35" s="42"/>
      <c r="C35" s="42"/>
      <c r="D35" s="42"/>
      <c r="E35" s="6"/>
    </row>
    <row r="36" spans="1:5" ht="21.75" customHeight="1" x14ac:dyDescent="0.35">
      <c r="A36" s="6"/>
      <c r="B36" s="6"/>
      <c r="C36" s="6"/>
      <c r="D36" s="6"/>
      <c r="E36" s="6"/>
    </row>
    <row r="37" spans="1:5" ht="21.75" customHeight="1" x14ac:dyDescent="0.35">
      <c r="A37" s="7" t="s">
        <v>4</v>
      </c>
      <c r="B37" s="7"/>
      <c r="C37" s="7"/>
      <c r="D37" s="7"/>
      <c r="E37" s="6"/>
    </row>
    <row r="38" spans="1:5" ht="24" customHeight="1" x14ac:dyDescent="0.35">
      <c r="A38" s="7"/>
      <c r="B38" s="8" t="s">
        <v>24</v>
      </c>
      <c r="C38" s="7"/>
      <c r="D38" s="7"/>
      <c r="E38" s="6"/>
    </row>
    <row r="39" spans="1:5" ht="21.75" customHeight="1" x14ac:dyDescent="0.35">
      <c r="A39" s="9" t="s">
        <v>8</v>
      </c>
      <c r="B39" s="23">
        <v>26864828</v>
      </c>
      <c r="C39" s="10"/>
      <c r="D39" s="10"/>
      <c r="E39" s="24"/>
    </row>
    <row r="40" spans="1:5" ht="21.75" customHeight="1" x14ac:dyDescent="0.35">
      <c r="A40" s="9" t="s">
        <v>25</v>
      </c>
      <c r="B40" s="25">
        <f>B39*0.01</f>
        <v>268648.28000000003</v>
      </c>
      <c r="C40" s="10"/>
      <c r="D40" s="13"/>
      <c r="E40" s="24"/>
    </row>
    <row r="41" spans="1:5" ht="21.75" customHeight="1" x14ac:dyDescent="0.35">
      <c r="A41" s="9" t="s">
        <v>21</v>
      </c>
      <c r="B41" s="25">
        <f>B39-B40</f>
        <v>26596179.719999999</v>
      </c>
      <c r="C41" s="10"/>
      <c r="D41" s="14"/>
      <c r="E41" s="24"/>
    </row>
    <row r="42" spans="1:5" ht="21.75" customHeight="1" x14ac:dyDescent="0.35">
      <c r="A42" s="9" t="s">
        <v>10</v>
      </c>
      <c r="B42" s="14">
        <v>0.15</v>
      </c>
      <c r="C42" s="14"/>
      <c r="D42" s="14"/>
      <c r="E42" s="24"/>
    </row>
    <row r="43" spans="1:5" ht="21.75" customHeight="1" x14ac:dyDescent="0.35">
      <c r="A43" s="9" t="s">
        <v>22</v>
      </c>
      <c r="B43" s="14">
        <f>B41*B42</f>
        <v>3989426.9579999996</v>
      </c>
      <c r="C43" s="14"/>
      <c r="D43" s="14"/>
      <c r="E43" s="24"/>
    </row>
    <row r="44" spans="1:5" ht="21.75" customHeight="1" x14ac:dyDescent="0.35">
      <c r="A44" s="9" t="s">
        <v>26</v>
      </c>
      <c r="B44" s="14">
        <v>3420074.43</v>
      </c>
      <c r="C44" s="14"/>
      <c r="D44" s="14"/>
      <c r="E44" s="24"/>
    </row>
    <row r="45" spans="1:5" ht="21.75" customHeight="1" x14ac:dyDescent="0.35">
      <c r="A45" s="9" t="s">
        <v>27</v>
      </c>
      <c r="B45" s="14">
        <f>B43-B44</f>
        <v>569352.52799999947</v>
      </c>
      <c r="C45" s="14"/>
      <c r="D45" s="14"/>
      <c r="E45" s="24"/>
    </row>
    <row r="46" spans="1:5" ht="21.75" customHeight="1" x14ac:dyDescent="0.35">
      <c r="A46" s="9" t="s">
        <v>28</v>
      </c>
      <c r="B46" s="14">
        <v>567682.17000000004</v>
      </c>
      <c r="C46" s="14"/>
      <c r="D46" s="14"/>
      <c r="E46" s="24"/>
    </row>
    <row r="47" spans="1:5" ht="21.75" customHeight="1" x14ac:dyDescent="0.35">
      <c r="A47" s="16"/>
      <c r="B47" s="17"/>
      <c r="C47" s="17"/>
      <c r="D47" s="17"/>
      <c r="E47" s="6"/>
    </row>
    <row r="48" spans="1:5" ht="21.75" customHeight="1" x14ac:dyDescent="0.35">
      <c r="A48" s="43" t="s">
        <v>16</v>
      </c>
      <c r="B48" s="43"/>
      <c r="C48" s="43"/>
      <c r="D48" s="43"/>
      <c r="E48" s="6"/>
    </row>
    <row r="49" spans="1:5" ht="20.100000000000001" customHeight="1" x14ac:dyDescent="0.35">
      <c r="A49" s="21"/>
      <c r="B49" s="21"/>
      <c r="C49" s="21"/>
      <c r="D49" s="21"/>
      <c r="E49" s="21"/>
    </row>
    <row r="50" spans="1:5" ht="20.100000000000001" customHeight="1" x14ac:dyDescent="0.3"/>
  </sheetData>
  <mergeCells count="12">
    <mergeCell ref="A2:D2"/>
    <mergeCell ref="A3:D3"/>
    <mergeCell ref="A4:D4"/>
    <mergeCell ref="A17:D17"/>
    <mergeCell ref="A19:D19"/>
    <mergeCell ref="A35:D35"/>
    <mergeCell ref="A48:D48"/>
    <mergeCell ref="A20:D20"/>
    <mergeCell ref="A21:D21"/>
    <mergeCell ref="A31:D31"/>
    <mergeCell ref="A33:D33"/>
    <mergeCell ref="A34:D34"/>
  </mergeCells>
  <pageMargins left="0.7" right="0.7" top="0.75" bottom="0.75" header="0.3" footer="0.3"/>
  <pageSetup scale="67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E990B-445A-4615-8D1A-A61FF6FB1B1D}">
  <sheetPr>
    <pageSetUpPr fitToPage="1"/>
  </sheetPr>
  <dimension ref="A1:E49"/>
  <sheetViews>
    <sheetView workbookViewId="0"/>
  </sheetViews>
  <sheetFormatPr defaultRowHeight="14.4" x14ac:dyDescent="0.3"/>
  <cols>
    <col min="1" max="1" width="33.33203125" customWidth="1"/>
    <col min="2" max="4" width="25.6640625" customWidth="1"/>
    <col min="5" max="5" width="12.44140625" customWidth="1"/>
  </cols>
  <sheetData>
    <row r="1" spans="1:5" ht="49.2" customHeight="1" x14ac:dyDescent="0.3"/>
    <row r="2" spans="1:5" ht="21.75" customHeight="1" x14ac:dyDescent="0.4">
      <c r="A2" s="45" t="s">
        <v>0</v>
      </c>
      <c r="B2" s="45"/>
      <c r="C2" s="45"/>
      <c r="D2" s="45"/>
      <c r="E2" s="2"/>
    </row>
    <row r="3" spans="1:5" ht="23.1" customHeight="1" x14ac:dyDescent="0.45">
      <c r="A3" s="44" t="s">
        <v>1</v>
      </c>
      <c r="B3" s="44"/>
      <c r="C3" s="44"/>
      <c r="D3" s="44"/>
      <c r="E3" s="2"/>
    </row>
    <row r="4" spans="1:5" ht="20.100000000000001" customHeight="1" x14ac:dyDescent="0.35">
      <c r="A4" s="42" t="s">
        <v>29</v>
      </c>
      <c r="B4" s="42"/>
      <c r="C4" s="42"/>
      <c r="D4" s="42"/>
      <c r="E4" s="2"/>
    </row>
    <row r="5" spans="1:5" ht="21.75" customHeight="1" x14ac:dyDescent="0.35">
      <c r="A5" s="3"/>
      <c r="B5" s="3"/>
      <c r="C5" s="4" t="s">
        <v>3</v>
      </c>
      <c r="D5" s="5">
        <v>214809.06</v>
      </c>
      <c r="E5" s="2"/>
    </row>
    <row r="6" spans="1:5" ht="21.75" customHeight="1" x14ac:dyDescent="0.35">
      <c r="A6" s="6"/>
      <c r="B6" s="6"/>
      <c r="C6" s="6"/>
      <c r="D6" s="6"/>
      <c r="E6" s="2"/>
    </row>
    <row r="7" spans="1:5" ht="21.75" customHeight="1" x14ac:dyDescent="0.3">
      <c r="A7" s="7" t="s">
        <v>4</v>
      </c>
      <c r="B7" s="7"/>
      <c r="C7" s="7"/>
      <c r="D7" s="7"/>
      <c r="E7" s="2"/>
    </row>
    <row r="8" spans="1:5" ht="24" customHeight="1" x14ac:dyDescent="0.3">
      <c r="A8" s="7"/>
      <c r="B8" s="8" t="s">
        <v>5</v>
      </c>
      <c r="C8" s="8" t="s">
        <v>6</v>
      </c>
      <c r="D8" s="8" t="s">
        <v>7</v>
      </c>
      <c r="E8" s="2"/>
    </row>
    <row r="9" spans="1:5" ht="21.75" customHeight="1" x14ac:dyDescent="0.35">
      <c r="A9" s="9" t="s">
        <v>8</v>
      </c>
      <c r="B9" s="26">
        <v>448181</v>
      </c>
      <c r="C9" s="26">
        <v>0</v>
      </c>
      <c r="D9" s="26">
        <v>67533477</v>
      </c>
      <c r="E9" s="22" t="s">
        <v>9</v>
      </c>
    </row>
    <row r="10" spans="1:5" ht="21.75" customHeight="1" x14ac:dyDescent="0.35">
      <c r="A10" s="9" t="s">
        <v>10</v>
      </c>
      <c r="B10" s="11">
        <v>0.2135</v>
      </c>
      <c r="C10" s="12">
        <v>0.17100000000000001</v>
      </c>
      <c r="D10" s="27">
        <v>2.2499999999999998E-3</v>
      </c>
      <c r="E10" s="1"/>
    </row>
    <row r="11" spans="1:5" ht="21.75" customHeight="1" x14ac:dyDescent="0.35">
      <c r="A11" s="9" t="s">
        <v>11</v>
      </c>
      <c r="B11" s="14">
        <f>B9*B10</f>
        <v>95686.643499999991</v>
      </c>
      <c r="C11" s="30">
        <f>C9*C10</f>
        <v>0</v>
      </c>
      <c r="D11" s="14">
        <f>D9*D10</f>
        <v>151950.32324999999</v>
      </c>
      <c r="E11" s="1"/>
    </row>
    <row r="12" spans="1:5" ht="21.75" customHeight="1" x14ac:dyDescent="0.35">
      <c r="A12" s="9" t="s">
        <v>12</v>
      </c>
      <c r="B12" s="14">
        <f>B11*0.01</f>
        <v>956.86643499999991</v>
      </c>
      <c r="C12" s="30">
        <f>C11*0.01</f>
        <v>0</v>
      </c>
      <c r="D12" s="14">
        <f>D11*0.01</f>
        <v>1519.5032325</v>
      </c>
      <c r="E12" s="1"/>
    </row>
    <row r="13" spans="1:5" ht="21.75" customHeight="1" x14ac:dyDescent="0.35">
      <c r="A13" s="9" t="s">
        <v>13</v>
      </c>
      <c r="B13" s="14">
        <f>B9*0.026</f>
        <v>11652.706</v>
      </c>
      <c r="C13" s="30">
        <f>C9*0.026</f>
        <v>0</v>
      </c>
      <c r="D13" s="14">
        <f>D9*0.000276</f>
        <v>18639.239652</v>
      </c>
      <c r="E13" s="1"/>
    </row>
    <row r="14" spans="1:5" ht="21.75" customHeight="1" x14ac:dyDescent="0.35">
      <c r="A14" s="15" t="s">
        <v>14</v>
      </c>
      <c r="B14" s="14">
        <f>B11-B12-B13</f>
        <v>83077.071064999982</v>
      </c>
      <c r="C14" s="30">
        <f>C11-C12-C13</f>
        <v>0</v>
      </c>
      <c r="D14" s="14">
        <f>D11-D12-D13</f>
        <v>131791.58036550001</v>
      </c>
      <c r="E14" s="1"/>
    </row>
    <row r="15" spans="1:5" ht="21.75" customHeight="1" x14ac:dyDescent="0.35">
      <c r="A15" s="16"/>
      <c r="B15" s="17"/>
      <c r="C15" s="17"/>
      <c r="D15" s="17"/>
      <c r="E15" s="2"/>
    </row>
    <row r="16" spans="1:5" ht="21.75" customHeight="1" x14ac:dyDescent="0.35">
      <c r="A16" s="18"/>
      <c r="B16" s="17"/>
      <c r="C16" s="17" t="s">
        <v>15</v>
      </c>
      <c r="D16" s="17">
        <v>245160.39</v>
      </c>
      <c r="E16" s="2"/>
    </row>
    <row r="17" spans="1:5" ht="21.75" customHeight="1" x14ac:dyDescent="0.35">
      <c r="A17" s="43" t="s">
        <v>16</v>
      </c>
      <c r="B17" s="43"/>
      <c r="C17" s="43"/>
      <c r="D17" s="43"/>
      <c r="E17" s="2"/>
    </row>
    <row r="18" spans="1:5" ht="21.75" customHeight="1" x14ac:dyDescent="0.35">
      <c r="A18" s="16"/>
      <c r="B18" s="19"/>
      <c r="C18" s="19"/>
      <c r="D18" s="19"/>
      <c r="E18" s="2"/>
    </row>
    <row r="19" spans="1:5" ht="21.75" customHeight="1" x14ac:dyDescent="0.4">
      <c r="A19" s="45" t="s">
        <v>0</v>
      </c>
      <c r="B19" s="45"/>
      <c r="C19" s="45"/>
      <c r="D19" s="45"/>
      <c r="E19" s="2"/>
    </row>
    <row r="20" spans="1:5" ht="23.1" customHeight="1" x14ac:dyDescent="0.45">
      <c r="A20" s="44" t="s">
        <v>17</v>
      </c>
      <c r="B20" s="44"/>
      <c r="C20" s="44"/>
      <c r="D20" s="44"/>
      <c r="E20" s="2"/>
    </row>
    <row r="21" spans="1:5" ht="20.100000000000001" customHeight="1" x14ac:dyDescent="0.35">
      <c r="A21" s="42" t="s">
        <v>29</v>
      </c>
      <c r="B21" s="42"/>
      <c r="C21" s="42"/>
      <c r="D21" s="42"/>
      <c r="E21" s="2"/>
    </row>
    <row r="22" spans="1:5" ht="21.75" customHeight="1" x14ac:dyDescent="0.35">
      <c r="A22" s="6"/>
      <c r="B22" s="6"/>
      <c r="C22" s="6"/>
      <c r="D22" s="6"/>
      <c r="E22" s="2"/>
    </row>
    <row r="23" spans="1:5" ht="21.75" customHeight="1" x14ac:dyDescent="0.3">
      <c r="A23" s="7" t="s">
        <v>4</v>
      </c>
      <c r="B23" s="7"/>
      <c r="C23" s="7"/>
      <c r="D23" s="7"/>
      <c r="E23" s="2"/>
    </row>
    <row r="24" spans="1:5" ht="24" customHeight="1" x14ac:dyDescent="0.3">
      <c r="A24" s="7"/>
      <c r="B24" s="8" t="s">
        <v>18</v>
      </c>
      <c r="C24" s="8" t="s">
        <v>19</v>
      </c>
      <c r="D24" s="7"/>
      <c r="E24" s="2"/>
    </row>
    <row r="25" spans="1:5" ht="21.75" customHeight="1" x14ac:dyDescent="0.35">
      <c r="A25" s="9" t="s">
        <v>8</v>
      </c>
      <c r="B25" s="26">
        <v>1204177</v>
      </c>
      <c r="C25" s="26">
        <v>346042</v>
      </c>
      <c r="D25" s="10"/>
      <c r="E25" s="1"/>
    </row>
    <row r="26" spans="1:5" ht="21.75" customHeight="1" x14ac:dyDescent="0.35">
      <c r="A26" s="9" t="s">
        <v>20</v>
      </c>
      <c r="B26" s="29">
        <f>B25*0.025</f>
        <v>30104.425000000003</v>
      </c>
      <c r="C26" s="29">
        <f>C25*0.025</f>
        <v>8651.0500000000011</v>
      </c>
      <c r="D26" s="13"/>
      <c r="E26" s="1"/>
    </row>
    <row r="27" spans="1:5" ht="21.75" customHeight="1" x14ac:dyDescent="0.35">
      <c r="A27" s="9" t="s">
        <v>21</v>
      </c>
      <c r="B27" s="29">
        <f>B25-B26</f>
        <v>1174072.575</v>
      </c>
      <c r="C27" s="29">
        <f>C25-C26</f>
        <v>337390.95</v>
      </c>
      <c r="D27" s="14"/>
      <c r="E27" s="1"/>
    </row>
    <row r="28" spans="1:5" ht="21.75" customHeight="1" x14ac:dyDescent="0.35">
      <c r="A28" s="9" t="s">
        <v>10</v>
      </c>
      <c r="B28" s="20">
        <v>0.20250000000000001</v>
      </c>
      <c r="C28" s="14">
        <v>0.05</v>
      </c>
      <c r="D28" s="14"/>
      <c r="E28" s="1"/>
    </row>
    <row r="29" spans="1:5" ht="21.75" customHeight="1" x14ac:dyDescent="0.35">
      <c r="A29" s="9" t="s">
        <v>22</v>
      </c>
      <c r="B29" s="14">
        <f>B27*B28</f>
        <v>237749.69643750001</v>
      </c>
      <c r="C29" s="14">
        <f>C27*C28</f>
        <v>16869.547500000001</v>
      </c>
      <c r="D29" s="14"/>
      <c r="E29" s="1"/>
    </row>
    <row r="30" spans="1:5" ht="21.75" customHeight="1" x14ac:dyDescent="0.35">
      <c r="A30" s="16"/>
      <c r="B30" s="17"/>
      <c r="C30" s="17"/>
      <c r="D30" s="17"/>
      <c r="E30" s="2"/>
    </row>
    <row r="31" spans="1:5" ht="21.75" customHeight="1" x14ac:dyDescent="0.35">
      <c r="A31" s="43" t="s">
        <v>16</v>
      </c>
      <c r="B31" s="43"/>
      <c r="C31" s="43"/>
      <c r="D31" s="43"/>
      <c r="E31" s="2"/>
    </row>
    <row r="32" spans="1:5" ht="21.75" customHeight="1" x14ac:dyDescent="0.35">
      <c r="A32" s="16"/>
      <c r="B32" s="19"/>
      <c r="C32" s="19"/>
      <c r="D32" s="19"/>
      <c r="E32" s="2"/>
    </row>
    <row r="33" spans="1:5" ht="21.75" customHeight="1" x14ac:dyDescent="0.4">
      <c r="A33" s="45" t="s">
        <v>0</v>
      </c>
      <c r="B33" s="45"/>
      <c r="C33" s="45"/>
      <c r="D33" s="45"/>
      <c r="E33" s="2"/>
    </row>
    <row r="34" spans="1:5" ht="23.1" customHeight="1" x14ac:dyDescent="0.45">
      <c r="A34" s="44" t="s">
        <v>23</v>
      </c>
      <c r="B34" s="44"/>
      <c r="C34" s="44"/>
      <c r="D34" s="44"/>
      <c r="E34" s="2"/>
    </row>
    <row r="35" spans="1:5" ht="20.100000000000001" customHeight="1" x14ac:dyDescent="0.35">
      <c r="A35" s="42" t="s">
        <v>29</v>
      </c>
      <c r="B35" s="42"/>
      <c r="C35" s="42"/>
      <c r="D35" s="42"/>
      <c r="E35" s="2"/>
    </row>
    <row r="36" spans="1:5" ht="21.75" customHeight="1" x14ac:dyDescent="0.35">
      <c r="A36" s="6"/>
      <c r="B36" s="6"/>
      <c r="C36" s="6"/>
      <c r="D36" s="6"/>
      <c r="E36" s="2"/>
    </row>
    <row r="37" spans="1:5" ht="21.75" customHeight="1" x14ac:dyDescent="0.3">
      <c r="A37" s="7" t="s">
        <v>4</v>
      </c>
      <c r="B37" s="7"/>
      <c r="C37" s="7"/>
      <c r="D37" s="7"/>
      <c r="E37" s="2"/>
    </row>
    <row r="38" spans="1:5" ht="24" customHeight="1" x14ac:dyDescent="0.3">
      <c r="A38" s="7"/>
      <c r="B38" s="8" t="s">
        <v>24</v>
      </c>
      <c r="C38" s="7"/>
      <c r="D38" s="7"/>
      <c r="E38" s="2"/>
    </row>
    <row r="39" spans="1:5" ht="21.75" customHeight="1" x14ac:dyDescent="0.35">
      <c r="A39" s="9" t="s">
        <v>8</v>
      </c>
      <c r="B39" s="26">
        <v>25906592</v>
      </c>
      <c r="C39" s="10"/>
      <c r="D39" s="10"/>
      <c r="E39" s="1"/>
    </row>
    <row r="40" spans="1:5" ht="21.75" customHeight="1" x14ac:dyDescent="0.35">
      <c r="A40" s="9" t="s">
        <v>25</v>
      </c>
      <c r="B40" s="29">
        <f>B39*0.01</f>
        <v>259065.92</v>
      </c>
      <c r="C40" s="10"/>
      <c r="D40" s="13"/>
      <c r="E40" s="1"/>
    </row>
    <row r="41" spans="1:5" ht="21.75" customHeight="1" x14ac:dyDescent="0.35">
      <c r="A41" s="9" t="s">
        <v>21</v>
      </c>
      <c r="B41" s="29">
        <f>B39-B40</f>
        <v>25647526.079999998</v>
      </c>
      <c r="C41" s="10"/>
      <c r="D41" s="14"/>
      <c r="E41" s="1"/>
    </row>
    <row r="42" spans="1:5" ht="21.75" customHeight="1" x14ac:dyDescent="0.35">
      <c r="A42" s="9" t="s">
        <v>10</v>
      </c>
      <c r="B42" s="14">
        <v>0.15</v>
      </c>
      <c r="C42" s="14"/>
      <c r="D42" s="14"/>
      <c r="E42" s="1"/>
    </row>
    <row r="43" spans="1:5" ht="21.75" customHeight="1" x14ac:dyDescent="0.35">
      <c r="A43" s="9" t="s">
        <v>22</v>
      </c>
      <c r="B43" s="14">
        <f>B41*B42</f>
        <v>3847128.9119999995</v>
      </c>
      <c r="C43" s="14"/>
      <c r="D43" s="14"/>
      <c r="E43" s="1"/>
    </row>
    <row r="44" spans="1:5" ht="21.75" customHeight="1" x14ac:dyDescent="0.35">
      <c r="A44" s="9" t="s">
        <v>26</v>
      </c>
      <c r="B44" s="14">
        <v>3310369.59</v>
      </c>
      <c r="C44" s="14"/>
      <c r="D44" s="14"/>
      <c r="E44" s="1"/>
    </row>
    <row r="45" spans="1:5" ht="21.75" customHeight="1" x14ac:dyDescent="0.35">
      <c r="A45" s="9" t="s">
        <v>27</v>
      </c>
      <c r="B45" s="14">
        <f>B43-B44</f>
        <v>536759.32199999969</v>
      </c>
      <c r="C45" s="14"/>
      <c r="D45" s="14"/>
      <c r="E45" s="1"/>
    </row>
    <row r="46" spans="1:5" ht="21.75" customHeight="1" x14ac:dyDescent="0.35">
      <c r="A46" s="9" t="s">
        <v>28</v>
      </c>
      <c r="B46" s="14">
        <v>538644.49</v>
      </c>
      <c r="C46" s="14"/>
      <c r="D46" s="14"/>
      <c r="E46" s="1"/>
    </row>
    <row r="47" spans="1:5" ht="21.75" customHeight="1" x14ac:dyDescent="0.35">
      <c r="A47" s="16"/>
      <c r="B47" s="17"/>
      <c r="C47" s="17"/>
      <c r="D47" s="17"/>
      <c r="E47" s="2"/>
    </row>
    <row r="48" spans="1:5" ht="21.75" customHeight="1" x14ac:dyDescent="0.35">
      <c r="A48" s="43" t="s">
        <v>16</v>
      </c>
      <c r="B48" s="43"/>
      <c r="C48" s="43"/>
      <c r="D48" s="43"/>
      <c r="E48" s="2"/>
    </row>
    <row r="49" spans="1:4" ht="20.100000000000001" customHeight="1" x14ac:dyDescent="0.35">
      <c r="A49" s="21"/>
      <c r="B49" s="21"/>
      <c r="C49" s="21"/>
      <c r="D49" s="21"/>
    </row>
  </sheetData>
  <mergeCells count="12">
    <mergeCell ref="A35:D35"/>
    <mergeCell ref="A48:D48"/>
    <mergeCell ref="A2:D2"/>
    <mergeCell ref="A3:D3"/>
    <mergeCell ref="A4:D4"/>
    <mergeCell ref="A17:D17"/>
    <mergeCell ref="A19:D19"/>
    <mergeCell ref="A20:D20"/>
    <mergeCell ref="A21:D21"/>
    <mergeCell ref="A31:D31"/>
    <mergeCell ref="A33:D33"/>
    <mergeCell ref="A34:D34"/>
  </mergeCells>
  <pageMargins left="0.7" right="0.7" top="0.75" bottom="0.75" header="0.3" footer="0.3"/>
  <pageSetup scale="67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A8434-D3AA-4FF0-9C49-8598520BD710}">
  <sheetPr>
    <pageSetUpPr fitToPage="1"/>
  </sheetPr>
  <dimension ref="A1:E50"/>
  <sheetViews>
    <sheetView workbookViewId="0"/>
  </sheetViews>
  <sheetFormatPr defaultRowHeight="14.4" x14ac:dyDescent="0.3"/>
  <cols>
    <col min="1" max="1" width="33.33203125" customWidth="1"/>
    <col min="2" max="4" width="25.6640625" customWidth="1"/>
    <col min="5" max="5" width="12.44140625" customWidth="1"/>
  </cols>
  <sheetData>
    <row r="1" spans="1:5" ht="49.2" customHeight="1" x14ac:dyDescent="0.3"/>
    <row r="2" spans="1:5" ht="21.75" customHeight="1" x14ac:dyDescent="0.4">
      <c r="A2" s="45" t="s">
        <v>0</v>
      </c>
      <c r="B2" s="45"/>
      <c r="C2" s="45"/>
      <c r="D2" s="45"/>
      <c r="E2" s="6"/>
    </row>
    <row r="3" spans="1:5" ht="23.1" customHeight="1" x14ac:dyDescent="0.45">
      <c r="A3" s="44" t="s">
        <v>1</v>
      </c>
      <c r="B3" s="44"/>
      <c r="C3" s="44"/>
      <c r="D3" s="44"/>
      <c r="E3" s="6"/>
    </row>
    <row r="4" spans="1:5" ht="20.100000000000001" customHeight="1" x14ac:dyDescent="0.35">
      <c r="A4" s="42" t="s">
        <v>30</v>
      </c>
      <c r="B4" s="42"/>
      <c r="C4" s="42"/>
      <c r="D4" s="42"/>
      <c r="E4" s="6"/>
    </row>
    <row r="5" spans="1:5" ht="21.75" customHeight="1" x14ac:dyDescent="0.35">
      <c r="A5" s="3"/>
      <c r="B5" s="3"/>
      <c r="C5" s="4" t="s">
        <v>3</v>
      </c>
      <c r="D5" s="5">
        <v>202275.52</v>
      </c>
      <c r="E5" s="6"/>
    </row>
    <row r="6" spans="1:5" ht="21.75" customHeight="1" x14ac:dyDescent="0.35">
      <c r="A6" s="6"/>
      <c r="B6" s="6"/>
      <c r="C6" s="6"/>
      <c r="D6" s="6"/>
      <c r="E6" s="6"/>
    </row>
    <row r="7" spans="1:5" ht="21.75" customHeight="1" x14ac:dyDescent="0.35">
      <c r="A7" s="7" t="s">
        <v>4</v>
      </c>
      <c r="B7" s="7"/>
      <c r="C7" s="7"/>
      <c r="D7" s="7"/>
      <c r="E7" s="6"/>
    </row>
    <row r="8" spans="1:5" ht="24" customHeight="1" x14ac:dyDescent="0.35">
      <c r="A8" s="7"/>
      <c r="B8" s="8" t="s">
        <v>5</v>
      </c>
      <c r="C8" s="8" t="s">
        <v>6</v>
      </c>
      <c r="D8" s="8" t="s">
        <v>7</v>
      </c>
      <c r="E8" s="6"/>
    </row>
    <row r="9" spans="1:5" ht="21.75" customHeight="1" x14ac:dyDescent="0.35">
      <c r="A9" s="9" t="s">
        <v>8</v>
      </c>
      <c r="B9" s="26">
        <v>459359</v>
      </c>
      <c r="C9" s="26">
        <v>0</v>
      </c>
      <c r="D9" s="26">
        <v>55857037</v>
      </c>
      <c r="E9" s="22" t="s">
        <v>9</v>
      </c>
    </row>
    <row r="10" spans="1:5" ht="21.75" customHeight="1" x14ac:dyDescent="0.35">
      <c r="A10" s="9" t="s">
        <v>10</v>
      </c>
      <c r="B10" s="11">
        <v>0.2135</v>
      </c>
      <c r="C10" s="12">
        <v>0.17100000000000001</v>
      </c>
      <c r="D10" s="27">
        <v>2.2499999999999998E-3</v>
      </c>
      <c r="E10" s="24"/>
    </row>
    <row r="11" spans="1:5" ht="21.75" customHeight="1" x14ac:dyDescent="0.35">
      <c r="A11" s="9" t="s">
        <v>11</v>
      </c>
      <c r="B11" s="14">
        <f>B9*B10</f>
        <v>98073.146500000003</v>
      </c>
      <c r="C11" s="30">
        <f>C9*C10</f>
        <v>0</v>
      </c>
      <c r="D11" s="14">
        <f>D9*D10</f>
        <v>125678.33325</v>
      </c>
      <c r="E11" s="24"/>
    </row>
    <row r="12" spans="1:5" ht="21.75" customHeight="1" x14ac:dyDescent="0.35">
      <c r="A12" s="9" t="s">
        <v>12</v>
      </c>
      <c r="B12" s="14">
        <f>B11*0.01</f>
        <v>980.73146500000007</v>
      </c>
      <c r="C12" s="30">
        <v>0</v>
      </c>
      <c r="D12" s="14">
        <f>D11*0.01</f>
        <v>1256.7833324999999</v>
      </c>
      <c r="E12" s="24"/>
    </row>
    <row r="13" spans="1:5" ht="21.75" customHeight="1" x14ac:dyDescent="0.35">
      <c r="A13" s="9" t="s">
        <v>13</v>
      </c>
      <c r="B13" s="14">
        <f>B9*0.026</f>
        <v>11943.333999999999</v>
      </c>
      <c r="C13" s="30">
        <v>0</v>
      </c>
      <c r="D13" s="14">
        <f>D9*0.000276</f>
        <v>15416.542211999998</v>
      </c>
      <c r="E13" s="24"/>
    </row>
    <row r="14" spans="1:5" ht="21.75" customHeight="1" x14ac:dyDescent="0.35">
      <c r="A14" s="15" t="s">
        <v>14</v>
      </c>
      <c r="B14" s="14">
        <f>B11-B12-B13</f>
        <v>85149.081034999996</v>
      </c>
      <c r="C14" s="30">
        <f>C11-C12-C13</f>
        <v>0</v>
      </c>
      <c r="D14" s="14">
        <f>D11-D12-D13</f>
        <v>109005.0077055</v>
      </c>
      <c r="E14" s="24"/>
    </row>
    <row r="15" spans="1:5" ht="21.75" customHeight="1" x14ac:dyDescent="0.35">
      <c r="A15" s="16"/>
      <c r="B15" s="17"/>
      <c r="C15" s="17"/>
      <c r="D15" s="17"/>
      <c r="E15" s="6"/>
    </row>
    <row r="16" spans="1:5" ht="21.75" customHeight="1" x14ac:dyDescent="0.35">
      <c r="A16" s="18"/>
      <c r="B16" s="17"/>
      <c r="C16" s="17" t="s">
        <v>15</v>
      </c>
      <c r="D16" s="17">
        <v>221513.81</v>
      </c>
      <c r="E16" s="6"/>
    </row>
    <row r="17" spans="1:5" ht="21.75" customHeight="1" x14ac:dyDescent="0.35">
      <c r="A17" s="43" t="s">
        <v>16</v>
      </c>
      <c r="B17" s="43"/>
      <c r="C17" s="43"/>
      <c r="D17" s="43"/>
      <c r="E17" s="6"/>
    </row>
    <row r="18" spans="1:5" ht="21.75" customHeight="1" x14ac:dyDescent="0.35">
      <c r="A18" s="16"/>
      <c r="B18" s="19"/>
      <c r="C18" s="19"/>
      <c r="D18" s="19"/>
      <c r="E18" s="6"/>
    </row>
    <row r="19" spans="1:5" ht="21.75" customHeight="1" x14ac:dyDescent="0.4">
      <c r="A19" s="45" t="s">
        <v>0</v>
      </c>
      <c r="B19" s="45"/>
      <c r="C19" s="45"/>
      <c r="D19" s="45"/>
      <c r="E19" s="6"/>
    </row>
    <row r="20" spans="1:5" ht="23.1" customHeight="1" x14ac:dyDescent="0.45">
      <c r="A20" s="44" t="s">
        <v>17</v>
      </c>
      <c r="B20" s="44"/>
      <c r="C20" s="44"/>
      <c r="D20" s="44"/>
      <c r="E20" s="6"/>
    </row>
    <row r="21" spans="1:5" ht="20.100000000000001" customHeight="1" x14ac:dyDescent="0.35">
      <c r="A21" s="42" t="s">
        <v>30</v>
      </c>
      <c r="B21" s="42"/>
      <c r="C21" s="42"/>
      <c r="D21" s="42"/>
      <c r="E21" s="6"/>
    </row>
    <row r="22" spans="1:5" ht="21.75" customHeight="1" x14ac:dyDescent="0.35">
      <c r="A22" s="6"/>
      <c r="B22" s="6"/>
      <c r="C22" s="6"/>
      <c r="D22" s="6"/>
      <c r="E22" s="6"/>
    </row>
    <row r="23" spans="1:5" ht="21.75" customHeight="1" x14ac:dyDescent="0.35">
      <c r="A23" s="7" t="s">
        <v>4</v>
      </c>
      <c r="B23" s="7"/>
      <c r="C23" s="7"/>
      <c r="D23" s="7"/>
      <c r="E23" s="6"/>
    </row>
    <row r="24" spans="1:5" ht="24" customHeight="1" x14ac:dyDescent="0.35">
      <c r="A24" s="7"/>
      <c r="B24" s="8" t="s">
        <v>18</v>
      </c>
      <c r="C24" s="8" t="s">
        <v>19</v>
      </c>
      <c r="D24" s="7"/>
      <c r="E24" s="6"/>
    </row>
    <row r="25" spans="1:5" ht="21.75" customHeight="1" x14ac:dyDescent="0.35">
      <c r="A25" s="9" t="s">
        <v>8</v>
      </c>
      <c r="B25" s="26">
        <v>1092397</v>
      </c>
      <c r="C25" s="26">
        <v>319305</v>
      </c>
      <c r="D25" s="10"/>
      <c r="E25" s="24"/>
    </row>
    <row r="26" spans="1:5" ht="21.75" customHeight="1" x14ac:dyDescent="0.35">
      <c r="A26" s="9" t="s">
        <v>20</v>
      </c>
      <c r="B26" s="29">
        <f>B25*0.025</f>
        <v>27309.925000000003</v>
      </c>
      <c r="C26" s="29">
        <f>C25*0.025</f>
        <v>7982.625</v>
      </c>
      <c r="D26" s="13"/>
      <c r="E26" s="24"/>
    </row>
    <row r="27" spans="1:5" ht="21.75" customHeight="1" x14ac:dyDescent="0.35">
      <c r="A27" s="9" t="s">
        <v>21</v>
      </c>
      <c r="B27" s="29">
        <f>B25-B26</f>
        <v>1065087.075</v>
      </c>
      <c r="C27" s="29">
        <f>C25-C26</f>
        <v>311322.375</v>
      </c>
      <c r="D27" s="14"/>
      <c r="E27" s="24"/>
    </row>
    <row r="28" spans="1:5" ht="21.75" customHeight="1" x14ac:dyDescent="0.35">
      <c r="A28" s="9" t="s">
        <v>10</v>
      </c>
      <c r="B28" s="20">
        <v>0.20250000000000001</v>
      </c>
      <c r="C28" s="14">
        <v>0.05</v>
      </c>
      <c r="D28" s="14"/>
      <c r="E28" s="24"/>
    </row>
    <row r="29" spans="1:5" ht="21.75" customHeight="1" x14ac:dyDescent="0.35">
      <c r="A29" s="9" t="s">
        <v>22</v>
      </c>
      <c r="B29" s="14">
        <f>B27*B28</f>
        <v>215680.13268750001</v>
      </c>
      <c r="C29" s="14">
        <f>C27*C28</f>
        <v>15566.118750000001</v>
      </c>
      <c r="D29" s="14"/>
      <c r="E29" s="24"/>
    </row>
    <row r="30" spans="1:5" ht="21.75" customHeight="1" x14ac:dyDescent="0.35">
      <c r="A30" s="16"/>
      <c r="B30" s="17"/>
      <c r="C30" s="17"/>
      <c r="D30" s="17"/>
      <c r="E30" s="6"/>
    </row>
    <row r="31" spans="1:5" ht="21.75" customHeight="1" x14ac:dyDescent="0.35">
      <c r="A31" s="43" t="s">
        <v>16</v>
      </c>
      <c r="B31" s="43"/>
      <c r="C31" s="43"/>
      <c r="D31" s="43"/>
      <c r="E31" s="6"/>
    </row>
    <row r="32" spans="1:5" ht="20.100000000000001" customHeight="1" x14ac:dyDescent="0.35">
      <c r="A32" s="16"/>
      <c r="B32" s="19"/>
      <c r="C32" s="19"/>
      <c r="D32" s="19"/>
      <c r="E32" s="6"/>
    </row>
    <row r="33" spans="1:5" ht="21.75" customHeight="1" x14ac:dyDescent="0.4">
      <c r="A33" s="45" t="s">
        <v>0</v>
      </c>
      <c r="B33" s="45"/>
      <c r="C33" s="45"/>
      <c r="D33" s="45"/>
      <c r="E33" s="6"/>
    </row>
    <row r="34" spans="1:5" ht="23.1" customHeight="1" x14ac:dyDescent="0.45">
      <c r="A34" s="44" t="s">
        <v>23</v>
      </c>
      <c r="B34" s="44"/>
      <c r="C34" s="44"/>
      <c r="D34" s="44"/>
      <c r="E34" s="6"/>
    </row>
    <row r="35" spans="1:5" ht="20.100000000000001" customHeight="1" x14ac:dyDescent="0.35">
      <c r="A35" s="42" t="s">
        <v>30</v>
      </c>
      <c r="B35" s="42"/>
      <c r="C35" s="42"/>
      <c r="D35" s="42"/>
      <c r="E35" s="6"/>
    </row>
    <row r="36" spans="1:5" ht="21.75" customHeight="1" x14ac:dyDescent="0.35">
      <c r="A36" s="6"/>
      <c r="B36" s="6"/>
      <c r="C36" s="6"/>
      <c r="D36" s="6"/>
      <c r="E36" s="6"/>
    </row>
    <row r="37" spans="1:5" ht="21.75" customHeight="1" x14ac:dyDescent="0.35">
      <c r="A37" s="7" t="s">
        <v>4</v>
      </c>
      <c r="B37" s="7"/>
      <c r="C37" s="7"/>
      <c r="D37" s="7"/>
      <c r="E37" s="6"/>
    </row>
    <row r="38" spans="1:5" ht="24" customHeight="1" x14ac:dyDescent="0.35">
      <c r="A38" s="7"/>
      <c r="B38" s="8" t="s">
        <v>24</v>
      </c>
      <c r="C38" s="7"/>
      <c r="D38" s="7"/>
      <c r="E38" s="6"/>
    </row>
    <row r="39" spans="1:5" ht="21.75" customHeight="1" x14ac:dyDescent="0.35">
      <c r="A39" s="9" t="s">
        <v>8</v>
      </c>
      <c r="B39" s="26">
        <v>26060609</v>
      </c>
      <c r="C39" s="10"/>
      <c r="D39" s="10"/>
      <c r="E39" s="24"/>
    </row>
    <row r="40" spans="1:5" ht="21.75" customHeight="1" x14ac:dyDescent="0.35">
      <c r="A40" s="9" t="s">
        <v>25</v>
      </c>
      <c r="B40" s="29">
        <f>B39*0.01</f>
        <v>260606.09</v>
      </c>
      <c r="C40" s="10"/>
      <c r="D40" s="13"/>
      <c r="E40" s="24"/>
    </row>
    <row r="41" spans="1:5" ht="21.75" customHeight="1" x14ac:dyDescent="0.35">
      <c r="A41" s="9" t="s">
        <v>21</v>
      </c>
      <c r="B41" s="29">
        <f>B39-B40</f>
        <v>25800002.91</v>
      </c>
      <c r="C41" s="10"/>
      <c r="D41" s="14"/>
      <c r="E41" s="24"/>
    </row>
    <row r="42" spans="1:5" ht="21.75" customHeight="1" x14ac:dyDescent="0.35">
      <c r="A42" s="9" t="s">
        <v>10</v>
      </c>
      <c r="B42" s="14">
        <v>0.15</v>
      </c>
      <c r="C42" s="14"/>
      <c r="D42" s="14"/>
      <c r="E42" s="24"/>
    </row>
    <row r="43" spans="1:5" ht="21.75" customHeight="1" x14ac:dyDescent="0.35">
      <c r="A43" s="9" t="s">
        <v>22</v>
      </c>
      <c r="B43" s="14">
        <f>B41*B42</f>
        <v>3870000.4364999998</v>
      </c>
      <c r="C43" s="14"/>
      <c r="D43" s="14"/>
      <c r="E43" s="24"/>
    </row>
    <row r="44" spans="1:5" ht="21.75" customHeight="1" x14ac:dyDescent="0.35">
      <c r="A44" s="9" t="s">
        <v>26</v>
      </c>
      <c r="B44" s="14">
        <v>3359136.54</v>
      </c>
      <c r="C44" s="14"/>
      <c r="D44" s="14"/>
      <c r="E44" s="24"/>
    </row>
    <row r="45" spans="1:5" ht="21.75" customHeight="1" x14ac:dyDescent="0.35">
      <c r="A45" s="9" t="s">
        <v>27</v>
      </c>
      <c r="B45" s="14">
        <f>B43-B44</f>
        <v>510863.8964999998</v>
      </c>
      <c r="C45" s="14"/>
      <c r="D45" s="14"/>
      <c r="E45" s="24"/>
    </row>
    <row r="46" spans="1:5" ht="21.75" customHeight="1" x14ac:dyDescent="0.35">
      <c r="A46" s="9" t="s">
        <v>28</v>
      </c>
      <c r="B46" s="14">
        <v>517739.58</v>
      </c>
      <c r="C46" s="14"/>
      <c r="D46" s="14"/>
      <c r="E46" s="24"/>
    </row>
    <row r="47" spans="1:5" ht="21.75" customHeight="1" x14ac:dyDescent="0.35">
      <c r="A47" s="16"/>
      <c r="B47" s="17"/>
      <c r="C47" s="17"/>
      <c r="D47" s="17"/>
      <c r="E47" s="6"/>
    </row>
    <row r="48" spans="1:5" ht="21.75" customHeight="1" x14ac:dyDescent="0.35">
      <c r="A48" s="43" t="s">
        <v>16</v>
      </c>
      <c r="B48" s="43"/>
      <c r="C48" s="43"/>
      <c r="D48" s="43"/>
      <c r="E48" s="6"/>
    </row>
    <row r="49" spans="1:5" ht="20.100000000000001" customHeight="1" x14ac:dyDescent="0.35">
      <c r="A49" s="21"/>
      <c r="B49" s="21"/>
      <c r="C49" s="21"/>
      <c r="D49" s="21"/>
      <c r="E49" s="21"/>
    </row>
    <row r="50" spans="1:5" ht="20.100000000000001" customHeight="1" x14ac:dyDescent="0.35">
      <c r="A50" s="21"/>
      <c r="B50" s="21"/>
      <c r="C50" s="21"/>
      <c r="D50" s="21"/>
      <c r="E50" s="21"/>
    </row>
  </sheetData>
  <mergeCells count="12">
    <mergeCell ref="A48:D48"/>
    <mergeCell ref="A2:D2"/>
    <mergeCell ref="A3:D3"/>
    <mergeCell ref="A4:D4"/>
    <mergeCell ref="A17:D17"/>
    <mergeCell ref="A19:D19"/>
    <mergeCell ref="A20:D20"/>
    <mergeCell ref="A21:D21"/>
    <mergeCell ref="A31:D31"/>
    <mergeCell ref="A33:D33"/>
    <mergeCell ref="A34:D34"/>
    <mergeCell ref="A35:D35"/>
  </mergeCells>
  <pageMargins left="0.7" right="0.7" top="0.75" bottom="0.75" header="0.3" footer="0.3"/>
  <pageSetup scale="67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AFFEC-0977-431D-9ED5-21C67B527514}">
  <sheetPr>
    <pageSetUpPr fitToPage="1"/>
  </sheetPr>
  <dimension ref="A1:E50"/>
  <sheetViews>
    <sheetView workbookViewId="0"/>
  </sheetViews>
  <sheetFormatPr defaultRowHeight="14.4" x14ac:dyDescent="0.3"/>
  <cols>
    <col min="1" max="1" width="33.33203125" customWidth="1"/>
    <col min="2" max="4" width="25.6640625" customWidth="1"/>
    <col min="5" max="5" width="12.44140625" customWidth="1"/>
  </cols>
  <sheetData>
    <row r="1" spans="1:5" ht="49.2" customHeight="1" x14ac:dyDescent="0.3"/>
    <row r="2" spans="1:5" ht="21.75" customHeight="1" x14ac:dyDescent="0.4">
      <c r="A2" s="47" t="s">
        <v>0</v>
      </c>
      <c r="B2" s="47"/>
      <c r="C2" s="47"/>
      <c r="D2" s="47"/>
      <c r="E2" s="21"/>
    </row>
    <row r="3" spans="1:5" ht="23.1" customHeight="1" x14ac:dyDescent="0.45">
      <c r="A3" s="48" t="s">
        <v>1</v>
      </c>
      <c r="B3" s="48"/>
      <c r="C3" s="48"/>
      <c r="D3" s="48"/>
      <c r="E3" s="21"/>
    </row>
    <row r="4" spans="1:5" ht="20.100000000000001" customHeight="1" x14ac:dyDescent="0.35">
      <c r="A4" s="49" t="s">
        <v>31</v>
      </c>
      <c r="B4" s="49"/>
      <c r="C4" s="49"/>
      <c r="D4" s="49"/>
      <c r="E4" s="21"/>
    </row>
    <row r="5" spans="1:5" ht="21.75" customHeight="1" x14ac:dyDescent="0.35">
      <c r="A5" s="41"/>
      <c r="B5" s="41"/>
      <c r="C5" s="40" t="s">
        <v>3</v>
      </c>
      <c r="D5" s="39">
        <v>192851.08</v>
      </c>
      <c r="E5" s="21"/>
    </row>
    <row r="6" spans="1:5" ht="21.75" customHeight="1" x14ac:dyDescent="0.35">
      <c r="A6" s="21"/>
      <c r="B6" s="21"/>
      <c r="C6" s="21"/>
      <c r="D6" s="21"/>
      <c r="E6" s="21"/>
    </row>
    <row r="7" spans="1:5" ht="21.75" customHeight="1" x14ac:dyDescent="0.35">
      <c r="A7" s="34" t="s">
        <v>4</v>
      </c>
      <c r="B7" s="34"/>
      <c r="C7" s="34"/>
      <c r="D7" s="34"/>
      <c r="E7" s="21"/>
    </row>
    <row r="8" spans="1:5" ht="24" customHeight="1" x14ac:dyDescent="0.35">
      <c r="A8" s="34"/>
      <c r="B8" s="35" t="s">
        <v>5</v>
      </c>
      <c r="C8" s="35" t="s">
        <v>6</v>
      </c>
      <c r="D8" s="35" t="s">
        <v>7</v>
      </c>
      <c r="E8" s="21"/>
    </row>
    <row r="9" spans="1:5" ht="21.75" customHeight="1" x14ac:dyDescent="0.35">
      <c r="A9" s="33" t="s">
        <v>8</v>
      </c>
      <c r="B9" s="26">
        <v>408550</v>
      </c>
      <c r="C9" s="26">
        <v>0</v>
      </c>
      <c r="D9" s="26">
        <v>60098201</v>
      </c>
      <c r="E9" s="38" t="s">
        <v>9</v>
      </c>
    </row>
    <row r="10" spans="1:5" ht="21.75" customHeight="1" x14ac:dyDescent="0.35">
      <c r="A10" s="33" t="s">
        <v>10</v>
      </c>
      <c r="B10" s="11">
        <v>0.2135</v>
      </c>
      <c r="C10" s="12">
        <v>0.17100000000000001</v>
      </c>
      <c r="D10" s="27">
        <v>2.2499999999999998E-3</v>
      </c>
      <c r="E10" s="32"/>
    </row>
    <row r="11" spans="1:5" ht="21.75" customHeight="1" x14ac:dyDescent="0.35">
      <c r="A11" s="33" t="s">
        <v>11</v>
      </c>
      <c r="B11" s="14">
        <f>B9*B10</f>
        <v>87225.425000000003</v>
      </c>
      <c r="C11" s="30">
        <f>C9*C10</f>
        <v>0</v>
      </c>
      <c r="D11" s="14">
        <f>D9*D10</f>
        <v>135220.95225</v>
      </c>
      <c r="E11" s="32"/>
    </row>
    <row r="12" spans="1:5" ht="21.75" customHeight="1" x14ac:dyDescent="0.35">
      <c r="A12" s="33" t="s">
        <v>12</v>
      </c>
      <c r="B12" s="14">
        <f>B11*0.01</f>
        <v>872.25425000000007</v>
      </c>
      <c r="C12" s="30">
        <v>0</v>
      </c>
      <c r="D12" s="14">
        <f>D11*0.01</f>
        <v>1352.2095225</v>
      </c>
      <c r="E12" s="32"/>
    </row>
    <row r="13" spans="1:5" ht="21.75" customHeight="1" x14ac:dyDescent="0.35">
      <c r="A13" s="33" t="s">
        <v>13</v>
      </c>
      <c r="B13" s="14">
        <f>B9*0.026</f>
        <v>10622.3</v>
      </c>
      <c r="C13" s="30">
        <v>0</v>
      </c>
      <c r="D13" s="14">
        <f>D9*0.000276</f>
        <v>16587.103476</v>
      </c>
      <c r="E13" s="32"/>
    </row>
    <row r="14" spans="1:5" ht="21.75" customHeight="1" x14ac:dyDescent="0.35">
      <c r="A14" s="37" t="s">
        <v>14</v>
      </c>
      <c r="B14" s="14">
        <f>B11-B12-B13</f>
        <v>75730.870750000002</v>
      </c>
      <c r="C14" s="30">
        <f>C11-C12-C13</f>
        <v>0</v>
      </c>
      <c r="D14" s="14">
        <f>D11-D12-D13</f>
        <v>117281.6392515</v>
      </c>
      <c r="E14" s="32"/>
    </row>
    <row r="15" spans="1:5" ht="21.75" customHeight="1" x14ac:dyDescent="0.35">
      <c r="A15" s="31"/>
      <c r="B15" s="17"/>
      <c r="C15" s="17"/>
      <c r="D15" s="17"/>
      <c r="E15" s="21"/>
    </row>
    <row r="16" spans="1:5" ht="21.75" customHeight="1" x14ac:dyDescent="0.35">
      <c r="A16" s="36"/>
      <c r="B16" s="17"/>
      <c r="C16" s="17" t="s">
        <v>15</v>
      </c>
      <c r="D16" s="17">
        <v>220222.45</v>
      </c>
      <c r="E16" s="21"/>
    </row>
    <row r="17" spans="1:5" ht="21.75" customHeight="1" x14ac:dyDescent="0.35">
      <c r="A17" s="46" t="s">
        <v>16</v>
      </c>
      <c r="B17" s="46"/>
      <c r="C17" s="46"/>
      <c r="D17" s="46"/>
      <c r="E17" s="21"/>
    </row>
    <row r="18" spans="1:5" ht="21.75" customHeight="1" x14ac:dyDescent="0.35">
      <c r="A18" s="31"/>
      <c r="B18" s="19"/>
      <c r="C18" s="19"/>
      <c r="D18" s="19"/>
      <c r="E18" s="21"/>
    </row>
    <row r="19" spans="1:5" ht="21.75" customHeight="1" x14ac:dyDescent="0.4">
      <c r="A19" s="47" t="s">
        <v>0</v>
      </c>
      <c r="B19" s="47"/>
      <c r="C19" s="47"/>
      <c r="D19" s="47"/>
      <c r="E19" s="21"/>
    </row>
    <row r="20" spans="1:5" ht="23.1" customHeight="1" x14ac:dyDescent="0.45">
      <c r="A20" s="48" t="s">
        <v>17</v>
      </c>
      <c r="B20" s="48"/>
      <c r="C20" s="48"/>
      <c r="D20" s="48"/>
      <c r="E20" s="21"/>
    </row>
    <row r="21" spans="1:5" ht="20.100000000000001" customHeight="1" x14ac:dyDescent="0.35">
      <c r="A21" s="49" t="s">
        <v>31</v>
      </c>
      <c r="B21" s="49"/>
      <c r="C21" s="49"/>
      <c r="D21" s="49"/>
      <c r="E21" s="21"/>
    </row>
    <row r="22" spans="1:5" ht="21.75" customHeight="1" x14ac:dyDescent="0.35">
      <c r="A22" s="21"/>
      <c r="B22" s="21"/>
      <c r="C22" s="21"/>
      <c r="D22" s="21"/>
      <c r="E22" s="21"/>
    </row>
    <row r="23" spans="1:5" ht="21.75" customHeight="1" x14ac:dyDescent="0.35">
      <c r="A23" s="34" t="s">
        <v>4</v>
      </c>
      <c r="B23" s="34"/>
      <c r="C23" s="34"/>
      <c r="D23" s="34"/>
      <c r="E23" s="21"/>
    </row>
    <row r="24" spans="1:5" ht="24" customHeight="1" x14ac:dyDescent="0.35">
      <c r="A24" s="34"/>
      <c r="B24" s="35" t="s">
        <v>18</v>
      </c>
      <c r="C24" s="35" t="s">
        <v>19</v>
      </c>
      <c r="D24" s="34"/>
      <c r="E24" s="21"/>
    </row>
    <row r="25" spans="1:5" ht="21.75" customHeight="1" x14ac:dyDescent="0.35">
      <c r="A25" s="33" t="s">
        <v>8</v>
      </c>
      <c r="B25" s="26">
        <v>1209679</v>
      </c>
      <c r="C25" s="26">
        <v>1312</v>
      </c>
      <c r="D25" s="10"/>
      <c r="E25" s="32"/>
    </row>
    <row r="26" spans="1:5" ht="21.75" customHeight="1" x14ac:dyDescent="0.35">
      <c r="A26" s="33" t="s">
        <v>20</v>
      </c>
      <c r="B26" s="29">
        <f>B25*0.025</f>
        <v>30241.975000000002</v>
      </c>
      <c r="C26" s="29">
        <f>C25*0.025</f>
        <v>32.800000000000004</v>
      </c>
      <c r="D26" s="13"/>
      <c r="E26" s="32"/>
    </row>
    <row r="27" spans="1:5" ht="21.75" customHeight="1" x14ac:dyDescent="0.35">
      <c r="A27" s="33" t="s">
        <v>21</v>
      </c>
      <c r="B27" s="29">
        <f>B25-B26</f>
        <v>1179437.0249999999</v>
      </c>
      <c r="C27" s="29">
        <f>C25-C26</f>
        <v>1279.2</v>
      </c>
      <c r="D27" s="14"/>
      <c r="E27" s="32"/>
    </row>
    <row r="28" spans="1:5" ht="21.75" customHeight="1" x14ac:dyDescent="0.35">
      <c r="A28" s="33" t="s">
        <v>10</v>
      </c>
      <c r="B28" s="20">
        <v>0.20250000000000001</v>
      </c>
      <c r="C28" s="14">
        <v>0.05</v>
      </c>
      <c r="D28" s="14"/>
      <c r="E28" s="32"/>
    </row>
    <row r="29" spans="1:5" ht="21.75" customHeight="1" x14ac:dyDescent="0.35">
      <c r="A29" s="33" t="s">
        <v>22</v>
      </c>
      <c r="B29" s="14">
        <f>B27*B28</f>
        <v>238835.99756250001</v>
      </c>
      <c r="C29" s="14">
        <f>C27*C28</f>
        <v>63.960000000000008</v>
      </c>
      <c r="D29" s="14"/>
      <c r="E29" s="32"/>
    </row>
    <row r="30" spans="1:5" ht="21.75" customHeight="1" x14ac:dyDescent="0.35">
      <c r="A30" s="31"/>
      <c r="B30" s="17"/>
      <c r="C30" s="17"/>
      <c r="D30" s="17"/>
      <c r="E30" s="21"/>
    </row>
    <row r="31" spans="1:5" ht="21.75" customHeight="1" x14ac:dyDescent="0.35">
      <c r="A31" s="46" t="s">
        <v>16</v>
      </c>
      <c r="B31" s="46"/>
      <c r="C31" s="46"/>
      <c r="D31" s="46"/>
      <c r="E31" s="21"/>
    </row>
    <row r="32" spans="1:5" ht="20.100000000000001" customHeight="1" x14ac:dyDescent="0.35">
      <c r="A32" s="31"/>
      <c r="B32" s="19"/>
      <c r="C32" s="19"/>
      <c r="D32" s="19"/>
      <c r="E32" s="21"/>
    </row>
    <row r="33" spans="1:5" ht="21.75" customHeight="1" x14ac:dyDescent="0.4">
      <c r="A33" s="47" t="s">
        <v>0</v>
      </c>
      <c r="B33" s="47"/>
      <c r="C33" s="47"/>
      <c r="D33" s="47"/>
      <c r="E33" s="21"/>
    </row>
    <row r="34" spans="1:5" ht="23.1" customHeight="1" x14ac:dyDescent="0.45">
      <c r="A34" s="48" t="s">
        <v>23</v>
      </c>
      <c r="B34" s="48"/>
      <c r="C34" s="48"/>
      <c r="D34" s="48"/>
      <c r="E34" s="21"/>
    </row>
    <row r="35" spans="1:5" ht="20.100000000000001" customHeight="1" x14ac:dyDescent="0.35">
      <c r="A35" s="49" t="s">
        <v>31</v>
      </c>
      <c r="B35" s="49"/>
      <c r="C35" s="49"/>
      <c r="D35" s="49"/>
      <c r="E35" s="21"/>
    </row>
    <row r="36" spans="1:5" ht="21.75" customHeight="1" x14ac:dyDescent="0.35">
      <c r="A36" s="21"/>
      <c r="B36" s="21"/>
      <c r="C36" s="21"/>
      <c r="D36" s="21"/>
      <c r="E36" s="21"/>
    </row>
    <row r="37" spans="1:5" ht="21.75" customHeight="1" x14ac:dyDescent="0.35">
      <c r="A37" s="34" t="s">
        <v>4</v>
      </c>
      <c r="B37" s="34"/>
      <c r="C37" s="34"/>
      <c r="D37" s="34"/>
      <c r="E37" s="21"/>
    </row>
    <row r="38" spans="1:5" ht="24" customHeight="1" x14ac:dyDescent="0.35">
      <c r="A38" s="34"/>
      <c r="B38" s="35" t="s">
        <v>24</v>
      </c>
      <c r="C38" s="34"/>
      <c r="D38" s="34"/>
      <c r="E38" s="21"/>
    </row>
    <row r="39" spans="1:5" ht="21.75" customHeight="1" x14ac:dyDescent="0.35">
      <c r="A39" s="33" t="s">
        <v>8</v>
      </c>
      <c r="B39" s="26">
        <v>31877344</v>
      </c>
      <c r="C39" s="10"/>
      <c r="D39" s="10"/>
      <c r="E39" s="32"/>
    </row>
    <row r="40" spans="1:5" ht="21.75" customHeight="1" x14ac:dyDescent="0.35">
      <c r="A40" s="33" t="s">
        <v>25</v>
      </c>
      <c r="B40" s="29">
        <f>B39*0.01</f>
        <v>318773.44</v>
      </c>
      <c r="C40" s="10"/>
      <c r="D40" s="13"/>
      <c r="E40" s="32"/>
    </row>
    <row r="41" spans="1:5" ht="21.75" customHeight="1" x14ac:dyDescent="0.35">
      <c r="A41" s="33" t="s">
        <v>21</v>
      </c>
      <c r="B41" s="29">
        <f>B39-B40</f>
        <v>31558570.559999999</v>
      </c>
      <c r="C41" s="10"/>
      <c r="D41" s="14"/>
      <c r="E41" s="32"/>
    </row>
    <row r="42" spans="1:5" ht="21.75" customHeight="1" x14ac:dyDescent="0.35">
      <c r="A42" s="33" t="s">
        <v>10</v>
      </c>
      <c r="B42" s="14">
        <v>0.15</v>
      </c>
      <c r="C42" s="14"/>
      <c r="D42" s="14"/>
      <c r="E42" s="32"/>
    </row>
    <row r="43" spans="1:5" ht="21.75" customHeight="1" x14ac:dyDescent="0.35">
      <c r="A43" s="33" t="s">
        <v>22</v>
      </c>
      <c r="B43" s="14">
        <f>B41*B42</f>
        <v>4733785.5839999998</v>
      </c>
      <c r="C43" s="14"/>
      <c r="D43" s="14"/>
      <c r="E43" s="32"/>
    </row>
    <row r="44" spans="1:5" ht="21.75" customHeight="1" x14ac:dyDescent="0.35">
      <c r="A44" s="33" t="s">
        <v>26</v>
      </c>
      <c r="B44" s="14">
        <v>4095260.44</v>
      </c>
      <c r="C44" s="14"/>
      <c r="D44" s="14"/>
      <c r="E44" s="32"/>
    </row>
    <row r="45" spans="1:5" ht="21.75" customHeight="1" x14ac:dyDescent="0.35">
      <c r="A45" s="33" t="s">
        <v>27</v>
      </c>
      <c r="B45" s="14">
        <f>B43-B44</f>
        <v>638525.14399999985</v>
      </c>
      <c r="C45" s="14"/>
      <c r="D45" s="14"/>
      <c r="E45" s="32"/>
    </row>
    <row r="46" spans="1:5" ht="21.75" customHeight="1" x14ac:dyDescent="0.35">
      <c r="A46" s="33" t="s">
        <v>28</v>
      </c>
      <c r="B46" s="14">
        <v>645707.34</v>
      </c>
      <c r="C46" s="14"/>
      <c r="D46" s="14"/>
      <c r="E46" s="32"/>
    </row>
    <row r="47" spans="1:5" ht="21.75" customHeight="1" x14ac:dyDescent="0.35">
      <c r="A47" s="31"/>
      <c r="B47" s="17"/>
      <c r="C47" s="17"/>
      <c r="D47" s="17"/>
      <c r="E47" s="21"/>
    </row>
    <row r="48" spans="1:5" ht="21.75" customHeight="1" x14ac:dyDescent="0.35">
      <c r="A48" s="46" t="s">
        <v>16</v>
      </c>
      <c r="B48" s="46"/>
      <c r="C48" s="46"/>
      <c r="D48" s="46"/>
      <c r="E48" s="21"/>
    </row>
    <row r="49" customFormat="1" ht="20.100000000000001" customHeight="1" x14ac:dyDescent="0.3"/>
    <row r="50" customFormat="1" ht="20.100000000000001" customHeight="1" x14ac:dyDescent="0.3"/>
  </sheetData>
  <mergeCells count="12">
    <mergeCell ref="A48:D48"/>
    <mergeCell ref="A2:D2"/>
    <mergeCell ref="A3:D3"/>
    <mergeCell ref="A4:D4"/>
    <mergeCell ref="A17:D17"/>
    <mergeCell ref="A19:D19"/>
    <mergeCell ref="A20:D20"/>
    <mergeCell ref="A21:D21"/>
    <mergeCell ref="A31:D31"/>
    <mergeCell ref="A33:D33"/>
    <mergeCell ref="A34:D34"/>
    <mergeCell ref="A35:D35"/>
  </mergeCells>
  <pageMargins left="0.7" right="0.7" top="0.75" bottom="0.75" header="0.3" footer="0.3"/>
  <pageSetup scale="67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418D5-0BCB-4B0A-B3F7-49E228255675}">
  <sheetPr>
    <pageSetUpPr fitToPage="1"/>
  </sheetPr>
  <dimension ref="A1:E50"/>
  <sheetViews>
    <sheetView workbookViewId="0"/>
  </sheetViews>
  <sheetFormatPr defaultRowHeight="14.4" x14ac:dyDescent="0.3"/>
  <cols>
    <col min="1" max="1" width="33.33203125" customWidth="1"/>
    <col min="2" max="4" width="25.6640625" customWidth="1"/>
    <col min="5" max="5" width="12.44140625" customWidth="1"/>
  </cols>
  <sheetData>
    <row r="1" spans="1:5" ht="49.2" customHeight="1" x14ac:dyDescent="0.3"/>
    <row r="2" spans="1:5" ht="21.75" customHeight="1" x14ac:dyDescent="0.4">
      <c r="A2" s="45" t="s">
        <v>0</v>
      </c>
      <c r="B2" s="45"/>
      <c r="C2" s="45"/>
      <c r="D2" s="45"/>
      <c r="E2" s="6"/>
    </row>
    <row r="3" spans="1:5" ht="23.1" customHeight="1" x14ac:dyDescent="0.45">
      <c r="A3" s="44" t="s">
        <v>1</v>
      </c>
      <c r="B3" s="44"/>
      <c r="C3" s="44"/>
      <c r="D3" s="44"/>
      <c r="E3" s="6"/>
    </row>
    <row r="4" spans="1:5" ht="20.100000000000001" customHeight="1" x14ac:dyDescent="0.35">
      <c r="A4" s="42" t="s">
        <v>32</v>
      </c>
      <c r="B4" s="42"/>
      <c r="C4" s="42"/>
      <c r="D4" s="42"/>
      <c r="E4" s="6"/>
    </row>
    <row r="5" spans="1:5" ht="21.75" customHeight="1" x14ac:dyDescent="0.35">
      <c r="A5" s="3"/>
      <c r="B5" s="3"/>
      <c r="C5" s="4" t="s">
        <v>3</v>
      </c>
      <c r="D5" s="5">
        <v>216008.08</v>
      </c>
      <c r="E5" s="6"/>
    </row>
    <row r="6" spans="1:5" ht="21.75" customHeight="1" x14ac:dyDescent="0.35">
      <c r="A6" s="6"/>
      <c r="B6" s="6"/>
      <c r="C6" s="6"/>
      <c r="D6" s="6"/>
      <c r="E6" s="6"/>
    </row>
    <row r="7" spans="1:5" ht="21.75" customHeight="1" x14ac:dyDescent="0.35">
      <c r="A7" s="7" t="s">
        <v>4</v>
      </c>
      <c r="B7" s="7"/>
      <c r="C7" s="7"/>
      <c r="D7" s="7"/>
      <c r="E7" s="6"/>
    </row>
    <row r="8" spans="1:5" ht="24" customHeight="1" x14ac:dyDescent="0.35">
      <c r="A8" s="7"/>
      <c r="B8" s="8" t="s">
        <v>5</v>
      </c>
      <c r="C8" s="8" t="s">
        <v>6</v>
      </c>
      <c r="D8" s="8" t="s">
        <v>7</v>
      </c>
      <c r="E8" s="6"/>
    </row>
    <row r="9" spans="1:5" ht="21.75" customHeight="1" x14ac:dyDescent="0.35">
      <c r="A9" s="9" t="s">
        <v>8</v>
      </c>
      <c r="B9" s="26">
        <v>468817</v>
      </c>
      <c r="C9" s="26">
        <v>0</v>
      </c>
      <c r="D9" s="26">
        <v>66246383</v>
      </c>
      <c r="E9" s="22" t="s">
        <v>9</v>
      </c>
    </row>
    <row r="10" spans="1:5" ht="21.75" customHeight="1" x14ac:dyDescent="0.35">
      <c r="A10" s="9" t="s">
        <v>10</v>
      </c>
      <c r="B10" s="11">
        <v>0.2135</v>
      </c>
      <c r="C10" s="12">
        <v>0.17100000000000001</v>
      </c>
      <c r="D10" s="27">
        <v>2.2499999999999998E-3</v>
      </c>
      <c r="E10" s="24"/>
    </row>
    <row r="11" spans="1:5" ht="21.75" customHeight="1" x14ac:dyDescent="0.35">
      <c r="A11" s="9" t="s">
        <v>11</v>
      </c>
      <c r="B11" s="14">
        <f>B9*B10</f>
        <v>100092.4295</v>
      </c>
      <c r="C11" s="30">
        <f>C9*C10</f>
        <v>0</v>
      </c>
      <c r="D11" s="14">
        <f>+D9*D10</f>
        <v>149054.36174999998</v>
      </c>
      <c r="E11" s="24"/>
    </row>
    <row r="12" spans="1:5" ht="21.75" customHeight="1" x14ac:dyDescent="0.35">
      <c r="A12" s="9" t="s">
        <v>12</v>
      </c>
      <c r="B12" s="14">
        <f>B11*0.01</f>
        <v>1000.924295</v>
      </c>
      <c r="C12" s="30">
        <v>0</v>
      </c>
      <c r="D12" s="14">
        <f>D11*0.01</f>
        <v>1490.5436174999998</v>
      </c>
      <c r="E12" s="24"/>
    </row>
    <row r="13" spans="1:5" ht="21.75" customHeight="1" x14ac:dyDescent="0.35">
      <c r="A13" s="9" t="s">
        <v>13</v>
      </c>
      <c r="B13" s="14">
        <f>B9*0.026</f>
        <v>12189.242</v>
      </c>
      <c r="C13" s="30">
        <v>0</v>
      </c>
      <c r="D13" s="14">
        <f>D9*0.000276</f>
        <v>18284.001708</v>
      </c>
      <c r="E13" s="24"/>
    </row>
    <row r="14" spans="1:5" ht="21.75" customHeight="1" x14ac:dyDescent="0.35">
      <c r="A14" s="15" t="s">
        <v>14</v>
      </c>
      <c r="B14" s="14">
        <f>B11-B12-B13</f>
        <v>86902.263204999996</v>
      </c>
      <c r="C14" s="30">
        <f>C11-C12-C13</f>
        <v>0</v>
      </c>
      <c r="D14" s="14">
        <f>D11-D12-D13</f>
        <v>129279.81642449999</v>
      </c>
      <c r="E14" s="24"/>
    </row>
    <row r="15" spans="1:5" ht="21.75" customHeight="1" x14ac:dyDescent="0.35">
      <c r="A15" s="16"/>
      <c r="B15" s="17"/>
      <c r="C15" s="17"/>
      <c r="D15" s="17"/>
      <c r="E15" s="6"/>
    </row>
    <row r="16" spans="1:5" ht="21.75" customHeight="1" x14ac:dyDescent="0.35">
      <c r="A16" s="18"/>
      <c r="B16" s="17"/>
      <c r="C16" s="17" t="s">
        <v>15</v>
      </c>
      <c r="D16" s="17">
        <v>246655.43</v>
      </c>
      <c r="E16" s="6"/>
    </row>
    <row r="17" spans="1:5" ht="21.75" customHeight="1" x14ac:dyDescent="0.35">
      <c r="A17" s="43" t="s">
        <v>16</v>
      </c>
      <c r="B17" s="43"/>
      <c r="C17" s="43"/>
      <c r="D17" s="43"/>
      <c r="E17" s="6"/>
    </row>
    <row r="18" spans="1:5" ht="21.75" customHeight="1" x14ac:dyDescent="0.35">
      <c r="A18" s="16"/>
      <c r="B18" s="19"/>
      <c r="C18" s="19"/>
      <c r="D18" s="19"/>
      <c r="E18" s="6"/>
    </row>
    <row r="19" spans="1:5" ht="21.75" customHeight="1" x14ac:dyDescent="0.4">
      <c r="A19" s="45" t="s">
        <v>0</v>
      </c>
      <c r="B19" s="45"/>
      <c r="C19" s="45"/>
      <c r="D19" s="45"/>
      <c r="E19" s="6"/>
    </row>
    <row r="20" spans="1:5" ht="23.1" customHeight="1" x14ac:dyDescent="0.45">
      <c r="A20" s="44" t="s">
        <v>17</v>
      </c>
      <c r="B20" s="44"/>
      <c r="C20" s="44"/>
      <c r="D20" s="44"/>
      <c r="E20" s="6"/>
    </row>
    <row r="21" spans="1:5" ht="20.100000000000001" customHeight="1" x14ac:dyDescent="0.35">
      <c r="A21" s="42" t="s">
        <v>32</v>
      </c>
      <c r="B21" s="42"/>
      <c r="C21" s="42"/>
      <c r="D21" s="42"/>
      <c r="E21" s="6"/>
    </row>
    <row r="22" spans="1:5" ht="21.75" customHeight="1" x14ac:dyDescent="0.35">
      <c r="A22" s="6"/>
      <c r="B22" s="6"/>
      <c r="C22" s="6"/>
      <c r="D22" s="6"/>
      <c r="E22" s="6"/>
    </row>
    <row r="23" spans="1:5" ht="21.75" customHeight="1" x14ac:dyDescent="0.35">
      <c r="A23" s="7" t="s">
        <v>4</v>
      </c>
      <c r="B23" s="7"/>
      <c r="C23" s="7"/>
      <c r="D23" s="7"/>
      <c r="E23" s="6"/>
    </row>
    <row r="24" spans="1:5" ht="24" customHeight="1" x14ac:dyDescent="0.35">
      <c r="A24" s="7"/>
      <c r="B24" s="8" t="s">
        <v>18</v>
      </c>
      <c r="C24" s="8" t="s">
        <v>19</v>
      </c>
      <c r="D24" s="7"/>
      <c r="E24" s="6"/>
    </row>
    <row r="25" spans="1:5" ht="21.75" customHeight="1" x14ac:dyDescent="0.35">
      <c r="A25" s="9" t="s">
        <v>8</v>
      </c>
      <c r="B25" s="26">
        <v>1291348</v>
      </c>
      <c r="C25" s="26">
        <v>201494</v>
      </c>
      <c r="D25" s="10"/>
      <c r="E25" s="24"/>
    </row>
    <row r="26" spans="1:5" ht="21.75" customHeight="1" x14ac:dyDescent="0.35">
      <c r="A26" s="9" t="s">
        <v>20</v>
      </c>
      <c r="B26" s="29">
        <f>B25*0.025</f>
        <v>32283.7</v>
      </c>
      <c r="C26" s="29">
        <f>C25*0.025</f>
        <v>5037.3500000000004</v>
      </c>
      <c r="D26" s="13"/>
      <c r="E26" s="24"/>
    </row>
    <row r="27" spans="1:5" ht="21.75" customHeight="1" x14ac:dyDescent="0.35">
      <c r="A27" s="9" t="s">
        <v>21</v>
      </c>
      <c r="B27" s="29">
        <f>B25-B26</f>
        <v>1259064.3</v>
      </c>
      <c r="C27" s="29">
        <f>C25-C26</f>
        <v>196456.65</v>
      </c>
      <c r="D27" s="14"/>
      <c r="E27" s="24"/>
    </row>
    <row r="28" spans="1:5" ht="21.75" customHeight="1" x14ac:dyDescent="0.35">
      <c r="A28" s="9" t="s">
        <v>10</v>
      </c>
      <c r="B28" s="20">
        <v>0.20250000000000001</v>
      </c>
      <c r="C28" s="14">
        <v>0.05</v>
      </c>
      <c r="D28" s="14"/>
      <c r="E28" s="24"/>
    </row>
    <row r="29" spans="1:5" ht="21.75" customHeight="1" x14ac:dyDescent="0.35">
      <c r="A29" s="9" t="s">
        <v>22</v>
      </c>
      <c r="B29" s="14">
        <f>B27*B28</f>
        <v>254960.52075000003</v>
      </c>
      <c r="C29" s="14">
        <f>C27*C28</f>
        <v>9822.8325000000004</v>
      </c>
      <c r="D29" s="14"/>
      <c r="E29" s="24"/>
    </row>
    <row r="30" spans="1:5" ht="21.75" customHeight="1" x14ac:dyDescent="0.35">
      <c r="A30" s="16"/>
      <c r="B30" s="17"/>
      <c r="C30" s="17"/>
      <c r="D30" s="17"/>
      <c r="E30" s="6"/>
    </row>
    <row r="31" spans="1:5" ht="21.75" customHeight="1" x14ac:dyDescent="0.35">
      <c r="A31" s="43" t="s">
        <v>16</v>
      </c>
      <c r="B31" s="43"/>
      <c r="C31" s="43"/>
      <c r="D31" s="43"/>
      <c r="E31" s="6"/>
    </row>
    <row r="32" spans="1:5" ht="20.100000000000001" customHeight="1" x14ac:dyDescent="0.35">
      <c r="A32" s="16"/>
      <c r="B32" s="19"/>
      <c r="C32" s="19"/>
      <c r="D32" s="19"/>
      <c r="E32" s="6"/>
    </row>
    <row r="33" spans="1:5" ht="21.75" customHeight="1" x14ac:dyDescent="0.4">
      <c r="A33" s="45" t="s">
        <v>0</v>
      </c>
      <c r="B33" s="45"/>
      <c r="C33" s="45"/>
      <c r="D33" s="45"/>
      <c r="E33" s="6"/>
    </row>
    <row r="34" spans="1:5" ht="23.1" customHeight="1" x14ac:dyDescent="0.45">
      <c r="A34" s="44" t="s">
        <v>23</v>
      </c>
      <c r="B34" s="44"/>
      <c r="C34" s="44"/>
      <c r="D34" s="44"/>
      <c r="E34" s="6"/>
    </row>
    <row r="35" spans="1:5" ht="20.100000000000001" customHeight="1" x14ac:dyDescent="0.35">
      <c r="A35" s="42" t="s">
        <v>32</v>
      </c>
      <c r="B35" s="42"/>
      <c r="C35" s="42"/>
      <c r="D35" s="42"/>
      <c r="E35" s="6"/>
    </row>
    <row r="36" spans="1:5" ht="21.75" customHeight="1" x14ac:dyDescent="0.35">
      <c r="A36" s="6"/>
      <c r="B36" s="6"/>
      <c r="C36" s="6"/>
      <c r="D36" s="6"/>
      <c r="E36" s="6"/>
    </row>
    <row r="37" spans="1:5" ht="21.75" customHeight="1" x14ac:dyDescent="0.35">
      <c r="A37" s="7" t="s">
        <v>4</v>
      </c>
      <c r="B37" s="7"/>
      <c r="C37" s="7"/>
      <c r="D37" s="7"/>
      <c r="E37" s="6"/>
    </row>
    <row r="38" spans="1:5" ht="24" customHeight="1" x14ac:dyDescent="0.35">
      <c r="A38" s="7"/>
      <c r="B38" s="8" t="s">
        <v>24</v>
      </c>
      <c r="C38" s="7"/>
      <c r="D38" s="7"/>
      <c r="E38" s="6"/>
    </row>
    <row r="39" spans="1:5" ht="21.75" customHeight="1" x14ac:dyDescent="0.35">
      <c r="A39" s="9" t="s">
        <v>8</v>
      </c>
      <c r="B39" s="26">
        <v>28947567</v>
      </c>
      <c r="C39" s="10"/>
      <c r="D39" s="10"/>
      <c r="E39" s="24"/>
    </row>
    <row r="40" spans="1:5" ht="21.75" customHeight="1" x14ac:dyDescent="0.35">
      <c r="A40" s="9" t="s">
        <v>25</v>
      </c>
      <c r="B40" s="29">
        <f>B39*0.01</f>
        <v>289475.67</v>
      </c>
      <c r="C40" s="10"/>
      <c r="D40" s="13"/>
      <c r="E40" s="24"/>
    </row>
    <row r="41" spans="1:5" ht="21.75" customHeight="1" x14ac:dyDescent="0.35">
      <c r="A41" s="9" t="s">
        <v>21</v>
      </c>
      <c r="B41" s="29">
        <f>B39-B40</f>
        <v>28658091.329999998</v>
      </c>
      <c r="C41" s="10"/>
      <c r="D41" s="14"/>
      <c r="E41" s="24"/>
    </row>
    <row r="42" spans="1:5" ht="21.75" customHeight="1" x14ac:dyDescent="0.35">
      <c r="A42" s="9" t="s">
        <v>10</v>
      </c>
      <c r="B42" s="14">
        <v>0.15</v>
      </c>
      <c r="C42" s="14"/>
      <c r="D42" s="14"/>
      <c r="E42" s="24"/>
    </row>
    <row r="43" spans="1:5" ht="21.75" customHeight="1" x14ac:dyDescent="0.35">
      <c r="A43" s="9" t="s">
        <v>22</v>
      </c>
      <c r="B43" s="14">
        <f>B41*B42</f>
        <v>4298713.6994999992</v>
      </c>
      <c r="C43" s="14"/>
      <c r="D43" s="14"/>
      <c r="E43" s="24"/>
    </row>
    <row r="44" spans="1:5" ht="21.75" customHeight="1" x14ac:dyDescent="0.35">
      <c r="A44" s="9" t="s">
        <v>26</v>
      </c>
      <c r="B44" s="14">
        <v>3684665.15</v>
      </c>
      <c r="C44" s="14"/>
      <c r="D44" s="14"/>
      <c r="E44" s="24"/>
    </row>
    <row r="45" spans="1:5" ht="21.75" customHeight="1" x14ac:dyDescent="0.35">
      <c r="A45" s="9" t="s">
        <v>27</v>
      </c>
      <c r="B45" s="14">
        <f>B43-B44</f>
        <v>614048.54949999927</v>
      </c>
      <c r="C45" s="14"/>
      <c r="D45" s="14"/>
      <c r="E45" s="24"/>
    </row>
    <row r="46" spans="1:5" ht="21.75" customHeight="1" x14ac:dyDescent="0.35">
      <c r="A46" s="9" t="s">
        <v>28</v>
      </c>
      <c r="B46" s="14">
        <v>614168.5</v>
      </c>
      <c r="C46" s="14"/>
      <c r="D46" s="14"/>
      <c r="E46" s="24"/>
    </row>
    <row r="47" spans="1:5" ht="21.75" customHeight="1" x14ac:dyDescent="0.35">
      <c r="A47" s="16"/>
      <c r="B47" s="17"/>
      <c r="C47" s="17"/>
      <c r="D47" s="17"/>
      <c r="E47" s="6"/>
    </row>
    <row r="48" spans="1:5" ht="21.75" customHeight="1" x14ac:dyDescent="0.35">
      <c r="A48" s="43" t="s">
        <v>16</v>
      </c>
      <c r="B48" s="43"/>
      <c r="C48" s="43"/>
      <c r="D48" s="43"/>
      <c r="E48" s="6"/>
    </row>
    <row r="49" ht="20.100000000000001" customHeight="1" x14ac:dyDescent="0.3"/>
    <row r="50" ht="20.100000000000001" customHeight="1" x14ac:dyDescent="0.3"/>
  </sheetData>
  <mergeCells count="12">
    <mergeCell ref="A2:D2"/>
    <mergeCell ref="A3:D3"/>
    <mergeCell ref="A4:D4"/>
    <mergeCell ref="A17:D17"/>
    <mergeCell ref="A19:D19"/>
    <mergeCell ref="A35:D35"/>
    <mergeCell ref="A48:D48"/>
    <mergeCell ref="A20:D20"/>
    <mergeCell ref="A21:D21"/>
    <mergeCell ref="A31:D31"/>
    <mergeCell ref="A33:D33"/>
    <mergeCell ref="A34:D34"/>
  </mergeCells>
  <pageMargins left="0.7" right="0.7" top="0.75" bottom="0.75" header="0.3" footer="0.3"/>
  <pageSetup scale="67" fitToWidth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EE455-6677-4D71-9DD5-72D43B71BA13}">
  <sheetPr>
    <pageSetUpPr fitToPage="1"/>
  </sheetPr>
  <dimension ref="A1:E50"/>
  <sheetViews>
    <sheetView workbookViewId="0"/>
  </sheetViews>
  <sheetFormatPr defaultRowHeight="14.4" x14ac:dyDescent="0.3"/>
  <cols>
    <col min="1" max="1" width="33.33203125" customWidth="1"/>
    <col min="2" max="4" width="25.6640625" customWidth="1"/>
    <col min="5" max="5" width="12.44140625" customWidth="1"/>
  </cols>
  <sheetData>
    <row r="1" spans="1:5" ht="49.2" customHeight="1" x14ac:dyDescent="0.3"/>
    <row r="2" spans="1:5" ht="21.75" customHeight="1" x14ac:dyDescent="0.4">
      <c r="A2" s="45" t="s">
        <v>0</v>
      </c>
      <c r="B2" s="45"/>
      <c r="C2" s="45"/>
      <c r="D2" s="45"/>
      <c r="E2" s="6"/>
    </row>
    <row r="3" spans="1:5" ht="23.1" customHeight="1" x14ac:dyDescent="0.45">
      <c r="A3" s="44" t="s">
        <v>1</v>
      </c>
      <c r="B3" s="44"/>
      <c r="C3" s="44"/>
      <c r="D3" s="44"/>
      <c r="E3" s="6"/>
    </row>
    <row r="4" spans="1:5" ht="20.100000000000001" customHeight="1" x14ac:dyDescent="0.35">
      <c r="A4" s="42" t="s">
        <v>33</v>
      </c>
      <c r="B4" s="42"/>
      <c r="C4" s="42"/>
      <c r="D4" s="42"/>
      <c r="E4" s="6"/>
    </row>
    <row r="5" spans="1:5" ht="21.75" customHeight="1" x14ac:dyDescent="0.35">
      <c r="A5" s="3"/>
      <c r="B5" s="3"/>
      <c r="C5" s="4" t="s">
        <v>3</v>
      </c>
      <c r="D5" s="5">
        <v>215001.7</v>
      </c>
      <c r="E5" s="6"/>
    </row>
    <row r="6" spans="1:5" ht="21.75" customHeight="1" x14ac:dyDescent="0.35">
      <c r="A6" s="6"/>
      <c r="B6" s="6"/>
      <c r="C6" s="6"/>
      <c r="D6" s="6"/>
      <c r="E6" s="6"/>
    </row>
    <row r="7" spans="1:5" ht="21.75" customHeight="1" x14ac:dyDescent="0.35">
      <c r="A7" s="7" t="s">
        <v>4</v>
      </c>
      <c r="B7" s="7"/>
      <c r="C7" s="7"/>
      <c r="D7" s="7"/>
      <c r="E7" s="6"/>
    </row>
    <row r="8" spans="1:5" ht="24" customHeight="1" x14ac:dyDescent="0.35">
      <c r="A8" s="7"/>
      <c r="B8" s="8" t="s">
        <v>5</v>
      </c>
      <c r="C8" s="8" t="s">
        <v>6</v>
      </c>
      <c r="D8" s="8" t="s">
        <v>7</v>
      </c>
      <c r="E8" s="6"/>
    </row>
    <row r="9" spans="1:5" ht="21.75" customHeight="1" x14ac:dyDescent="0.35">
      <c r="A9" s="9" t="s">
        <v>8</v>
      </c>
      <c r="B9" s="23">
        <v>434367</v>
      </c>
      <c r="C9" s="26">
        <v>0</v>
      </c>
      <c r="D9" s="23">
        <v>66537851</v>
      </c>
      <c r="E9" s="22" t="s">
        <v>9</v>
      </c>
    </row>
    <row r="10" spans="1:5" ht="21.75" customHeight="1" x14ac:dyDescent="0.35">
      <c r="A10" s="9" t="s">
        <v>10</v>
      </c>
      <c r="B10" s="21">
        <v>0.2135</v>
      </c>
      <c r="C10" s="12">
        <v>0.17100000000000001</v>
      </c>
      <c r="D10" s="28">
        <v>2.2499999999999998E-3</v>
      </c>
      <c r="E10" s="24"/>
    </row>
    <row r="11" spans="1:5" ht="21.75" customHeight="1" x14ac:dyDescent="0.35">
      <c r="A11" s="9" t="s">
        <v>11</v>
      </c>
      <c r="B11" s="14">
        <f>B9*B10</f>
        <v>92737.354500000001</v>
      </c>
      <c r="C11" s="30">
        <f>C9*C10</f>
        <v>0</v>
      </c>
      <c r="D11" s="14">
        <f>+D9*D10</f>
        <v>149710.16475</v>
      </c>
      <c r="E11" s="24"/>
    </row>
    <row r="12" spans="1:5" ht="21.75" customHeight="1" x14ac:dyDescent="0.35">
      <c r="A12" s="9" t="s">
        <v>12</v>
      </c>
      <c r="B12" s="14">
        <f>B11*0.01</f>
        <v>927.37354500000004</v>
      </c>
      <c r="C12" s="30">
        <v>0</v>
      </c>
      <c r="D12" s="14">
        <f>D11*0.01</f>
        <v>1497.1016474999999</v>
      </c>
      <c r="E12" s="24"/>
    </row>
    <row r="13" spans="1:5" ht="21.75" customHeight="1" x14ac:dyDescent="0.35">
      <c r="A13" s="9" t="s">
        <v>13</v>
      </c>
      <c r="B13" s="14">
        <f>B9*0.026</f>
        <v>11293.541999999999</v>
      </c>
      <c r="C13" s="30">
        <v>0</v>
      </c>
      <c r="D13" s="14">
        <f>D9*0.000276</f>
        <v>18364.446875999998</v>
      </c>
      <c r="E13" s="24"/>
    </row>
    <row r="14" spans="1:5" ht="21.75" customHeight="1" x14ac:dyDescent="0.35">
      <c r="A14" s="15" t="s">
        <v>14</v>
      </c>
      <c r="B14" s="14">
        <f>B11-B12-B13</f>
        <v>80516.438955000005</v>
      </c>
      <c r="C14" s="30">
        <f>C11-C12-C13</f>
        <v>0</v>
      </c>
      <c r="D14" s="14">
        <f>D11-D12-D13</f>
        <v>129848.61622649999</v>
      </c>
      <c r="E14" s="24"/>
    </row>
    <row r="15" spans="1:5" ht="21.75" customHeight="1" x14ac:dyDescent="0.35">
      <c r="A15" s="16"/>
      <c r="B15" s="17"/>
      <c r="C15" s="17"/>
      <c r="D15" s="17"/>
      <c r="E15" s="6"/>
    </row>
    <row r="16" spans="1:5" ht="21.75" customHeight="1" x14ac:dyDescent="0.35">
      <c r="A16" s="18"/>
      <c r="B16" s="17"/>
      <c r="C16" s="17" t="s">
        <v>15</v>
      </c>
      <c r="D16" s="17">
        <v>240022.64</v>
      </c>
      <c r="E16" s="6"/>
    </row>
    <row r="17" spans="1:5" ht="21.75" customHeight="1" x14ac:dyDescent="0.35">
      <c r="A17" s="43" t="s">
        <v>16</v>
      </c>
      <c r="B17" s="43"/>
      <c r="C17" s="43"/>
      <c r="D17" s="43"/>
      <c r="E17" s="6"/>
    </row>
    <row r="18" spans="1:5" ht="21.75" customHeight="1" x14ac:dyDescent="0.35">
      <c r="A18" s="16"/>
      <c r="B18" s="19"/>
      <c r="C18" s="19"/>
      <c r="D18" s="19"/>
      <c r="E18" s="6"/>
    </row>
    <row r="19" spans="1:5" ht="21.75" customHeight="1" x14ac:dyDescent="0.4">
      <c r="A19" s="45" t="s">
        <v>0</v>
      </c>
      <c r="B19" s="45"/>
      <c r="C19" s="45"/>
      <c r="D19" s="45"/>
      <c r="E19" s="6"/>
    </row>
    <row r="20" spans="1:5" ht="23.1" customHeight="1" x14ac:dyDescent="0.45">
      <c r="A20" s="44" t="s">
        <v>17</v>
      </c>
      <c r="B20" s="44"/>
      <c r="C20" s="44"/>
      <c r="D20" s="44"/>
      <c r="E20" s="6"/>
    </row>
    <row r="21" spans="1:5" ht="20.100000000000001" customHeight="1" x14ac:dyDescent="0.35">
      <c r="A21" s="42" t="s">
        <v>33</v>
      </c>
      <c r="B21" s="42"/>
      <c r="C21" s="42"/>
      <c r="D21" s="42"/>
      <c r="E21" s="6"/>
    </row>
    <row r="22" spans="1:5" ht="21.75" customHeight="1" x14ac:dyDescent="0.35">
      <c r="A22" s="6"/>
      <c r="B22" s="6"/>
      <c r="C22" s="6"/>
      <c r="D22" s="6"/>
      <c r="E22" s="6"/>
    </row>
    <row r="23" spans="1:5" ht="21.75" customHeight="1" x14ac:dyDescent="0.35">
      <c r="A23" s="7" t="s">
        <v>4</v>
      </c>
      <c r="B23" s="7"/>
      <c r="C23" s="7"/>
      <c r="D23" s="7"/>
      <c r="E23" s="6"/>
    </row>
    <row r="24" spans="1:5" ht="24" customHeight="1" x14ac:dyDescent="0.35">
      <c r="A24" s="7"/>
      <c r="B24" s="8" t="s">
        <v>18</v>
      </c>
      <c r="C24" s="8" t="s">
        <v>19</v>
      </c>
      <c r="D24" s="7"/>
      <c r="E24" s="6"/>
    </row>
    <row r="25" spans="1:5" ht="21.75" customHeight="1" x14ac:dyDescent="0.35">
      <c r="A25" s="9" t="s">
        <v>8</v>
      </c>
      <c r="B25" s="23">
        <v>1531423</v>
      </c>
      <c r="C25" s="23">
        <v>298294</v>
      </c>
      <c r="D25" s="10"/>
      <c r="E25" s="24"/>
    </row>
    <row r="26" spans="1:5" ht="21.75" customHeight="1" x14ac:dyDescent="0.35">
      <c r="A26" s="9" t="s">
        <v>20</v>
      </c>
      <c r="B26" s="25">
        <f>B25*0.025</f>
        <v>38285.575000000004</v>
      </c>
      <c r="C26" s="25">
        <f>C25*0.025</f>
        <v>7457.35</v>
      </c>
      <c r="D26" s="13"/>
      <c r="E26" s="24"/>
    </row>
    <row r="27" spans="1:5" ht="21.75" customHeight="1" x14ac:dyDescent="0.35">
      <c r="A27" s="9" t="s">
        <v>21</v>
      </c>
      <c r="B27" s="25">
        <f>B25-B26</f>
        <v>1493137.425</v>
      </c>
      <c r="C27" s="25">
        <f>C25-C26</f>
        <v>290836.65000000002</v>
      </c>
      <c r="D27" s="14"/>
      <c r="E27" s="24"/>
    </row>
    <row r="28" spans="1:5" ht="21.75" customHeight="1" x14ac:dyDescent="0.35">
      <c r="A28" s="9" t="s">
        <v>10</v>
      </c>
      <c r="B28" s="20">
        <v>0.20250000000000001</v>
      </c>
      <c r="C28" s="14">
        <v>0.05</v>
      </c>
      <c r="D28" s="14"/>
      <c r="E28" s="24"/>
    </row>
    <row r="29" spans="1:5" ht="21.75" customHeight="1" x14ac:dyDescent="0.35">
      <c r="A29" s="9" t="s">
        <v>22</v>
      </c>
      <c r="B29" s="14">
        <f>B27*B28</f>
        <v>302360.32856250001</v>
      </c>
      <c r="C29" s="14">
        <f>C27*C28</f>
        <v>14541.832500000002</v>
      </c>
      <c r="D29" s="14"/>
      <c r="E29" s="24"/>
    </row>
    <row r="30" spans="1:5" ht="21.75" customHeight="1" x14ac:dyDescent="0.35">
      <c r="A30" s="16"/>
      <c r="B30" s="17"/>
      <c r="C30" s="17"/>
      <c r="D30" s="17"/>
      <c r="E30" s="6"/>
    </row>
    <row r="31" spans="1:5" ht="21.75" customHeight="1" x14ac:dyDescent="0.35">
      <c r="A31" s="43" t="s">
        <v>16</v>
      </c>
      <c r="B31" s="43"/>
      <c r="C31" s="43"/>
      <c r="D31" s="43"/>
      <c r="E31" s="6"/>
    </row>
    <row r="32" spans="1:5" ht="20.100000000000001" customHeight="1" x14ac:dyDescent="0.35">
      <c r="A32" s="16"/>
      <c r="B32" s="19"/>
      <c r="C32" s="19"/>
      <c r="D32" s="19"/>
      <c r="E32" s="6"/>
    </row>
    <row r="33" spans="1:5" ht="21.75" customHeight="1" x14ac:dyDescent="0.4">
      <c r="A33" s="45" t="s">
        <v>0</v>
      </c>
      <c r="B33" s="45"/>
      <c r="C33" s="45"/>
      <c r="D33" s="45"/>
      <c r="E33" s="6"/>
    </row>
    <row r="34" spans="1:5" ht="23.1" customHeight="1" x14ac:dyDescent="0.45">
      <c r="A34" s="44" t="s">
        <v>23</v>
      </c>
      <c r="B34" s="44"/>
      <c r="C34" s="44"/>
      <c r="D34" s="44"/>
      <c r="E34" s="6"/>
    </row>
    <row r="35" spans="1:5" ht="20.100000000000001" customHeight="1" x14ac:dyDescent="0.35">
      <c r="A35" s="42" t="s">
        <v>33</v>
      </c>
      <c r="B35" s="42"/>
      <c r="C35" s="42"/>
      <c r="D35" s="42"/>
      <c r="E35" s="6"/>
    </row>
    <row r="36" spans="1:5" ht="21.75" customHeight="1" x14ac:dyDescent="0.35">
      <c r="A36" s="6"/>
      <c r="B36" s="6"/>
      <c r="C36" s="6"/>
      <c r="D36" s="6"/>
      <c r="E36" s="6"/>
    </row>
    <row r="37" spans="1:5" ht="21.75" customHeight="1" x14ac:dyDescent="0.35">
      <c r="A37" s="7" t="s">
        <v>4</v>
      </c>
      <c r="B37" s="7"/>
      <c r="C37" s="7"/>
      <c r="D37" s="7"/>
      <c r="E37" s="6"/>
    </row>
    <row r="38" spans="1:5" ht="24" customHeight="1" x14ac:dyDescent="0.35">
      <c r="A38" s="7"/>
      <c r="B38" s="8" t="s">
        <v>24</v>
      </c>
      <c r="C38" s="7"/>
      <c r="D38" s="7"/>
      <c r="E38" s="6"/>
    </row>
    <row r="39" spans="1:5" ht="21.75" customHeight="1" x14ac:dyDescent="0.35">
      <c r="A39" s="9" t="s">
        <v>8</v>
      </c>
      <c r="B39" s="23">
        <v>30823084</v>
      </c>
      <c r="C39" s="10"/>
      <c r="D39" s="10"/>
      <c r="E39" s="24"/>
    </row>
    <row r="40" spans="1:5" ht="21.75" customHeight="1" x14ac:dyDescent="0.35">
      <c r="A40" s="9" t="s">
        <v>25</v>
      </c>
      <c r="B40" s="25">
        <f>B39*0.01</f>
        <v>308230.84000000003</v>
      </c>
      <c r="C40" s="10"/>
      <c r="D40" s="13"/>
      <c r="E40" s="24"/>
    </row>
    <row r="41" spans="1:5" ht="21.75" customHeight="1" x14ac:dyDescent="0.35">
      <c r="A41" s="9" t="s">
        <v>21</v>
      </c>
      <c r="B41" s="25">
        <f>B39-B40</f>
        <v>30514853.16</v>
      </c>
      <c r="C41" s="10"/>
      <c r="D41" s="14"/>
      <c r="E41" s="24"/>
    </row>
    <row r="42" spans="1:5" ht="21.75" customHeight="1" x14ac:dyDescent="0.35">
      <c r="A42" s="9" t="s">
        <v>10</v>
      </c>
      <c r="B42" s="14">
        <v>0.15</v>
      </c>
      <c r="C42" s="14"/>
      <c r="D42" s="14"/>
      <c r="E42" s="24"/>
    </row>
    <row r="43" spans="1:5" ht="21.75" customHeight="1" x14ac:dyDescent="0.35">
      <c r="A43" s="9" t="s">
        <v>22</v>
      </c>
      <c r="B43" s="14">
        <f>B41*B42</f>
        <v>4577227.9739999995</v>
      </c>
      <c r="C43" s="14"/>
      <c r="D43" s="14"/>
      <c r="E43" s="24"/>
    </row>
    <row r="44" spans="1:5" ht="21.75" customHeight="1" x14ac:dyDescent="0.35">
      <c r="A44" s="9" t="s">
        <v>26</v>
      </c>
      <c r="B44" s="14">
        <v>3903000.3</v>
      </c>
      <c r="C44" s="14"/>
      <c r="D44" s="14"/>
      <c r="E44" s="24"/>
    </row>
    <row r="45" spans="1:5" ht="21.75" customHeight="1" x14ac:dyDescent="0.35">
      <c r="A45" s="9" t="s">
        <v>27</v>
      </c>
      <c r="B45" s="14">
        <f>B43-B44</f>
        <v>674227.67399999965</v>
      </c>
      <c r="C45" s="14"/>
      <c r="D45" s="14"/>
      <c r="E45" s="24"/>
    </row>
    <row r="46" spans="1:5" ht="21.75" customHeight="1" x14ac:dyDescent="0.35">
      <c r="A46" s="9" t="s">
        <v>28</v>
      </c>
      <c r="B46" s="14">
        <v>736601.73</v>
      </c>
      <c r="C46" s="14"/>
      <c r="D46" s="14"/>
      <c r="E46" s="24"/>
    </row>
    <row r="47" spans="1:5" ht="21.75" customHeight="1" x14ac:dyDescent="0.35">
      <c r="A47" s="16"/>
      <c r="B47" s="17"/>
      <c r="C47" s="17"/>
      <c r="D47" s="17"/>
      <c r="E47" s="6"/>
    </row>
    <row r="48" spans="1:5" ht="21.75" customHeight="1" x14ac:dyDescent="0.35">
      <c r="A48" s="43" t="s">
        <v>16</v>
      </c>
      <c r="B48" s="43"/>
      <c r="C48" s="43"/>
      <c r="D48" s="43"/>
      <c r="E48" s="6"/>
    </row>
    <row r="49" spans="1:5" ht="20.100000000000001" customHeight="1" x14ac:dyDescent="0.35">
      <c r="A49" s="21"/>
      <c r="B49" s="21"/>
      <c r="C49" s="21"/>
      <c r="D49" s="21"/>
      <c r="E49" s="21"/>
    </row>
    <row r="50" spans="1:5" ht="20.100000000000001" customHeight="1" x14ac:dyDescent="0.3"/>
  </sheetData>
  <mergeCells count="12">
    <mergeCell ref="A2:D2"/>
    <mergeCell ref="A3:D3"/>
    <mergeCell ref="A4:D4"/>
    <mergeCell ref="A17:D17"/>
    <mergeCell ref="A19:D19"/>
    <mergeCell ref="A35:D35"/>
    <mergeCell ref="A48:D48"/>
    <mergeCell ref="A20:D20"/>
    <mergeCell ref="A21:D21"/>
    <mergeCell ref="A31:D31"/>
    <mergeCell ref="A33:D33"/>
    <mergeCell ref="A34:D34"/>
  </mergeCells>
  <pageMargins left="0.7" right="0.7" top="0.75" bottom="0.75" header="0.3" footer="0.3"/>
  <pageSetup scale="67" fitToWidth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B15FC-58C8-4409-BF55-2AF87E6A3531}">
  <sheetPr>
    <pageSetUpPr fitToPage="1"/>
  </sheetPr>
  <dimension ref="A1:E50"/>
  <sheetViews>
    <sheetView workbookViewId="0"/>
  </sheetViews>
  <sheetFormatPr defaultRowHeight="14.4" x14ac:dyDescent="0.3"/>
  <cols>
    <col min="1" max="1" width="33.33203125" customWidth="1"/>
    <col min="2" max="4" width="25.6640625" customWidth="1"/>
    <col min="5" max="5" width="12.44140625" customWidth="1"/>
  </cols>
  <sheetData>
    <row r="1" spans="1:5" ht="49.2" customHeight="1" x14ac:dyDescent="0.3"/>
    <row r="2" spans="1:5" ht="21.75" customHeight="1" x14ac:dyDescent="0.4">
      <c r="A2" s="45" t="s">
        <v>0</v>
      </c>
      <c r="B2" s="45"/>
      <c r="C2" s="45"/>
      <c r="D2" s="45"/>
      <c r="E2" s="6"/>
    </row>
    <row r="3" spans="1:5" ht="23.1" customHeight="1" x14ac:dyDescent="0.45">
      <c r="A3" s="44" t="s">
        <v>1</v>
      </c>
      <c r="B3" s="44"/>
      <c r="C3" s="44"/>
      <c r="D3" s="44"/>
      <c r="E3" s="6"/>
    </row>
    <row r="4" spans="1:5" ht="20.100000000000001" customHeight="1" x14ac:dyDescent="0.35">
      <c r="A4" s="42" t="s">
        <v>34</v>
      </c>
      <c r="B4" s="42"/>
      <c r="C4" s="42"/>
      <c r="D4" s="42"/>
      <c r="E4" s="6"/>
    </row>
    <row r="5" spans="1:5" ht="21.75" customHeight="1" x14ac:dyDescent="0.35">
      <c r="A5" s="3"/>
      <c r="B5" s="3"/>
      <c r="C5" s="4" t="s">
        <v>3</v>
      </c>
      <c r="D5" s="5">
        <v>166130.06</v>
      </c>
      <c r="E5" s="6"/>
    </row>
    <row r="6" spans="1:5" ht="21.75" customHeight="1" x14ac:dyDescent="0.35">
      <c r="A6" s="6"/>
      <c r="B6" s="6"/>
      <c r="C6" s="6"/>
      <c r="D6" s="6"/>
      <c r="E6" s="6"/>
    </row>
    <row r="7" spans="1:5" ht="21.75" customHeight="1" x14ac:dyDescent="0.35">
      <c r="A7" s="7" t="s">
        <v>4</v>
      </c>
      <c r="B7" s="7"/>
      <c r="C7" s="7"/>
      <c r="D7" s="7"/>
      <c r="E7" s="6"/>
    </row>
    <row r="8" spans="1:5" ht="24" customHeight="1" x14ac:dyDescent="0.35">
      <c r="A8" s="7"/>
      <c r="B8" s="8" t="s">
        <v>5</v>
      </c>
      <c r="C8" s="8" t="s">
        <v>6</v>
      </c>
      <c r="D8" s="8" t="s">
        <v>7</v>
      </c>
      <c r="E8" s="6"/>
    </row>
    <row r="9" spans="1:5" ht="21.75" customHeight="1" x14ac:dyDescent="0.35">
      <c r="A9" s="9" t="s">
        <v>8</v>
      </c>
      <c r="B9" s="23">
        <v>190773</v>
      </c>
      <c r="C9" s="26">
        <v>0</v>
      </c>
      <c r="D9" s="23">
        <v>67054665</v>
      </c>
      <c r="E9" s="22" t="s">
        <v>9</v>
      </c>
    </row>
    <row r="10" spans="1:5" ht="21.75" customHeight="1" x14ac:dyDescent="0.35">
      <c r="A10" s="9" t="s">
        <v>10</v>
      </c>
      <c r="B10" s="21">
        <v>0.2135</v>
      </c>
      <c r="C10" s="12">
        <v>0.17100000000000001</v>
      </c>
      <c r="D10" s="28">
        <v>2.2499999999999998E-3</v>
      </c>
      <c r="E10" s="24"/>
    </row>
    <row r="11" spans="1:5" ht="21.75" customHeight="1" x14ac:dyDescent="0.35">
      <c r="A11" s="9" t="s">
        <v>11</v>
      </c>
      <c r="B11" s="14">
        <f>B9*B10</f>
        <v>40730.035499999998</v>
      </c>
      <c r="C11" s="14">
        <f>C9*C10</f>
        <v>0</v>
      </c>
      <c r="D11" s="14">
        <f>+D9*D10</f>
        <v>150872.99625</v>
      </c>
      <c r="E11" s="24"/>
    </row>
    <row r="12" spans="1:5" ht="21.75" customHeight="1" x14ac:dyDescent="0.35">
      <c r="A12" s="9" t="s">
        <v>12</v>
      </c>
      <c r="B12" s="14">
        <f>B11*0.01</f>
        <v>407.30035499999997</v>
      </c>
      <c r="C12" s="14">
        <v>0</v>
      </c>
      <c r="D12" s="14">
        <f>D11*0.01</f>
        <v>1508.7299625000001</v>
      </c>
      <c r="E12" s="24"/>
    </row>
    <row r="13" spans="1:5" ht="21.75" customHeight="1" x14ac:dyDescent="0.35">
      <c r="A13" s="9" t="s">
        <v>13</v>
      </c>
      <c r="B13" s="14">
        <f>B9*0.026</f>
        <v>4960.098</v>
      </c>
      <c r="C13" s="14">
        <v>0</v>
      </c>
      <c r="D13" s="14">
        <f>D9*0.000276</f>
        <v>18507.08754</v>
      </c>
      <c r="E13" s="24"/>
    </row>
    <row r="14" spans="1:5" ht="21.75" customHeight="1" x14ac:dyDescent="0.35">
      <c r="A14" s="15" t="s">
        <v>14</v>
      </c>
      <c r="B14" s="14">
        <f>B11-B12-B13</f>
        <v>35362.637145000001</v>
      </c>
      <c r="C14" s="14">
        <f>C11-C12-C13</f>
        <v>0</v>
      </c>
      <c r="D14" s="14">
        <f>D11-D12-D13</f>
        <v>130857.1787475</v>
      </c>
      <c r="E14" s="24"/>
    </row>
    <row r="15" spans="1:5" ht="21.75" customHeight="1" x14ac:dyDescent="0.35">
      <c r="A15" s="16"/>
      <c r="B15" s="17"/>
      <c r="C15" s="17"/>
      <c r="D15" s="17"/>
      <c r="E15" s="6"/>
    </row>
    <row r="16" spans="1:5" ht="21.75" customHeight="1" x14ac:dyDescent="0.35">
      <c r="A16" s="18"/>
      <c r="B16" s="17"/>
      <c r="C16" s="17" t="s">
        <v>15</v>
      </c>
      <c r="D16" s="17">
        <v>189686.62</v>
      </c>
      <c r="E16" s="6"/>
    </row>
    <row r="17" spans="1:5" ht="21.75" customHeight="1" x14ac:dyDescent="0.35">
      <c r="A17" s="43" t="s">
        <v>16</v>
      </c>
      <c r="B17" s="43"/>
      <c r="C17" s="43"/>
      <c r="D17" s="43"/>
      <c r="E17" s="6"/>
    </row>
    <row r="18" spans="1:5" ht="21.75" customHeight="1" x14ac:dyDescent="0.35">
      <c r="A18" s="16"/>
      <c r="B18" s="19"/>
      <c r="C18" s="19"/>
      <c r="D18" s="19"/>
      <c r="E18" s="6"/>
    </row>
    <row r="19" spans="1:5" ht="21.75" customHeight="1" x14ac:dyDescent="0.4">
      <c r="A19" s="45" t="s">
        <v>0</v>
      </c>
      <c r="B19" s="45"/>
      <c r="C19" s="45"/>
      <c r="D19" s="45"/>
      <c r="E19" s="6"/>
    </row>
    <row r="20" spans="1:5" ht="23.1" customHeight="1" x14ac:dyDescent="0.45">
      <c r="A20" s="44" t="s">
        <v>17</v>
      </c>
      <c r="B20" s="44"/>
      <c r="C20" s="44"/>
      <c r="D20" s="44"/>
      <c r="E20" s="6"/>
    </row>
    <row r="21" spans="1:5" ht="20.100000000000001" customHeight="1" x14ac:dyDescent="0.35">
      <c r="A21" s="42" t="s">
        <v>34</v>
      </c>
      <c r="B21" s="42"/>
      <c r="C21" s="42"/>
      <c r="D21" s="42"/>
      <c r="E21" s="6"/>
    </row>
    <row r="22" spans="1:5" ht="21.75" customHeight="1" x14ac:dyDescent="0.35">
      <c r="A22" s="6"/>
      <c r="B22" s="6"/>
      <c r="C22" s="6"/>
      <c r="D22" s="6"/>
      <c r="E22" s="6"/>
    </row>
    <row r="23" spans="1:5" ht="21.75" customHeight="1" x14ac:dyDescent="0.35">
      <c r="A23" s="7" t="s">
        <v>4</v>
      </c>
      <c r="B23" s="7"/>
      <c r="C23" s="7"/>
      <c r="D23" s="7"/>
      <c r="E23" s="6"/>
    </row>
    <row r="24" spans="1:5" ht="24" customHeight="1" x14ac:dyDescent="0.35">
      <c r="A24" s="7"/>
      <c r="B24" s="8" t="s">
        <v>18</v>
      </c>
      <c r="C24" s="8" t="s">
        <v>19</v>
      </c>
      <c r="D24" s="7"/>
      <c r="E24" s="6"/>
    </row>
    <row r="25" spans="1:5" ht="21.75" customHeight="1" x14ac:dyDescent="0.35">
      <c r="A25" s="9" t="s">
        <v>8</v>
      </c>
      <c r="B25" s="23">
        <v>1357836</v>
      </c>
      <c r="C25" s="23">
        <v>273767</v>
      </c>
      <c r="D25" s="10"/>
      <c r="E25" s="24"/>
    </row>
    <row r="26" spans="1:5" ht="21.75" customHeight="1" x14ac:dyDescent="0.35">
      <c r="A26" s="9" t="s">
        <v>20</v>
      </c>
      <c r="B26" s="25">
        <f>B25*0.025</f>
        <v>33945.9</v>
      </c>
      <c r="C26" s="25">
        <f>C25*0.025</f>
        <v>6844.1750000000002</v>
      </c>
      <c r="D26" s="13"/>
      <c r="E26" s="24"/>
    </row>
    <row r="27" spans="1:5" ht="21.75" customHeight="1" x14ac:dyDescent="0.35">
      <c r="A27" s="9" t="s">
        <v>21</v>
      </c>
      <c r="B27" s="25">
        <f>B25-B26</f>
        <v>1323890.1000000001</v>
      </c>
      <c r="C27" s="25">
        <f>C25-C26</f>
        <v>266922.82500000001</v>
      </c>
      <c r="D27" s="14"/>
      <c r="E27" s="24"/>
    </row>
    <row r="28" spans="1:5" ht="21.75" customHeight="1" x14ac:dyDescent="0.35">
      <c r="A28" s="9" t="s">
        <v>10</v>
      </c>
      <c r="B28" s="20">
        <v>0.20250000000000001</v>
      </c>
      <c r="C28" s="14">
        <v>0.05</v>
      </c>
      <c r="D28" s="14"/>
      <c r="E28" s="24"/>
    </row>
    <row r="29" spans="1:5" ht="21.75" customHeight="1" x14ac:dyDescent="0.35">
      <c r="A29" s="9" t="s">
        <v>22</v>
      </c>
      <c r="B29" s="14">
        <f>B27*B28</f>
        <v>268087.74525000004</v>
      </c>
      <c r="C29" s="14">
        <f>C27*C28</f>
        <v>13346.141250000001</v>
      </c>
      <c r="D29" s="14"/>
      <c r="E29" s="24"/>
    </row>
    <row r="30" spans="1:5" ht="21.75" customHeight="1" x14ac:dyDescent="0.35">
      <c r="A30" s="16"/>
      <c r="B30" s="17"/>
      <c r="C30" s="17"/>
      <c r="D30" s="17"/>
      <c r="E30" s="6"/>
    </row>
    <row r="31" spans="1:5" ht="21.75" customHeight="1" x14ac:dyDescent="0.35">
      <c r="A31" s="43" t="s">
        <v>16</v>
      </c>
      <c r="B31" s="43"/>
      <c r="C31" s="43"/>
      <c r="D31" s="43"/>
      <c r="E31" s="6"/>
    </row>
    <row r="32" spans="1:5" ht="20.100000000000001" customHeight="1" x14ac:dyDescent="0.35">
      <c r="A32" s="16"/>
      <c r="B32" s="19"/>
      <c r="C32" s="19"/>
      <c r="D32" s="19"/>
      <c r="E32" s="6"/>
    </row>
    <row r="33" spans="1:5" ht="21.75" customHeight="1" x14ac:dyDescent="0.4">
      <c r="A33" s="45" t="s">
        <v>0</v>
      </c>
      <c r="B33" s="45"/>
      <c r="C33" s="45"/>
      <c r="D33" s="45"/>
      <c r="E33" s="6"/>
    </row>
    <row r="34" spans="1:5" ht="23.1" customHeight="1" x14ac:dyDescent="0.45">
      <c r="A34" s="44" t="s">
        <v>23</v>
      </c>
      <c r="B34" s="44"/>
      <c r="C34" s="44"/>
      <c r="D34" s="44"/>
      <c r="E34" s="6"/>
    </row>
    <row r="35" spans="1:5" ht="20.100000000000001" customHeight="1" x14ac:dyDescent="0.35">
      <c r="A35" s="42" t="s">
        <v>34</v>
      </c>
      <c r="B35" s="42"/>
      <c r="C35" s="42"/>
      <c r="D35" s="42"/>
      <c r="E35" s="6"/>
    </row>
    <row r="36" spans="1:5" ht="21.75" customHeight="1" x14ac:dyDescent="0.35">
      <c r="A36" s="6"/>
      <c r="B36" s="6"/>
      <c r="C36" s="6"/>
      <c r="D36" s="6"/>
      <c r="E36" s="6"/>
    </row>
    <row r="37" spans="1:5" ht="21.75" customHeight="1" x14ac:dyDescent="0.35">
      <c r="A37" s="7" t="s">
        <v>4</v>
      </c>
      <c r="B37" s="7"/>
      <c r="C37" s="7"/>
      <c r="D37" s="7"/>
      <c r="E37" s="6"/>
    </row>
    <row r="38" spans="1:5" ht="24" customHeight="1" x14ac:dyDescent="0.35">
      <c r="A38" s="7"/>
      <c r="B38" s="8" t="s">
        <v>24</v>
      </c>
      <c r="C38" s="7"/>
      <c r="D38" s="7"/>
      <c r="E38" s="6"/>
    </row>
    <row r="39" spans="1:5" ht="21.75" customHeight="1" x14ac:dyDescent="0.35">
      <c r="A39" s="9" t="s">
        <v>8</v>
      </c>
      <c r="B39" s="23">
        <v>32136617</v>
      </c>
      <c r="C39" s="10"/>
      <c r="D39" s="10"/>
      <c r="E39" s="24"/>
    </row>
    <row r="40" spans="1:5" ht="21.75" customHeight="1" x14ac:dyDescent="0.35">
      <c r="A40" s="9" t="s">
        <v>25</v>
      </c>
      <c r="B40" s="25">
        <f>B39*0.01</f>
        <v>321366.17</v>
      </c>
      <c r="C40" s="10"/>
      <c r="D40" s="13"/>
      <c r="E40" s="24"/>
    </row>
    <row r="41" spans="1:5" ht="21.75" customHeight="1" x14ac:dyDescent="0.35">
      <c r="A41" s="9" t="s">
        <v>21</v>
      </c>
      <c r="B41" s="25">
        <f>B39-B40</f>
        <v>31815250.829999998</v>
      </c>
      <c r="C41" s="10"/>
      <c r="D41" s="14"/>
      <c r="E41" s="24"/>
    </row>
    <row r="42" spans="1:5" ht="21.75" customHeight="1" x14ac:dyDescent="0.35">
      <c r="A42" s="9" t="s">
        <v>10</v>
      </c>
      <c r="B42" s="14">
        <v>0.15</v>
      </c>
      <c r="C42" s="14"/>
      <c r="D42" s="14"/>
      <c r="E42" s="24"/>
    </row>
    <row r="43" spans="1:5" ht="21.75" customHeight="1" x14ac:dyDescent="0.35">
      <c r="A43" s="9" t="s">
        <v>22</v>
      </c>
      <c r="B43" s="14">
        <f>B41*B42</f>
        <v>4772287.6244999999</v>
      </c>
      <c r="C43" s="14"/>
      <c r="D43" s="14"/>
      <c r="E43" s="24"/>
    </row>
    <row r="44" spans="1:5" ht="21.75" customHeight="1" x14ac:dyDescent="0.35">
      <c r="A44" s="9" t="s">
        <v>26</v>
      </c>
      <c r="B44" s="14">
        <v>3962334.91</v>
      </c>
      <c r="C44" s="14"/>
      <c r="D44" s="14"/>
      <c r="E44" s="24"/>
    </row>
    <row r="45" spans="1:5" ht="21.75" customHeight="1" x14ac:dyDescent="0.35">
      <c r="A45" s="9" t="s">
        <v>27</v>
      </c>
      <c r="B45" s="14">
        <f>B43-B44</f>
        <v>809952.71449999977</v>
      </c>
      <c r="C45" s="14"/>
      <c r="D45" s="14"/>
      <c r="E45" s="24"/>
    </row>
    <row r="46" spans="1:5" ht="21.75" customHeight="1" x14ac:dyDescent="0.35">
      <c r="A46" s="9" t="s">
        <v>28</v>
      </c>
      <c r="B46" s="14">
        <v>814482.27</v>
      </c>
      <c r="C46" s="14"/>
      <c r="D46" s="14"/>
      <c r="E46" s="24"/>
    </row>
    <row r="47" spans="1:5" ht="21.75" customHeight="1" x14ac:dyDescent="0.35">
      <c r="A47" s="16"/>
      <c r="B47" s="17"/>
      <c r="C47" s="17"/>
      <c r="D47" s="17"/>
      <c r="E47" s="6"/>
    </row>
    <row r="48" spans="1:5" ht="21.75" customHeight="1" x14ac:dyDescent="0.35">
      <c r="A48" s="43" t="s">
        <v>16</v>
      </c>
      <c r="B48" s="43"/>
      <c r="C48" s="43"/>
      <c r="D48" s="43"/>
      <c r="E48" s="6"/>
    </row>
    <row r="49" spans="1:5" ht="20.100000000000001" customHeight="1" x14ac:dyDescent="0.35">
      <c r="A49" s="21"/>
      <c r="B49" s="21"/>
      <c r="C49" s="21"/>
      <c r="D49" s="21"/>
      <c r="E49" s="21"/>
    </row>
    <row r="50" spans="1:5" ht="20.100000000000001" customHeight="1" x14ac:dyDescent="0.35">
      <c r="A50" s="21"/>
      <c r="B50" s="21"/>
      <c r="C50" s="21"/>
      <c r="D50" s="21"/>
      <c r="E50" s="21"/>
    </row>
  </sheetData>
  <mergeCells count="12">
    <mergeCell ref="A2:D2"/>
    <mergeCell ref="A3:D3"/>
    <mergeCell ref="A4:D4"/>
    <mergeCell ref="A17:D17"/>
    <mergeCell ref="A19:D19"/>
    <mergeCell ref="A35:D35"/>
    <mergeCell ref="A48:D48"/>
    <mergeCell ref="A20:D20"/>
    <mergeCell ref="A21:D21"/>
    <mergeCell ref="A31:D31"/>
    <mergeCell ref="A33:D33"/>
    <mergeCell ref="A34:D34"/>
  </mergeCells>
  <pageMargins left="0.7" right="0.7" top="0.75" bottom="0.75" header="0.3" footer="0.3"/>
  <pageSetup scale="63" fitToWidth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F6649-DF2F-41F9-BD62-EFBE397E7D37}">
  <sheetPr>
    <pageSetUpPr fitToPage="1"/>
  </sheetPr>
  <dimension ref="A1:E51"/>
  <sheetViews>
    <sheetView workbookViewId="0"/>
  </sheetViews>
  <sheetFormatPr defaultRowHeight="14.4" x14ac:dyDescent="0.3"/>
  <cols>
    <col min="1" max="1" width="33.33203125" customWidth="1"/>
    <col min="2" max="4" width="25.6640625" customWidth="1"/>
    <col min="5" max="5" width="12.44140625" customWidth="1"/>
  </cols>
  <sheetData>
    <row r="1" spans="1:5" ht="49.2" customHeight="1" x14ac:dyDescent="0.3"/>
    <row r="2" spans="1:5" ht="21.75" customHeight="1" x14ac:dyDescent="0.4">
      <c r="A2" s="45" t="s">
        <v>0</v>
      </c>
      <c r="B2" s="45"/>
      <c r="C2" s="45"/>
      <c r="D2" s="45"/>
      <c r="E2" s="6"/>
    </row>
    <row r="3" spans="1:5" ht="23.1" customHeight="1" x14ac:dyDescent="0.45">
      <c r="A3" s="44" t="s">
        <v>1</v>
      </c>
      <c r="B3" s="44"/>
      <c r="C3" s="44"/>
      <c r="D3" s="44"/>
      <c r="E3" s="6"/>
    </row>
    <row r="4" spans="1:5" ht="20.100000000000001" customHeight="1" x14ac:dyDescent="0.35">
      <c r="A4" s="42" t="s">
        <v>35</v>
      </c>
      <c r="B4" s="42"/>
      <c r="C4" s="42"/>
      <c r="D4" s="42"/>
      <c r="E4" s="6"/>
    </row>
    <row r="5" spans="1:5" ht="21.75" customHeight="1" x14ac:dyDescent="0.35">
      <c r="A5" s="3"/>
      <c r="B5" s="3"/>
      <c r="C5" s="4" t="s">
        <v>3</v>
      </c>
      <c r="D5" s="5">
        <v>165872.01</v>
      </c>
      <c r="E5" s="6"/>
    </row>
    <row r="6" spans="1:5" ht="21.75" customHeight="1" x14ac:dyDescent="0.35">
      <c r="A6" s="6"/>
      <c r="B6" s="6"/>
      <c r="C6" s="6"/>
      <c r="D6" s="6"/>
      <c r="E6" s="6"/>
    </row>
    <row r="7" spans="1:5" ht="21.75" customHeight="1" x14ac:dyDescent="0.35">
      <c r="A7" s="7" t="s">
        <v>4</v>
      </c>
      <c r="B7" s="7"/>
      <c r="C7" s="7"/>
      <c r="D7" s="7"/>
      <c r="E7" s="6"/>
    </row>
    <row r="8" spans="1:5" ht="24" customHeight="1" x14ac:dyDescent="0.35">
      <c r="A8" s="7"/>
      <c r="B8" s="8" t="s">
        <v>5</v>
      </c>
      <c r="C8" s="8" t="s">
        <v>6</v>
      </c>
      <c r="D8" s="8" t="s">
        <v>7</v>
      </c>
      <c r="E8" s="6"/>
    </row>
    <row r="9" spans="1:5" ht="21.75" customHeight="1" x14ac:dyDescent="0.35">
      <c r="A9" s="9" t="s">
        <v>8</v>
      </c>
      <c r="B9" s="23">
        <v>124201</v>
      </c>
      <c r="C9" s="26">
        <v>0</v>
      </c>
      <c r="D9" s="23">
        <v>73248068</v>
      </c>
      <c r="E9" s="22" t="s">
        <v>9</v>
      </c>
    </row>
    <row r="10" spans="1:5" ht="21.75" customHeight="1" x14ac:dyDescent="0.35">
      <c r="A10" s="9" t="s">
        <v>10</v>
      </c>
      <c r="B10" s="21">
        <v>0.2135</v>
      </c>
      <c r="C10" s="12">
        <v>0.17100000000000001</v>
      </c>
      <c r="D10" s="28">
        <v>2.2499999999999998E-3</v>
      </c>
      <c r="E10" s="24"/>
    </row>
    <row r="11" spans="1:5" ht="21.75" customHeight="1" x14ac:dyDescent="0.35">
      <c r="A11" s="9" t="s">
        <v>11</v>
      </c>
      <c r="B11" s="14">
        <f>B9*B10</f>
        <v>26516.913499999999</v>
      </c>
      <c r="C11" s="30">
        <f>C9*C10</f>
        <v>0</v>
      </c>
      <c r="D11" s="14">
        <f>+D9*D10</f>
        <v>164808.15299999999</v>
      </c>
      <c r="E11" s="24"/>
    </row>
    <row r="12" spans="1:5" ht="21.75" customHeight="1" x14ac:dyDescent="0.35">
      <c r="A12" s="9" t="s">
        <v>12</v>
      </c>
      <c r="B12" s="14">
        <f>B11*0.01</f>
        <v>265.16913499999998</v>
      </c>
      <c r="C12" s="30">
        <v>0</v>
      </c>
      <c r="D12" s="14">
        <f>D11*0.01</f>
        <v>1648.0815299999999</v>
      </c>
      <c r="E12" s="24"/>
    </row>
    <row r="13" spans="1:5" ht="21.75" customHeight="1" x14ac:dyDescent="0.35">
      <c r="A13" s="9" t="s">
        <v>13</v>
      </c>
      <c r="B13" s="14">
        <f>B9*0.026</f>
        <v>3229.2259999999997</v>
      </c>
      <c r="C13" s="30">
        <v>0</v>
      </c>
      <c r="D13" s="14">
        <f>D9*0.000276</f>
        <v>20216.466767999998</v>
      </c>
      <c r="E13" s="24"/>
    </row>
    <row r="14" spans="1:5" ht="21.75" customHeight="1" x14ac:dyDescent="0.35">
      <c r="A14" s="15" t="s">
        <v>14</v>
      </c>
      <c r="B14" s="14">
        <f>B11-B12-B13</f>
        <v>23022.518365</v>
      </c>
      <c r="C14" s="30">
        <f>C11-C12-C13</f>
        <v>0</v>
      </c>
      <c r="D14" s="14">
        <f>D11-D12-D13</f>
        <v>142943.60470199998</v>
      </c>
      <c r="E14" s="24"/>
    </row>
    <row r="15" spans="1:5" ht="21.75" customHeight="1" x14ac:dyDescent="0.35">
      <c r="A15" s="16"/>
      <c r="B15" s="17"/>
      <c r="C15" s="17"/>
      <c r="D15" s="17"/>
      <c r="E15" s="6"/>
    </row>
    <row r="16" spans="1:5" ht="21.75" customHeight="1" x14ac:dyDescent="0.35">
      <c r="A16" s="18"/>
      <c r="B16" s="17"/>
      <c r="C16" s="17" t="s">
        <v>15</v>
      </c>
      <c r="D16" s="17">
        <v>189412.06</v>
      </c>
      <c r="E16" s="6"/>
    </row>
    <row r="17" spans="1:5" ht="21.75" customHeight="1" x14ac:dyDescent="0.35">
      <c r="A17" s="43" t="s">
        <v>16</v>
      </c>
      <c r="B17" s="43"/>
      <c r="C17" s="43"/>
      <c r="D17" s="43"/>
      <c r="E17" s="6"/>
    </row>
    <row r="18" spans="1:5" ht="21.75" customHeight="1" x14ac:dyDescent="0.35">
      <c r="A18" s="16"/>
      <c r="B18" s="19"/>
      <c r="C18" s="19"/>
      <c r="D18" s="19"/>
      <c r="E18" s="6"/>
    </row>
    <row r="19" spans="1:5" ht="21.75" customHeight="1" x14ac:dyDescent="0.4">
      <c r="A19" s="45" t="s">
        <v>0</v>
      </c>
      <c r="B19" s="45"/>
      <c r="C19" s="45"/>
      <c r="D19" s="45"/>
      <c r="E19" s="6"/>
    </row>
    <row r="20" spans="1:5" ht="23.1" customHeight="1" x14ac:dyDescent="0.45">
      <c r="A20" s="44" t="s">
        <v>17</v>
      </c>
      <c r="B20" s="44"/>
      <c r="C20" s="44"/>
      <c r="D20" s="44"/>
      <c r="E20" s="6"/>
    </row>
    <row r="21" spans="1:5" ht="20.100000000000001" customHeight="1" x14ac:dyDescent="0.35">
      <c r="A21" s="42" t="s">
        <v>35</v>
      </c>
      <c r="B21" s="42"/>
      <c r="C21" s="42"/>
      <c r="D21" s="42"/>
      <c r="E21" s="6"/>
    </row>
    <row r="22" spans="1:5" ht="21.75" customHeight="1" x14ac:dyDescent="0.35">
      <c r="A22" s="6"/>
      <c r="B22" s="6"/>
      <c r="C22" s="6"/>
      <c r="D22" s="6"/>
      <c r="E22" s="6"/>
    </row>
    <row r="23" spans="1:5" ht="21.75" customHeight="1" x14ac:dyDescent="0.35">
      <c r="A23" s="7" t="s">
        <v>4</v>
      </c>
      <c r="B23" s="7"/>
      <c r="C23" s="7"/>
      <c r="D23" s="7"/>
      <c r="E23" s="6"/>
    </row>
    <row r="24" spans="1:5" ht="24" customHeight="1" x14ac:dyDescent="0.35">
      <c r="A24" s="7"/>
      <c r="B24" s="8" t="s">
        <v>18</v>
      </c>
      <c r="C24" s="8" t="s">
        <v>19</v>
      </c>
      <c r="D24" s="7"/>
      <c r="E24" s="6"/>
    </row>
    <row r="25" spans="1:5" ht="21.75" customHeight="1" x14ac:dyDescent="0.35">
      <c r="A25" s="9" t="s">
        <v>8</v>
      </c>
      <c r="B25" s="23">
        <v>1465742</v>
      </c>
      <c r="C25" s="23">
        <v>389580</v>
      </c>
      <c r="D25" s="10"/>
      <c r="E25" s="24"/>
    </row>
    <row r="26" spans="1:5" ht="21.75" customHeight="1" x14ac:dyDescent="0.35">
      <c r="A26" s="9" t="s">
        <v>20</v>
      </c>
      <c r="B26" s="25">
        <f>B25*0.025</f>
        <v>36643.550000000003</v>
      </c>
      <c r="C26" s="25">
        <f>C25*0.025</f>
        <v>9739.5</v>
      </c>
      <c r="D26" s="13"/>
      <c r="E26" s="24"/>
    </row>
    <row r="27" spans="1:5" ht="21.75" customHeight="1" x14ac:dyDescent="0.35">
      <c r="A27" s="9" t="s">
        <v>21</v>
      </c>
      <c r="B27" s="25">
        <f>B25-B26</f>
        <v>1429098.45</v>
      </c>
      <c r="C27" s="25">
        <f>C25-C26</f>
        <v>379840.5</v>
      </c>
      <c r="D27" s="14"/>
      <c r="E27" s="24"/>
    </row>
    <row r="28" spans="1:5" ht="21.75" customHeight="1" x14ac:dyDescent="0.35">
      <c r="A28" s="9" t="s">
        <v>10</v>
      </c>
      <c r="B28" s="20">
        <v>0.20250000000000001</v>
      </c>
      <c r="C28" s="14">
        <v>0.05</v>
      </c>
      <c r="D28" s="14"/>
      <c r="E28" s="24"/>
    </row>
    <row r="29" spans="1:5" ht="21.75" customHeight="1" x14ac:dyDescent="0.35">
      <c r="A29" s="9" t="s">
        <v>22</v>
      </c>
      <c r="B29" s="14">
        <f>B27*B28</f>
        <v>289392.43612500001</v>
      </c>
      <c r="C29" s="14">
        <f>C27*C28</f>
        <v>18992.025000000001</v>
      </c>
      <c r="D29" s="14"/>
      <c r="E29" s="24"/>
    </row>
    <row r="30" spans="1:5" ht="21.75" customHeight="1" x14ac:dyDescent="0.35">
      <c r="A30" s="16"/>
      <c r="B30" s="17"/>
      <c r="C30" s="17"/>
      <c r="D30" s="17"/>
      <c r="E30" s="6"/>
    </row>
    <row r="31" spans="1:5" ht="21.75" customHeight="1" x14ac:dyDescent="0.35">
      <c r="A31" s="43" t="s">
        <v>16</v>
      </c>
      <c r="B31" s="43"/>
      <c r="C31" s="43"/>
      <c r="D31" s="43"/>
      <c r="E31" s="6"/>
    </row>
    <row r="32" spans="1:5" ht="20.100000000000001" customHeight="1" x14ac:dyDescent="0.35">
      <c r="A32" s="16"/>
      <c r="B32" s="19"/>
      <c r="C32" s="19"/>
      <c r="D32" s="19"/>
      <c r="E32" s="6"/>
    </row>
    <row r="33" spans="1:5" ht="21.75" customHeight="1" x14ac:dyDescent="0.4">
      <c r="A33" s="45" t="s">
        <v>0</v>
      </c>
      <c r="B33" s="45"/>
      <c r="C33" s="45"/>
      <c r="D33" s="45"/>
      <c r="E33" s="6"/>
    </row>
    <row r="34" spans="1:5" ht="23.1" customHeight="1" x14ac:dyDescent="0.45">
      <c r="A34" s="44" t="s">
        <v>23</v>
      </c>
      <c r="B34" s="44"/>
      <c r="C34" s="44"/>
      <c r="D34" s="44"/>
      <c r="E34" s="6"/>
    </row>
    <row r="35" spans="1:5" ht="20.100000000000001" customHeight="1" x14ac:dyDescent="0.35">
      <c r="A35" s="42" t="s">
        <v>35</v>
      </c>
      <c r="B35" s="42"/>
      <c r="C35" s="42"/>
      <c r="D35" s="42"/>
      <c r="E35" s="6"/>
    </row>
    <row r="36" spans="1:5" ht="21.75" customHeight="1" x14ac:dyDescent="0.35">
      <c r="A36" s="6"/>
      <c r="B36" s="6"/>
      <c r="C36" s="6"/>
      <c r="D36" s="6"/>
      <c r="E36" s="6"/>
    </row>
    <row r="37" spans="1:5" ht="21.75" customHeight="1" x14ac:dyDescent="0.35">
      <c r="A37" s="7" t="s">
        <v>4</v>
      </c>
      <c r="B37" s="7"/>
      <c r="C37" s="7"/>
      <c r="D37" s="7"/>
      <c r="E37" s="6"/>
    </row>
    <row r="38" spans="1:5" ht="24" customHeight="1" x14ac:dyDescent="0.35">
      <c r="A38" s="7"/>
      <c r="B38" s="8" t="s">
        <v>24</v>
      </c>
      <c r="C38" s="7"/>
      <c r="D38" s="7"/>
      <c r="E38" s="6"/>
    </row>
    <row r="39" spans="1:5" ht="21.75" customHeight="1" x14ac:dyDescent="0.35">
      <c r="A39" s="9" t="s">
        <v>8</v>
      </c>
      <c r="B39" s="23">
        <v>34905729</v>
      </c>
      <c r="C39" s="10"/>
      <c r="D39" s="10"/>
      <c r="E39" s="24"/>
    </row>
    <row r="40" spans="1:5" ht="21.75" customHeight="1" x14ac:dyDescent="0.35">
      <c r="A40" s="9" t="s">
        <v>25</v>
      </c>
      <c r="B40" s="25">
        <f>B39*0.01</f>
        <v>349057.29</v>
      </c>
      <c r="C40" s="10"/>
      <c r="D40" s="13"/>
      <c r="E40" s="24"/>
    </row>
    <row r="41" spans="1:5" ht="21.75" customHeight="1" x14ac:dyDescent="0.35">
      <c r="A41" s="9" t="s">
        <v>21</v>
      </c>
      <c r="B41" s="25">
        <f>B39-B40</f>
        <v>34556671.710000001</v>
      </c>
      <c r="C41" s="10"/>
      <c r="D41" s="14"/>
      <c r="E41" s="24"/>
    </row>
    <row r="42" spans="1:5" ht="21.75" customHeight="1" x14ac:dyDescent="0.35">
      <c r="A42" s="9" t="s">
        <v>10</v>
      </c>
      <c r="B42" s="14">
        <v>0.15</v>
      </c>
      <c r="C42" s="14"/>
      <c r="D42" s="14"/>
      <c r="E42" s="24"/>
    </row>
    <row r="43" spans="1:5" ht="21.75" customHeight="1" x14ac:dyDescent="0.35">
      <c r="A43" s="9" t="s">
        <v>22</v>
      </c>
      <c r="B43" s="14">
        <f>B41*B42</f>
        <v>5183500.7565000001</v>
      </c>
      <c r="C43" s="14"/>
      <c r="D43" s="14"/>
      <c r="E43" s="24"/>
    </row>
    <row r="44" spans="1:5" ht="21.75" customHeight="1" x14ac:dyDescent="0.35">
      <c r="A44" s="9" t="s">
        <v>26</v>
      </c>
      <c r="B44" s="14">
        <v>4250793.07</v>
      </c>
      <c r="C44" s="14"/>
      <c r="D44" s="14"/>
      <c r="E44" s="24"/>
    </row>
    <row r="45" spans="1:5" ht="21.75" customHeight="1" x14ac:dyDescent="0.35">
      <c r="A45" s="9" t="s">
        <v>27</v>
      </c>
      <c r="B45" s="14">
        <f>B43-B44</f>
        <v>932707.68649999984</v>
      </c>
      <c r="C45" s="14"/>
      <c r="D45" s="14"/>
      <c r="E45" s="24"/>
    </row>
    <row r="46" spans="1:5" ht="21.75" customHeight="1" x14ac:dyDescent="0.35">
      <c r="A46" s="9" t="s">
        <v>28</v>
      </c>
      <c r="B46" s="14">
        <v>934603.65</v>
      </c>
      <c r="C46" s="14"/>
      <c r="D46" s="14"/>
      <c r="E46" s="24"/>
    </row>
    <row r="47" spans="1:5" ht="21.75" customHeight="1" x14ac:dyDescent="0.35">
      <c r="A47" s="16"/>
      <c r="B47" s="17"/>
      <c r="C47" s="17"/>
      <c r="D47" s="17"/>
      <c r="E47" s="6"/>
    </row>
    <row r="48" spans="1:5" ht="21.75" customHeight="1" x14ac:dyDescent="0.35">
      <c r="A48" s="43" t="s">
        <v>16</v>
      </c>
      <c r="B48" s="43"/>
      <c r="C48" s="43"/>
      <c r="D48" s="43"/>
      <c r="E48" s="6"/>
    </row>
    <row r="49" spans="1:5" ht="20.100000000000001" customHeight="1" x14ac:dyDescent="0.35">
      <c r="A49" s="21"/>
      <c r="B49" s="21"/>
      <c r="C49" s="21"/>
      <c r="D49" s="21"/>
      <c r="E49" s="21"/>
    </row>
    <row r="50" spans="1:5" ht="20.100000000000001" customHeight="1" x14ac:dyDescent="0.35">
      <c r="A50" s="21"/>
      <c r="B50" s="21"/>
      <c r="C50" s="21"/>
      <c r="D50" s="21"/>
      <c r="E50" s="21"/>
    </row>
    <row r="51" spans="1:5" ht="17.399999999999999" x14ac:dyDescent="0.35">
      <c r="A51" s="21"/>
      <c r="B51" s="21"/>
      <c r="C51" s="21"/>
      <c r="D51" s="21"/>
      <c r="E51" s="21"/>
    </row>
  </sheetData>
  <mergeCells count="12">
    <mergeCell ref="A48:D48"/>
    <mergeCell ref="A2:D2"/>
    <mergeCell ref="A3:D3"/>
    <mergeCell ref="A4:D4"/>
    <mergeCell ref="A17:D17"/>
    <mergeCell ref="A19:D19"/>
    <mergeCell ref="A20:D20"/>
    <mergeCell ref="A21:D21"/>
    <mergeCell ref="A31:D31"/>
    <mergeCell ref="A33:D33"/>
    <mergeCell ref="A34:D34"/>
    <mergeCell ref="A35:D35"/>
  </mergeCells>
  <pageMargins left="0.7" right="0.7" top="0.75" bottom="0.75" header="0.3" footer="0.3"/>
  <pageSetup scale="67" fitToWidth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EB160-C8FC-436B-A955-28E7FDFD0538}">
  <sheetPr>
    <pageSetUpPr fitToPage="1"/>
  </sheetPr>
  <dimension ref="A1:E50"/>
  <sheetViews>
    <sheetView workbookViewId="0"/>
  </sheetViews>
  <sheetFormatPr defaultRowHeight="14.4" x14ac:dyDescent="0.3"/>
  <cols>
    <col min="1" max="1" width="33.33203125" customWidth="1"/>
    <col min="2" max="4" width="25.6640625" customWidth="1"/>
    <col min="5" max="5" width="12.44140625" customWidth="1"/>
  </cols>
  <sheetData>
    <row r="1" spans="1:5" ht="49.2" customHeight="1" x14ac:dyDescent="0.3"/>
    <row r="2" spans="1:5" ht="21.75" customHeight="1" x14ac:dyDescent="0.4">
      <c r="A2" s="45" t="s">
        <v>0</v>
      </c>
      <c r="B2" s="45"/>
      <c r="C2" s="45"/>
      <c r="D2" s="45"/>
      <c r="E2" s="6"/>
    </row>
    <row r="3" spans="1:5" ht="23.1" customHeight="1" x14ac:dyDescent="0.45">
      <c r="A3" s="44" t="s">
        <v>1</v>
      </c>
      <c r="B3" s="44"/>
      <c r="C3" s="44"/>
      <c r="D3" s="44"/>
      <c r="E3" s="6"/>
    </row>
    <row r="4" spans="1:5" ht="20.100000000000001" customHeight="1" x14ac:dyDescent="0.35">
      <c r="A4" s="42" t="s">
        <v>36</v>
      </c>
      <c r="B4" s="42"/>
      <c r="C4" s="42"/>
      <c r="D4" s="42"/>
      <c r="E4" s="6"/>
    </row>
    <row r="5" spans="1:5" ht="21.75" customHeight="1" x14ac:dyDescent="0.35">
      <c r="A5" s="3"/>
      <c r="B5" s="3"/>
      <c r="C5" s="4" t="s">
        <v>3</v>
      </c>
      <c r="D5" s="5">
        <v>159334.88</v>
      </c>
      <c r="E5" s="6"/>
    </row>
    <row r="6" spans="1:5" ht="21.75" customHeight="1" x14ac:dyDescent="0.35">
      <c r="A6" s="6"/>
      <c r="B6" s="6"/>
      <c r="C6" s="6"/>
      <c r="D6" s="6"/>
      <c r="E6" s="6"/>
    </row>
    <row r="7" spans="1:5" ht="21.75" customHeight="1" x14ac:dyDescent="0.35">
      <c r="A7" s="7" t="s">
        <v>4</v>
      </c>
      <c r="B7" s="7"/>
      <c r="C7" s="7"/>
      <c r="D7" s="7"/>
      <c r="E7" s="6"/>
    </row>
    <row r="8" spans="1:5" ht="24" customHeight="1" x14ac:dyDescent="0.35">
      <c r="A8" s="7"/>
      <c r="B8" s="8" t="s">
        <v>5</v>
      </c>
      <c r="C8" s="8" t="s">
        <v>6</v>
      </c>
      <c r="D8" s="8" t="s">
        <v>7</v>
      </c>
      <c r="E8" s="6"/>
    </row>
    <row r="9" spans="1:5" ht="21.75" customHeight="1" x14ac:dyDescent="0.35">
      <c r="A9" s="9" t="s">
        <v>8</v>
      </c>
      <c r="B9" s="23">
        <v>103625</v>
      </c>
      <c r="C9" s="26">
        <v>0</v>
      </c>
      <c r="D9" s="23">
        <v>71860778</v>
      </c>
      <c r="E9" s="22" t="s">
        <v>9</v>
      </c>
    </row>
    <row r="10" spans="1:5" ht="21.75" customHeight="1" x14ac:dyDescent="0.35">
      <c r="A10" s="9" t="s">
        <v>10</v>
      </c>
      <c r="B10" s="21">
        <v>0.2135</v>
      </c>
      <c r="C10" s="12">
        <v>0.17100000000000001</v>
      </c>
      <c r="D10" s="28">
        <v>2.2499999999999998E-3</v>
      </c>
      <c r="E10" s="24"/>
    </row>
    <row r="11" spans="1:5" ht="21.75" customHeight="1" x14ac:dyDescent="0.35">
      <c r="A11" s="9" t="s">
        <v>11</v>
      </c>
      <c r="B11" s="14">
        <f>B9*B10</f>
        <v>22123.9375</v>
      </c>
      <c r="C11" s="30">
        <f>C9*C10</f>
        <v>0</v>
      </c>
      <c r="D11" s="14">
        <f>+D9*D10</f>
        <v>161686.75049999999</v>
      </c>
      <c r="E11" s="24"/>
    </row>
    <row r="12" spans="1:5" ht="21.75" customHeight="1" x14ac:dyDescent="0.35">
      <c r="A12" s="9" t="s">
        <v>12</v>
      </c>
      <c r="B12" s="14">
        <f>B11*0.01</f>
        <v>221.239375</v>
      </c>
      <c r="C12" s="30">
        <v>0</v>
      </c>
      <c r="D12" s="14">
        <f>D11*0.01</f>
        <v>1616.8675049999999</v>
      </c>
      <c r="E12" s="24"/>
    </row>
    <row r="13" spans="1:5" ht="21.75" customHeight="1" x14ac:dyDescent="0.35">
      <c r="A13" s="9" t="s">
        <v>13</v>
      </c>
      <c r="B13" s="14">
        <f>B9*0.026</f>
        <v>2694.25</v>
      </c>
      <c r="C13" s="30">
        <v>0</v>
      </c>
      <c r="D13" s="14">
        <f>D9*0.000276</f>
        <v>19833.574728</v>
      </c>
      <c r="E13" s="24"/>
    </row>
    <row r="14" spans="1:5" ht="21.75" customHeight="1" x14ac:dyDescent="0.35">
      <c r="A14" s="15" t="s">
        <v>14</v>
      </c>
      <c r="B14" s="14">
        <f>B11-B12-B13</f>
        <v>19208.448124999999</v>
      </c>
      <c r="C14" s="30">
        <f>C11-C12-C13</f>
        <v>0</v>
      </c>
      <c r="D14" s="14">
        <f>D11-D12-D13</f>
        <v>140236.30826699999</v>
      </c>
      <c r="E14" s="24"/>
    </row>
    <row r="15" spans="1:5" ht="21.75" customHeight="1" x14ac:dyDescent="0.35">
      <c r="A15" s="16"/>
      <c r="B15" s="17"/>
      <c r="C15" s="17"/>
      <c r="D15" s="17"/>
      <c r="E15" s="6"/>
    </row>
    <row r="16" spans="1:5" ht="21.75" customHeight="1" x14ac:dyDescent="0.35">
      <c r="A16" s="18"/>
      <c r="B16" s="17"/>
      <c r="C16" s="17" t="s">
        <v>15</v>
      </c>
      <c r="D16" s="17">
        <v>181972.86</v>
      </c>
      <c r="E16" s="6"/>
    </row>
    <row r="17" spans="1:5" ht="21.75" customHeight="1" x14ac:dyDescent="0.35">
      <c r="A17" s="43" t="s">
        <v>16</v>
      </c>
      <c r="B17" s="43"/>
      <c r="C17" s="43"/>
      <c r="D17" s="43"/>
      <c r="E17" s="6"/>
    </row>
    <row r="18" spans="1:5" ht="21.75" customHeight="1" x14ac:dyDescent="0.35">
      <c r="A18" s="16"/>
      <c r="B18" s="19"/>
      <c r="C18" s="19"/>
      <c r="D18" s="19"/>
      <c r="E18" s="6"/>
    </row>
    <row r="19" spans="1:5" ht="21.75" customHeight="1" x14ac:dyDescent="0.4">
      <c r="A19" s="45" t="s">
        <v>0</v>
      </c>
      <c r="B19" s="45"/>
      <c r="C19" s="45"/>
      <c r="D19" s="45"/>
      <c r="E19" s="6"/>
    </row>
    <row r="20" spans="1:5" ht="23.1" customHeight="1" x14ac:dyDescent="0.45">
      <c r="A20" s="44" t="s">
        <v>17</v>
      </c>
      <c r="B20" s="44"/>
      <c r="C20" s="44"/>
      <c r="D20" s="44"/>
      <c r="E20" s="6"/>
    </row>
    <row r="21" spans="1:5" ht="20.100000000000001" customHeight="1" x14ac:dyDescent="0.35">
      <c r="A21" s="42" t="s">
        <v>36</v>
      </c>
      <c r="B21" s="42"/>
      <c r="C21" s="42"/>
      <c r="D21" s="42"/>
      <c r="E21" s="6"/>
    </row>
    <row r="22" spans="1:5" ht="21.75" customHeight="1" x14ac:dyDescent="0.35">
      <c r="A22" s="6"/>
      <c r="B22" s="6"/>
      <c r="C22" s="6"/>
      <c r="D22" s="6"/>
      <c r="E22" s="6"/>
    </row>
    <row r="23" spans="1:5" ht="21.75" customHeight="1" x14ac:dyDescent="0.35">
      <c r="A23" s="7" t="s">
        <v>4</v>
      </c>
      <c r="B23" s="7"/>
      <c r="C23" s="7"/>
      <c r="D23" s="7"/>
      <c r="E23" s="6"/>
    </row>
    <row r="24" spans="1:5" ht="24" customHeight="1" x14ac:dyDescent="0.35">
      <c r="A24" s="7"/>
      <c r="B24" s="8" t="s">
        <v>18</v>
      </c>
      <c r="C24" s="8" t="s">
        <v>19</v>
      </c>
      <c r="D24" s="7"/>
      <c r="E24" s="6"/>
    </row>
    <row r="25" spans="1:5" ht="21.75" customHeight="1" x14ac:dyDescent="0.35">
      <c r="A25" s="9" t="s">
        <v>8</v>
      </c>
      <c r="B25" s="23">
        <v>1576154</v>
      </c>
      <c r="C25" s="23">
        <v>362479</v>
      </c>
      <c r="D25" s="10"/>
      <c r="E25" s="24"/>
    </row>
    <row r="26" spans="1:5" ht="21.75" customHeight="1" x14ac:dyDescent="0.35">
      <c r="A26" s="9" t="s">
        <v>20</v>
      </c>
      <c r="B26" s="25">
        <f>B25*0.025</f>
        <v>39403.850000000006</v>
      </c>
      <c r="C26" s="25">
        <f>C25*0.025</f>
        <v>9061.9750000000004</v>
      </c>
      <c r="D26" s="13"/>
      <c r="E26" s="24"/>
    </row>
    <row r="27" spans="1:5" ht="21.75" customHeight="1" x14ac:dyDescent="0.35">
      <c r="A27" s="9" t="s">
        <v>21</v>
      </c>
      <c r="B27" s="25">
        <f>B25-B26</f>
        <v>1536750.15</v>
      </c>
      <c r="C27" s="25">
        <f>C25-C26</f>
        <v>353417.02500000002</v>
      </c>
      <c r="D27" s="14"/>
      <c r="E27" s="24"/>
    </row>
    <row r="28" spans="1:5" ht="21.75" customHeight="1" x14ac:dyDescent="0.35">
      <c r="A28" s="9" t="s">
        <v>10</v>
      </c>
      <c r="B28" s="20">
        <v>0.20250000000000001</v>
      </c>
      <c r="C28" s="14">
        <v>0.05</v>
      </c>
      <c r="D28" s="14"/>
      <c r="E28" s="24"/>
    </row>
    <row r="29" spans="1:5" ht="21.75" customHeight="1" x14ac:dyDescent="0.35">
      <c r="A29" s="9" t="s">
        <v>22</v>
      </c>
      <c r="B29" s="14">
        <f>B27*B28</f>
        <v>311191.90537499997</v>
      </c>
      <c r="C29" s="14">
        <f>C27*C28</f>
        <v>17670.851250000003</v>
      </c>
      <c r="D29" s="14"/>
      <c r="E29" s="24"/>
    </row>
    <row r="30" spans="1:5" ht="21.75" customHeight="1" x14ac:dyDescent="0.35">
      <c r="A30" s="16"/>
      <c r="B30" s="17"/>
      <c r="C30" s="17"/>
      <c r="D30" s="17"/>
      <c r="E30" s="6"/>
    </row>
    <row r="31" spans="1:5" ht="21.75" customHeight="1" x14ac:dyDescent="0.35">
      <c r="A31" s="43" t="s">
        <v>16</v>
      </c>
      <c r="B31" s="43"/>
      <c r="C31" s="43"/>
      <c r="D31" s="43"/>
      <c r="E31" s="6"/>
    </row>
    <row r="32" spans="1:5" ht="20.100000000000001" customHeight="1" x14ac:dyDescent="0.35">
      <c r="A32" s="16"/>
      <c r="B32" s="19"/>
      <c r="C32" s="19"/>
      <c r="D32" s="19"/>
      <c r="E32" s="6"/>
    </row>
    <row r="33" spans="1:5" ht="21.75" customHeight="1" x14ac:dyDescent="0.4">
      <c r="A33" s="45" t="s">
        <v>0</v>
      </c>
      <c r="B33" s="45"/>
      <c r="C33" s="45"/>
      <c r="D33" s="45"/>
      <c r="E33" s="6"/>
    </row>
    <row r="34" spans="1:5" ht="23.1" customHeight="1" x14ac:dyDescent="0.45">
      <c r="A34" s="44" t="s">
        <v>23</v>
      </c>
      <c r="B34" s="44"/>
      <c r="C34" s="44"/>
      <c r="D34" s="44"/>
      <c r="E34" s="6"/>
    </row>
    <row r="35" spans="1:5" ht="20.100000000000001" customHeight="1" x14ac:dyDescent="0.35">
      <c r="A35" s="42" t="s">
        <v>36</v>
      </c>
      <c r="B35" s="42"/>
      <c r="C35" s="42"/>
      <c r="D35" s="42"/>
      <c r="E35" s="6"/>
    </row>
    <row r="36" spans="1:5" ht="21.75" customHeight="1" x14ac:dyDescent="0.35">
      <c r="A36" s="6"/>
      <c r="B36" s="6"/>
      <c r="C36" s="6"/>
      <c r="D36" s="6"/>
      <c r="E36" s="6"/>
    </row>
    <row r="37" spans="1:5" ht="21.75" customHeight="1" x14ac:dyDescent="0.35">
      <c r="A37" s="7" t="s">
        <v>4</v>
      </c>
      <c r="B37" s="7"/>
      <c r="C37" s="7"/>
      <c r="D37" s="7"/>
      <c r="E37" s="6"/>
    </row>
    <row r="38" spans="1:5" ht="24" customHeight="1" x14ac:dyDescent="0.35">
      <c r="A38" s="7"/>
      <c r="B38" s="8" t="s">
        <v>24</v>
      </c>
      <c r="C38" s="7"/>
      <c r="D38" s="7"/>
      <c r="E38" s="6"/>
    </row>
    <row r="39" spans="1:5" ht="21.75" customHeight="1" x14ac:dyDescent="0.35">
      <c r="A39" s="9" t="s">
        <v>8</v>
      </c>
      <c r="B39" s="23">
        <v>34675963</v>
      </c>
      <c r="C39" s="10"/>
      <c r="D39" s="10"/>
      <c r="E39" s="24"/>
    </row>
    <row r="40" spans="1:5" ht="21.75" customHeight="1" x14ac:dyDescent="0.35">
      <c r="A40" s="9" t="s">
        <v>25</v>
      </c>
      <c r="B40" s="25">
        <f>B39*0.01</f>
        <v>346759.63</v>
      </c>
      <c r="C40" s="10"/>
      <c r="D40" s="13"/>
      <c r="E40" s="24"/>
    </row>
    <row r="41" spans="1:5" ht="21.75" customHeight="1" x14ac:dyDescent="0.35">
      <c r="A41" s="9" t="s">
        <v>21</v>
      </c>
      <c r="B41" s="25">
        <f>B39-B40</f>
        <v>34329203.369999997</v>
      </c>
      <c r="C41" s="10"/>
      <c r="D41" s="14"/>
      <c r="E41" s="24"/>
    </row>
    <row r="42" spans="1:5" ht="21.75" customHeight="1" x14ac:dyDescent="0.35">
      <c r="A42" s="9" t="s">
        <v>10</v>
      </c>
      <c r="B42" s="14">
        <v>0.15</v>
      </c>
      <c r="C42" s="14"/>
      <c r="D42" s="14"/>
      <c r="E42" s="24"/>
    </row>
    <row r="43" spans="1:5" ht="21.75" customHeight="1" x14ac:dyDescent="0.35">
      <c r="A43" s="9" t="s">
        <v>22</v>
      </c>
      <c r="B43" s="14">
        <f>B41*B42</f>
        <v>5149380.505499999</v>
      </c>
      <c r="C43" s="14"/>
      <c r="D43" s="14"/>
      <c r="E43" s="24"/>
    </row>
    <row r="44" spans="1:5" ht="21.75" customHeight="1" x14ac:dyDescent="0.35">
      <c r="A44" s="9" t="s">
        <v>26</v>
      </c>
      <c r="B44" s="14">
        <v>4242704.2300000004</v>
      </c>
      <c r="C44" s="14"/>
      <c r="D44" s="14"/>
      <c r="E44" s="24"/>
    </row>
    <row r="45" spans="1:5" ht="21.75" customHeight="1" x14ac:dyDescent="0.35">
      <c r="A45" s="9" t="s">
        <v>27</v>
      </c>
      <c r="B45" s="14">
        <f>B43-B44</f>
        <v>906676.27549999859</v>
      </c>
      <c r="C45" s="14"/>
      <c r="D45" s="14"/>
      <c r="E45" s="24"/>
    </row>
    <row r="46" spans="1:5" ht="21.75" customHeight="1" x14ac:dyDescent="0.35">
      <c r="A46" s="9" t="s">
        <v>28</v>
      </c>
      <c r="B46" s="14">
        <v>902511.23</v>
      </c>
      <c r="C46" s="14"/>
      <c r="D46" s="14"/>
      <c r="E46" s="24"/>
    </row>
    <row r="47" spans="1:5" ht="21.75" customHeight="1" x14ac:dyDescent="0.35">
      <c r="A47" s="16"/>
      <c r="B47" s="17"/>
      <c r="C47" s="17"/>
      <c r="D47" s="17"/>
      <c r="E47" s="6"/>
    </row>
    <row r="48" spans="1:5" ht="21.75" customHeight="1" x14ac:dyDescent="0.35">
      <c r="A48" s="43" t="s">
        <v>16</v>
      </c>
      <c r="B48" s="43"/>
      <c r="C48" s="43"/>
      <c r="D48" s="43"/>
      <c r="E48" s="6"/>
    </row>
    <row r="49" spans="1:5" ht="20.100000000000001" customHeight="1" x14ac:dyDescent="0.35">
      <c r="A49" s="21"/>
      <c r="B49" s="21"/>
      <c r="C49" s="21"/>
      <c r="D49" s="21"/>
      <c r="E49" s="21"/>
    </row>
    <row r="50" spans="1:5" ht="20.100000000000001" customHeight="1" x14ac:dyDescent="0.35">
      <c r="A50" s="21"/>
      <c r="B50" s="21"/>
      <c r="C50" s="21"/>
      <c r="D50" s="21"/>
      <c r="E50" s="21"/>
    </row>
  </sheetData>
  <mergeCells count="12">
    <mergeCell ref="A2:D2"/>
    <mergeCell ref="A3:D3"/>
    <mergeCell ref="A4:D4"/>
    <mergeCell ref="A17:D17"/>
    <mergeCell ref="A19:D19"/>
    <mergeCell ref="A35:D35"/>
    <mergeCell ref="A48:D48"/>
    <mergeCell ref="A20:D20"/>
    <mergeCell ref="A21:D21"/>
    <mergeCell ref="A31:D31"/>
    <mergeCell ref="A33:D33"/>
    <mergeCell ref="A34:D34"/>
  </mergeCells>
  <pageMargins left="0.7" right="0.7" top="0.75" bottom="0.75" header="0.3" footer="0.3"/>
  <pageSetup scale="67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R Document" ma:contentTypeID="0x010100D4DAE881CC37A34085C3FAC40E266D920100425ACAF472DF474EBF871309F550C2BE" ma:contentTypeVersion="3" ma:contentTypeDescription="" ma:contentTypeScope="" ma:versionID="4db8391afd90796489a2710b6f083c71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targetNamespace="http://schemas.microsoft.com/office/2006/metadata/properties" ma:root="true" ma:fieldsID="bd686fd6a8e9ac388e4417ef7776e8cb" ns1:_="" ns2:_="">
    <xsd:import namespace="http://schemas.microsoft.com/sharepoint/v3"/>
    <xsd:import namespace="9130277e-1076-48d8-8826-9168779647c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2:DOR_x005f_x0020_Document_x005f_x0020_Type" minOccurs="0"/>
                <xsd:element ref="ns1:RoutingRule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{9130277e-1076-48d8-8826-9168779647ca}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DOR_x005f_x0020_Document_x005f_x0020_Type" ma:index="10" nillable="true" ma:displayName="DOR Document Type" ma:format="Dropdown" ma:internalName="DOR_x0020_Document_x0020_Type">
      <xsd:simpleType>
        <xsd:restriction base="dms:Choice">
          <xsd:enumeration value="Brochure"/>
          <xsd:enumeration value="Manual"/>
          <xsd:enumeration value="Newsletter"/>
          <xsd:enumeration value="Report"/>
          <xsd:enumeration value="Updat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ACA0DC1-C4C3-40B9-944E-5905E0043F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344C7F-E0A7-4DE9-AC22-ACC0233CB6B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422E25E-4668-4A1B-9E20-2ECBE9952FF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9033861-B9DB-4BB9-9356-1B103FA9884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'April 2024'!Print_Area</vt:lpstr>
      <vt:lpstr>'August 2024'!Print_Area</vt:lpstr>
      <vt:lpstr>'December 2024'!Print_Area</vt:lpstr>
      <vt:lpstr>'February 2024'!Print_Area</vt:lpstr>
      <vt:lpstr>'January 2024'!Print_Area</vt:lpstr>
      <vt:lpstr>'July 2024'!Print_Area</vt:lpstr>
      <vt:lpstr>'June 2024'!Print_Area</vt:lpstr>
      <vt:lpstr>'March 2024'!Print_Area</vt:lpstr>
      <vt:lpstr>'May 2024'!Print_Area</vt:lpstr>
      <vt:lpstr>'November 2024'!Print_Area</vt:lpstr>
      <vt:lpstr>'October 2024'!Print_Area</vt:lpstr>
      <vt:lpstr>'September 2024'!Print_Area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Petroleum Data on Collections of Alternative Fuels Gas Fuels and Special Fuels 2017</dc:title>
  <dc:subject/>
  <dc:creator>Heil, Michael (MDOR)</dc:creator>
  <cp:keywords/>
  <dc:description/>
  <cp:lastModifiedBy>Duff, Ione (MDOR)</cp:lastModifiedBy>
  <cp:revision/>
  <dcterms:created xsi:type="dcterms:W3CDTF">2014-06-06T13:48:03Z</dcterms:created>
  <dcterms:modified xsi:type="dcterms:W3CDTF">2025-03-10T19:09:39Z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0x010100D0D54A08F0332E4193A311058E0BCBBC</vt:lpwstr>
  </property>
  <property fmtid="{D5CDD505-2E9C-101B-9397-08002B2CF9AE}" pid="3" name="_dlc_DocId">
    <vt:lpwstr>EHMXPVJQYS55-83-261</vt:lpwstr>
  </property>
  <property fmtid="{D5CDD505-2E9C-101B-9397-08002B2CF9AE}" pid="4" name="_dlc_DocIdItemGuid">
    <vt:lpwstr>f51aecfa-3d65-4d73-b4cf-79a62588366b</vt:lpwstr>
  </property>
  <property fmtid="{D5CDD505-2E9C-101B-9397-08002B2CF9AE}" pid="5" name="_dlc_DocIdUrl">
    <vt:lpwstr>http://extprod/businesses/petroleum/_layouts/DocIdRedir.aspx?ID=EHMXPVJQYS55-83-261, EHMXPVJQYS55-83-261</vt:lpwstr>
  </property>
  <property fmtid="{D5CDD505-2E9C-101B-9397-08002B2CF9AE}" pid="6" name="Tax Year">
    <vt:lpwstr>2017</vt:lpwstr>
  </property>
  <property fmtid="{D5CDD505-2E9C-101B-9397-08002B2CF9AE}" pid="7" name="DOR Document Type">
    <vt:lpwstr>Report</vt:lpwstr>
  </property>
  <property fmtid="{D5CDD505-2E9C-101B-9397-08002B2CF9AE}" pid="8" name="RoutingRuleDescription">
    <vt:lpwstr>Petroleum Data on Collections of Alternative Fuels Gas Fuels and Special Fuels 2017</vt:lpwstr>
  </property>
  <property fmtid="{D5CDD505-2E9C-101B-9397-08002B2CF9AE}" pid="9" name="Owner">
    <vt:lpwstr>49</vt:lpwstr>
  </property>
</Properties>
</file>