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codeName="ThisWorkbook" defaultThemeVersion="124226"/>
  <mc:AlternateContent xmlns:mc="http://schemas.openxmlformats.org/markup-compatibility/2006">
    <mc:Choice Requires="x15">
      <x15ac:absPath xmlns:x15ac="http://schemas.microsoft.com/office/spreadsheetml/2010/11/ac" url="https://mn365-my.sharepoint.com/personal/bob_wagstrom_state_mn_us/Documents/Documents/Production Tax Files/2024 Production Tax/"/>
    </mc:Choice>
  </mc:AlternateContent>
  <xr:revisionPtr revIDLastSave="0" documentId="8_{336566EC-E818-4DAA-AF35-DFF12B68DA69}" xr6:coauthVersionLast="47" xr6:coauthVersionMax="47" xr10:uidLastSave="{00000000-0000-0000-0000-000000000000}"/>
  <bookViews>
    <workbookView xWindow="-120" yWindow="-120" windowWidth="20730" windowHeight="11760" tabRatio="795" xr2:uid="{00000000-000D-0000-FFFF-FFFF00000000}"/>
  </bookViews>
  <sheets>
    <sheet name="Fluxed Pellets (&gt;=2% flux)" sheetId="2" r:id="rId1"/>
    <sheet name="Partially Fluxed Pellets (&lt;2% )" sheetId="14" r:id="rId2"/>
    <sheet name="DR Grade Pellets" sheetId="17" r:id="rId3"/>
    <sheet name="Acid Pellets (No flux)" sheetId="3" r:id="rId4"/>
    <sheet name="Concentrate (taxable)" sheetId="4" r:id="rId5"/>
    <sheet name="Concentrate (non-taxable)" sheetId="15" r:id="rId6"/>
    <sheet name="Sinter" sheetId="13" r:id="rId7"/>
    <sheet name="Chips" sheetId="9" r:id="rId8"/>
    <sheet name="Fines" sheetId="12" r:id="rId9"/>
    <sheet name="DRI or Nuggets" sheetId="11" r:id="rId10"/>
    <sheet name="Other Iron-bearing material" sheetId="16" r:id="rId11"/>
    <sheet name="Part 2" sheetId="1" r:id="rId12"/>
    <sheet name="Part 3" sheetId="7" r:id="rId13"/>
    <sheet name="Part 4" sheetId="8" r:id="rId14"/>
    <sheet name="notes" sheetId="5" state="hidden" r:id="rId15"/>
  </sheets>
  <definedNames>
    <definedName name="\P" localSheetId="12">'Part 3'!#REF!</definedName>
    <definedName name="\P" localSheetId="13">'Part 4'!#REF!</definedName>
    <definedName name="\P">'Part 2'!$BA$5</definedName>
    <definedName name="ONE" localSheetId="12">'Part 3'!#REF!</definedName>
    <definedName name="ONE" localSheetId="13">'Part 4'!#REF!</definedName>
    <definedName name="ONE">'Part 2'!$A$5:$N$36</definedName>
    <definedName name="_xlnm.Print_Area" localSheetId="3">'Acid Pellets (No flux)'!$A$1:$H$41</definedName>
    <definedName name="_xlnm.Print_Area" localSheetId="7">Chips!$A$1:$H$41</definedName>
    <definedName name="_xlnm.Print_Area" localSheetId="5">'Concentrate (non-taxable)'!$A$1:$H$41</definedName>
    <definedName name="_xlnm.Print_Area" localSheetId="4">'Concentrate (taxable)'!$A$1:$H$41</definedName>
    <definedName name="_xlnm.Print_Area" localSheetId="2">'DR Grade Pellets'!$A$1:$H$41</definedName>
    <definedName name="_xlnm.Print_Area" localSheetId="9">'DRI or Nuggets'!$A$1:$H$41</definedName>
    <definedName name="_xlnm.Print_Area" localSheetId="8">Fines!$A$1:$H$41</definedName>
    <definedName name="_xlnm.Print_Area" localSheetId="0">'Fluxed Pellets (&gt;=2% flux)'!$A$1:$H$41</definedName>
    <definedName name="_xlnm.Print_Area" localSheetId="10">'Other Iron-bearing material'!$A$1:$H$41</definedName>
    <definedName name="_xlnm.Print_Area" localSheetId="11">'Part 2'!$A$1:$M$41</definedName>
    <definedName name="_xlnm.Print_Area" localSheetId="12">'Part 3'!$A$1:$M$41</definedName>
    <definedName name="_xlnm.Print_Area" localSheetId="13">'Part 4'!$A$1:$H$41</definedName>
    <definedName name="_xlnm.Print_Area" localSheetId="1">'Partially Fluxed Pellets (&lt;2% )'!$A$1:$H$41</definedName>
    <definedName name="_xlnm.Print_Area" localSheetId="6">Sinter!$A$1:$H$41</definedName>
    <definedName name="TWO" localSheetId="5">'Part 2'!#REF!</definedName>
    <definedName name="TWO" localSheetId="2">'Part 2'!#REF!</definedName>
    <definedName name="TWO" localSheetId="8">'Part 2'!#REF!</definedName>
    <definedName name="TWO" localSheetId="12">'Part 3'!$A$2:$N$49</definedName>
    <definedName name="TWO" localSheetId="13">'Part 4'!$A$1:$G$6</definedName>
    <definedName name="TWO" localSheetId="1">'Part 2'!#REF!</definedName>
    <definedName name="TWO" localSheetId="6">'Part 2'!#REF!</definedName>
    <definedName name="TWO">'Part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7" l="1"/>
  <c r="C31" i="17" s="1"/>
  <c r="D30" i="17"/>
  <c r="K30" i="17" s="1"/>
  <c r="D29" i="17"/>
  <c r="K29" i="17" s="1"/>
  <c r="D28" i="17"/>
  <c r="K28" i="17" s="1"/>
  <c r="D27" i="17"/>
  <c r="K27" i="17" s="1"/>
  <c r="D26" i="17"/>
  <c r="K26" i="17" s="1"/>
  <c r="D25" i="17"/>
  <c r="K25" i="17" s="1"/>
  <c r="D24" i="17"/>
  <c r="K24" i="17" s="1"/>
  <c r="D23" i="17"/>
  <c r="K23" i="17" s="1"/>
  <c r="D22" i="17"/>
  <c r="K22" i="17" s="1"/>
  <c r="D21" i="17"/>
  <c r="K21" i="17" s="1"/>
  <c r="D20" i="17"/>
  <c r="K20" i="17" s="1"/>
  <c r="D19" i="17"/>
  <c r="K19" i="17" s="1"/>
  <c r="A1" i="17"/>
  <c r="A4" i="8"/>
  <c r="A4" i="7"/>
  <c r="A4" i="1"/>
  <c r="K31" i="17" l="1"/>
  <c r="H31" i="17" s="1"/>
  <c r="F29" i="17"/>
  <c r="F20" i="17"/>
  <c r="F24" i="17"/>
  <c r="F28" i="17"/>
  <c r="G20" i="17"/>
  <c r="G24" i="17"/>
  <c r="G28" i="17"/>
  <c r="G29" i="17"/>
  <c r="F21" i="17"/>
  <c r="F25" i="17"/>
  <c r="G25" i="17" s="1"/>
  <c r="G21" i="17"/>
  <c r="F30" i="17"/>
  <c r="G30" i="17" s="1"/>
  <c r="F22" i="17"/>
  <c r="G22" i="17" s="1"/>
  <c r="F26" i="17"/>
  <c r="G26" i="17" s="1"/>
  <c r="F19" i="17"/>
  <c r="F23" i="17"/>
  <c r="F27" i="17"/>
  <c r="D31" i="17"/>
  <c r="G19" i="17"/>
  <c r="G23" i="17"/>
  <c r="G27" i="17"/>
  <c r="A1" i="14"/>
  <c r="A1" i="3"/>
  <c r="A1" i="4"/>
  <c r="A1" i="15"/>
  <c r="A1" i="13"/>
  <c r="A1" i="9"/>
  <c r="A1" i="12"/>
  <c r="A1" i="11"/>
  <c r="A1" i="16"/>
  <c r="A1" i="1"/>
  <c r="A1" i="7"/>
  <c r="A1" i="8"/>
  <c r="G31" i="17" l="1"/>
  <c r="F31" i="17"/>
  <c r="E31" i="17" s="1"/>
  <c r="B31" i="16"/>
  <c r="C31" i="16" s="1"/>
  <c r="D30" i="16"/>
  <c r="K30" i="16" s="1"/>
  <c r="D29" i="16"/>
  <c r="K29" i="16" s="1"/>
  <c r="D28" i="16"/>
  <c r="K28" i="16" s="1"/>
  <c r="D27" i="16"/>
  <c r="K27" i="16" s="1"/>
  <c r="D26" i="16"/>
  <c r="K26" i="16" s="1"/>
  <c r="D25" i="16"/>
  <c r="K25" i="16" s="1"/>
  <c r="D24" i="16"/>
  <c r="D23" i="16"/>
  <c r="K23" i="16" s="1"/>
  <c r="D22" i="16"/>
  <c r="K22" i="16" s="1"/>
  <c r="D21" i="16"/>
  <c r="K21" i="16" s="1"/>
  <c r="D20" i="16"/>
  <c r="K20" i="16" s="1"/>
  <c r="D19" i="16"/>
  <c r="K19" i="16" s="1"/>
  <c r="D31" i="16" l="1"/>
  <c r="K24" i="16"/>
  <c r="K31" i="16" s="1"/>
  <c r="H31" i="16" s="1"/>
  <c r="F19" i="16"/>
  <c r="F21" i="16"/>
  <c r="G21" i="16" s="1"/>
  <c r="F23" i="16"/>
  <c r="G23" i="16" s="1"/>
  <c r="F25" i="16"/>
  <c r="G25" i="16" s="1"/>
  <c r="F27" i="16"/>
  <c r="G27" i="16" s="1"/>
  <c r="F29" i="16"/>
  <c r="G29" i="16"/>
  <c r="F20" i="16"/>
  <c r="G20" i="16" s="1"/>
  <c r="F22" i="16"/>
  <c r="G22" i="16" s="1"/>
  <c r="F24" i="16"/>
  <c r="G24" i="16" s="1"/>
  <c r="F26" i="16"/>
  <c r="G26" i="16" s="1"/>
  <c r="F28" i="16"/>
  <c r="G28" i="16" s="1"/>
  <c r="F30" i="16"/>
  <c r="G30" i="16" s="1"/>
  <c r="D23" i="2"/>
  <c r="F31" i="16" l="1"/>
  <c r="E31" i="16" s="1"/>
  <c r="G19" i="16"/>
  <c r="G31" i="16" s="1"/>
  <c r="G32" i="16" s="1"/>
  <c r="B31" i="15"/>
  <c r="D30" i="15"/>
  <c r="K30" i="15"/>
  <c r="D29" i="15"/>
  <c r="K29" i="15" s="1"/>
  <c r="D28" i="15"/>
  <c r="K28" i="15" s="1"/>
  <c r="D27" i="15"/>
  <c r="K27" i="15" s="1"/>
  <c r="D26" i="15"/>
  <c r="K26" i="15" s="1"/>
  <c r="D25" i="15"/>
  <c r="K25" i="15" s="1"/>
  <c r="D24" i="15"/>
  <c r="K24" i="15" s="1"/>
  <c r="D23" i="15"/>
  <c r="K23" i="15" s="1"/>
  <c r="D22" i="15"/>
  <c r="K22" i="15" s="1"/>
  <c r="D21" i="15"/>
  <c r="K21" i="15" s="1"/>
  <c r="D20" i="15"/>
  <c r="K20" i="15"/>
  <c r="D19" i="15"/>
  <c r="K19" i="15" s="1"/>
  <c r="F20" i="15"/>
  <c r="G20" i="15"/>
  <c r="F22" i="15"/>
  <c r="F28" i="15"/>
  <c r="G28" i="15" s="1"/>
  <c r="F30" i="15"/>
  <c r="D30" i="11"/>
  <c r="F30" i="11" s="1"/>
  <c r="D29" i="11"/>
  <c r="F29" i="11" s="1"/>
  <c r="G29" i="11" s="1"/>
  <c r="D28" i="11"/>
  <c r="F28" i="11" s="1"/>
  <c r="D27" i="11"/>
  <c r="D26" i="11"/>
  <c r="F26" i="11" s="1"/>
  <c r="D25" i="11"/>
  <c r="K25" i="11" s="1"/>
  <c r="D24" i="11"/>
  <c r="F24" i="11" s="1"/>
  <c r="D23" i="11"/>
  <c r="F23" i="11" s="1"/>
  <c r="D22" i="11"/>
  <c r="F22" i="11" s="1"/>
  <c r="D21" i="11"/>
  <c r="F21" i="11" s="1"/>
  <c r="G21" i="11" s="1"/>
  <c r="D20" i="11"/>
  <c r="F20" i="11" s="1"/>
  <c r="G20" i="11" s="1"/>
  <c r="D19" i="11"/>
  <c r="K19" i="11" s="1"/>
  <c r="D30" i="12"/>
  <c r="K30" i="12" s="1"/>
  <c r="D29" i="12"/>
  <c r="F29" i="12" s="1"/>
  <c r="G29" i="12" s="1"/>
  <c r="D28" i="12"/>
  <c r="D27" i="12"/>
  <c r="K27" i="12" s="1"/>
  <c r="D26" i="12"/>
  <c r="K26" i="12" s="1"/>
  <c r="D25" i="12"/>
  <c r="F25" i="12" s="1"/>
  <c r="G25" i="12" s="1"/>
  <c r="D24" i="12"/>
  <c r="D23" i="12"/>
  <c r="F23" i="12" s="1"/>
  <c r="G23" i="12" s="1"/>
  <c r="D22" i="12"/>
  <c r="K22" i="12" s="1"/>
  <c r="D21" i="12"/>
  <c r="K21" i="12" s="1"/>
  <c r="D20" i="12"/>
  <c r="K20" i="12" s="1"/>
  <c r="D19" i="12"/>
  <c r="D30" i="9"/>
  <c r="K30" i="9" s="1"/>
  <c r="D29" i="9"/>
  <c r="D28" i="9"/>
  <c r="K28" i="9" s="1"/>
  <c r="D27" i="9"/>
  <c r="K27" i="9" s="1"/>
  <c r="D26" i="9"/>
  <c r="K26" i="9" s="1"/>
  <c r="D25" i="9"/>
  <c r="D24" i="9"/>
  <c r="F24" i="9" s="1"/>
  <c r="D23" i="9"/>
  <c r="K23" i="9" s="1"/>
  <c r="D22" i="9"/>
  <c r="F22" i="9" s="1"/>
  <c r="D21" i="9"/>
  <c r="D20" i="9"/>
  <c r="D19" i="9"/>
  <c r="F19" i="9" s="1"/>
  <c r="D30" i="13"/>
  <c r="K30" i="13" s="1"/>
  <c r="D29" i="13"/>
  <c r="D28" i="13"/>
  <c r="K28" i="13" s="1"/>
  <c r="D27" i="13"/>
  <c r="D26" i="13"/>
  <c r="K26" i="13" s="1"/>
  <c r="D25" i="13"/>
  <c r="D24" i="13"/>
  <c r="K24" i="13" s="1"/>
  <c r="D23" i="13"/>
  <c r="K23" i="13" s="1"/>
  <c r="D22" i="13"/>
  <c r="K22" i="13" s="1"/>
  <c r="D21" i="13"/>
  <c r="D20" i="13"/>
  <c r="D19" i="13"/>
  <c r="F19" i="13" s="1"/>
  <c r="D30" i="4"/>
  <c r="K30" i="4" s="1"/>
  <c r="D29" i="4"/>
  <c r="D28" i="4"/>
  <c r="F28" i="4" s="1"/>
  <c r="D27" i="4"/>
  <c r="D26" i="4"/>
  <c r="F26" i="4" s="1"/>
  <c r="D25" i="4"/>
  <c r="D24" i="4"/>
  <c r="F24" i="4" s="1"/>
  <c r="D23" i="4"/>
  <c r="D22" i="4"/>
  <c r="F22" i="4" s="1"/>
  <c r="D21" i="4"/>
  <c r="D20" i="4"/>
  <c r="F20" i="4" s="1"/>
  <c r="D19" i="4"/>
  <c r="D30" i="3"/>
  <c r="D29" i="3"/>
  <c r="K29" i="3" s="1"/>
  <c r="D28" i="3"/>
  <c r="D27" i="3"/>
  <c r="K27" i="3" s="1"/>
  <c r="D26" i="3"/>
  <c r="D25" i="3"/>
  <c r="D24" i="3"/>
  <c r="D23" i="3"/>
  <c r="D22" i="3"/>
  <c r="D21" i="3"/>
  <c r="D20" i="3"/>
  <c r="D19" i="3"/>
  <c r="K19" i="3" s="1"/>
  <c r="D30" i="2"/>
  <c r="F30" i="2" s="1"/>
  <c r="D29" i="2"/>
  <c r="D28" i="2"/>
  <c r="D27" i="2"/>
  <c r="D26" i="2"/>
  <c r="K26" i="2" s="1"/>
  <c r="D25" i="2"/>
  <c r="D24" i="2"/>
  <c r="K24" i="2" s="1"/>
  <c r="D22" i="2"/>
  <c r="D21" i="2"/>
  <c r="D20" i="2"/>
  <c r="K20" i="2" s="1"/>
  <c r="D19" i="2"/>
  <c r="K19" i="2" s="1"/>
  <c r="D29" i="14"/>
  <c r="F29" i="14" s="1"/>
  <c r="G29" i="14" s="1"/>
  <c r="D28" i="14"/>
  <c r="F28" i="14" s="1"/>
  <c r="D27" i="14"/>
  <c r="F27" i="14"/>
  <c r="G27" i="14" s="1"/>
  <c r="D26" i="14"/>
  <c r="F26" i="14" s="1"/>
  <c r="D25" i="14"/>
  <c r="K25" i="14" s="1"/>
  <c r="D24" i="14"/>
  <c r="F24" i="14" s="1"/>
  <c r="G24" i="14" s="1"/>
  <c r="D23" i="14"/>
  <c r="F23" i="14" s="1"/>
  <c r="G23" i="14" s="1"/>
  <c r="D22" i="14"/>
  <c r="F22" i="14" s="1"/>
  <c r="D30" i="14"/>
  <c r="F30" i="14"/>
  <c r="G30" i="14" s="1"/>
  <c r="D21" i="14"/>
  <c r="F21" i="14" s="1"/>
  <c r="G21" i="14" s="1"/>
  <c r="D20" i="14"/>
  <c r="F20" i="14" s="1"/>
  <c r="G20" i="14" s="1"/>
  <c r="D19" i="14"/>
  <c r="F19" i="14" s="1"/>
  <c r="D41" i="7"/>
  <c r="B31" i="14"/>
  <c r="K30" i="14"/>
  <c r="K29" i="14"/>
  <c r="K27" i="14"/>
  <c r="K23" i="14"/>
  <c r="K21" i="14"/>
  <c r="K20" i="14"/>
  <c r="K29" i="11"/>
  <c r="K27" i="11"/>
  <c r="K29" i="12"/>
  <c r="K28" i="12"/>
  <c r="K25" i="12"/>
  <c r="K24" i="12"/>
  <c r="K23" i="12"/>
  <c r="K29" i="9"/>
  <c r="K25" i="9"/>
  <c r="K24" i="9"/>
  <c r="K21" i="9"/>
  <c r="K20" i="9"/>
  <c r="K19" i="9"/>
  <c r="K29" i="13"/>
  <c r="K25" i="13"/>
  <c r="K21" i="13"/>
  <c r="K20" i="13"/>
  <c r="K19" i="13"/>
  <c r="K28" i="4"/>
  <c r="K24" i="4"/>
  <c r="K20" i="4"/>
  <c r="K28" i="2"/>
  <c r="K25" i="3"/>
  <c r="K23" i="3"/>
  <c r="E31" i="1"/>
  <c r="E23" i="1"/>
  <c r="B31" i="13"/>
  <c r="C31" i="13" s="1"/>
  <c r="F29" i="13"/>
  <c r="G29" i="13" s="1"/>
  <c r="B31" i="12"/>
  <c r="C31" i="12" s="1"/>
  <c r="F20" i="13"/>
  <c r="F21" i="13"/>
  <c r="G21" i="13" s="1"/>
  <c r="F24" i="13"/>
  <c r="F25" i="13"/>
  <c r="G25" i="13" s="1"/>
  <c r="F20" i="12"/>
  <c r="F22" i="12"/>
  <c r="F24" i="12"/>
  <c r="F26" i="12"/>
  <c r="F28" i="12"/>
  <c r="K21" i="3"/>
  <c r="B31" i="3"/>
  <c r="G28" i="4"/>
  <c r="G24" i="4"/>
  <c r="G20" i="4"/>
  <c r="B31" i="11"/>
  <c r="C31" i="11" s="1"/>
  <c r="G28" i="11"/>
  <c r="F27" i="11"/>
  <c r="F19" i="11"/>
  <c r="G19" i="11" s="1"/>
  <c r="B31" i="9"/>
  <c r="C31" i="9" s="1"/>
  <c r="F30" i="9"/>
  <c r="F29" i="9"/>
  <c r="G29" i="9" s="1"/>
  <c r="F28" i="9"/>
  <c r="F27" i="9"/>
  <c r="G27" i="9" s="1"/>
  <c r="F26" i="9"/>
  <c r="F25" i="9"/>
  <c r="G25" i="9"/>
  <c r="G24" i="9"/>
  <c r="G22" i="9"/>
  <c r="F21" i="9"/>
  <c r="B31" i="4"/>
  <c r="C31" i="4" s="1"/>
  <c r="B31" i="2"/>
  <c r="K20" i="3"/>
  <c r="C31" i="3"/>
  <c r="D31" i="12" l="1"/>
  <c r="F26" i="15"/>
  <c r="G26" i="15" s="1"/>
  <c r="D31" i="4"/>
  <c r="G27" i="11"/>
  <c r="G22" i="15"/>
  <c r="G21" i="9"/>
  <c r="G30" i="15"/>
  <c r="K28" i="11"/>
  <c r="F25" i="14"/>
  <c r="G25" i="14" s="1"/>
  <c r="D31" i="14"/>
  <c r="C31" i="14" s="1"/>
  <c r="G24" i="11"/>
  <c r="K20" i="11"/>
  <c r="K21" i="11"/>
  <c r="F25" i="11"/>
  <c r="G25" i="11" s="1"/>
  <c r="D31" i="11"/>
  <c r="G22" i="11"/>
  <c r="G30" i="11"/>
  <c r="G23" i="11"/>
  <c r="K23" i="11"/>
  <c r="G26" i="11"/>
  <c r="K24" i="11"/>
  <c r="F27" i="12"/>
  <c r="G27" i="12" s="1"/>
  <c r="F19" i="12"/>
  <c r="G19" i="12" s="1"/>
  <c r="K19" i="12"/>
  <c r="K31" i="12" s="1"/>
  <c r="H31" i="12" s="1"/>
  <c r="F21" i="12"/>
  <c r="G21" i="12" s="1"/>
  <c r="G19" i="9"/>
  <c r="F23" i="9"/>
  <c r="G23" i="9" s="1"/>
  <c r="F27" i="13"/>
  <c r="G27" i="13" s="1"/>
  <c r="K27" i="13"/>
  <c r="K31" i="13" s="1"/>
  <c r="H31" i="13" s="1"/>
  <c r="F23" i="13"/>
  <c r="G23" i="13" s="1"/>
  <c r="F28" i="13"/>
  <c r="F24" i="15"/>
  <c r="G24" i="15" s="1"/>
  <c r="F19" i="15"/>
  <c r="G19" i="15" s="1"/>
  <c r="G26" i="4"/>
  <c r="K26" i="4"/>
  <c r="G28" i="14"/>
  <c r="K19" i="14"/>
  <c r="G22" i="14"/>
  <c r="K22" i="14"/>
  <c r="K26" i="14"/>
  <c r="G26" i="14"/>
  <c r="K24" i="14"/>
  <c r="K28" i="14"/>
  <c r="G19" i="13"/>
  <c r="K30" i="2"/>
  <c r="G22" i="4"/>
  <c r="G26" i="9"/>
  <c r="F26" i="13"/>
  <c r="G26" i="13" s="1"/>
  <c r="F22" i="13"/>
  <c r="D31" i="13"/>
  <c r="F30" i="12"/>
  <c r="F20" i="2"/>
  <c r="G20" i="2" s="1"/>
  <c r="F24" i="2"/>
  <c r="G24" i="2" s="1"/>
  <c r="F28" i="2"/>
  <c r="G28" i="2" s="1"/>
  <c r="F20" i="3"/>
  <c r="G20" i="3" s="1"/>
  <c r="K24" i="3"/>
  <c r="F24" i="3"/>
  <c r="G24" i="3" s="1"/>
  <c r="K28" i="3"/>
  <c r="F28" i="3"/>
  <c r="G28" i="3" s="1"/>
  <c r="G20" i="13"/>
  <c r="G24" i="13"/>
  <c r="G28" i="13"/>
  <c r="F20" i="9"/>
  <c r="D31" i="9"/>
  <c r="G28" i="9"/>
  <c r="G20" i="12"/>
  <c r="G24" i="12"/>
  <c r="G28" i="12"/>
  <c r="K31" i="15"/>
  <c r="H31" i="15" s="1"/>
  <c r="G30" i="2"/>
  <c r="F30" i="13"/>
  <c r="G30" i="13" s="1"/>
  <c r="K22" i="4"/>
  <c r="K22" i="9"/>
  <c r="K31" i="9" s="1"/>
  <c r="H31" i="9" s="1"/>
  <c r="K22" i="11"/>
  <c r="K26" i="11"/>
  <c r="K30" i="11"/>
  <c r="G19" i="14"/>
  <c r="F21" i="2"/>
  <c r="G21" i="2" s="1"/>
  <c r="K21" i="2"/>
  <c r="F25" i="2"/>
  <c r="G25" i="2" s="1"/>
  <c r="K25" i="2"/>
  <c r="F29" i="2"/>
  <c r="G29" i="2" s="1"/>
  <c r="K29" i="2"/>
  <c r="F21" i="3"/>
  <c r="G21" i="3" s="1"/>
  <c r="F25" i="3"/>
  <c r="G25" i="3" s="1"/>
  <c r="F29" i="3"/>
  <c r="G29" i="3" s="1"/>
  <c r="F21" i="4"/>
  <c r="G21" i="4" s="1"/>
  <c r="K21" i="4"/>
  <c r="F25" i="4"/>
  <c r="G25" i="4" s="1"/>
  <c r="K25" i="4"/>
  <c r="F29" i="4"/>
  <c r="G29" i="4" s="1"/>
  <c r="K29" i="4"/>
  <c r="F22" i="2"/>
  <c r="G22" i="2" s="1"/>
  <c r="F26" i="2"/>
  <c r="G26" i="2" s="1"/>
  <c r="F22" i="3"/>
  <c r="G22" i="3" s="1"/>
  <c r="K22" i="3"/>
  <c r="F26" i="3"/>
  <c r="G26" i="3" s="1"/>
  <c r="K26" i="3"/>
  <c r="F30" i="3"/>
  <c r="G30" i="3" s="1"/>
  <c r="K30" i="3"/>
  <c r="F30" i="4"/>
  <c r="G30" i="4" s="1"/>
  <c r="G22" i="13"/>
  <c r="G30" i="9"/>
  <c r="G22" i="12"/>
  <c r="G26" i="12"/>
  <c r="G30" i="12"/>
  <c r="K22" i="2"/>
  <c r="F19" i="2"/>
  <c r="D31" i="2"/>
  <c r="C31" i="2" s="1"/>
  <c r="F23" i="2"/>
  <c r="G23" i="2" s="1"/>
  <c r="K23" i="2"/>
  <c r="F27" i="2"/>
  <c r="G27" i="2" s="1"/>
  <c r="K27" i="2"/>
  <c r="F19" i="3"/>
  <c r="G19" i="3"/>
  <c r="D31" i="3"/>
  <c r="F23" i="3"/>
  <c r="G23" i="3" s="1"/>
  <c r="F27" i="3"/>
  <c r="G27" i="3"/>
  <c r="F19" i="4"/>
  <c r="G19" i="4" s="1"/>
  <c r="K19" i="4"/>
  <c r="F23" i="4"/>
  <c r="G23" i="4" s="1"/>
  <c r="K23" i="4"/>
  <c r="F27" i="4"/>
  <c r="G27" i="4" s="1"/>
  <c r="K27" i="4"/>
  <c r="F29" i="15"/>
  <c r="G29" i="15" s="1"/>
  <c r="F27" i="15"/>
  <c r="G27" i="15" s="1"/>
  <c r="F25" i="15"/>
  <c r="G25" i="15" s="1"/>
  <c r="F23" i="15"/>
  <c r="G23" i="15" s="1"/>
  <c r="F21" i="15"/>
  <c r="G21" i="15" s="1"/>
  <c r="D31" i="15"/>
  <c r="C31" i="15" s="1"/>
  <c r="F31" i="13" l="1"/>
  <c r="E31" i="13" s="1"/>
  <c r="G31" i="14"/>
  <c r="F31" i="14"/>
  <c r="E31" i="14" s="1"/>
  <c r="F31" i="11"/>
  <c r="E31" i="11" s="1"/>
  <c r="K31" i="11"/>
  <c r="H31" i="11" s="1"/>
  <c r="G31" i="11"/>
  <c r="G32" i="11" s="1"/>
  <c r="F31" i="12"/>
  <c r="E31" i="12" s="1"/>
  <c r="K31" i="14"/>
  <c r="H31" i="14" s="1"/>
  <c r="K31" i="2"/>
  <c r="H31" i="2" s="1"/>
  <c r="G31" i="15"/>
  <c r="G31" i="4"/>
  <c r="G31" i="3"/>
  <c r="F31" i="15"/>
  <c r="E31" i="15" s="1"/>
  <c r="K31" i="4"/>
  <c r="H31" i="4" s="1"/>
  <c r="F31" i="3"/>
  <c r="E31" i="3" s="1"/>
  <c r="F31" i="9"/>
  <c r="E31" i="9" s="1"/>
  <c r="G20" i="9"/>
  <c r="G31" i="9" s="1"/>
  <c r="G31" i="13"/>
  <c r="F31" i="4"/>
  <c r="E31" i="4" s="1"/>
  <c r="G31" i="12"/>
  <c r="F31" i="2"/>
  <c r="E31" i="2" s="1"/>
  <c r="G19" i="2"/>
  <c r="G31" i="2" s="1"/>
  <c r="K31" i="3"/>
  <c r="H31" i="3" s="1"/>
</calcChain>
</file>

<file path=xl/sharedStrings.xml><?xml version="1.0" encoding="utf-8"?>
<sst xmlns="http://schemas.openxmlformats.org/spreadsheetml/2006/main" count="640" uniqueCount="121">
  <si>
    <t>2024 MT11, Production Report</t>
  </si>
  <si>
    <t>Name of Company</t>
  </si>
  <si>
    <t>Minnesota tax ID</t>
  </si>
  <si>
    <t>Name of Mine</t>
  </si>
  <si>
    <t>Part 1 - Flux and Moisture Corrections</t>
  </si>
  <si>
    <r>
      <t>PRODUCT TYPE : Fluxed Pellets</t>
    </r>
    <r>
      <rPr>
        <sz val="16"/>
        <rFont val="Arial"/>
        <family val="2"/>
      </rPr>
      <t xml:space="preserve"> </t>
    </r>
    <r>
      <rPr>
        <b/>
        <sz val="16"/>
        <rFont val="Arial"/>
        <family val="2"/>
      </rPr>
      <t xml:space="preserve">(flux </t>
    </r>
    <r>
      <rPr>
        <b/>
        <sz val="16"/>
        <rFont val="Calibri"/>
        <family val="2"/>
      </rPr>
      <t>≥</t>
    </r>
    <r>
      <rPr>
        <b/>
        <sz val="16"/>
        <rFont val="Arial"/>
        <family val="2"/>
      </rPr>
      <t xml:space="preserve"> 2%)</t>
    </r>
  </si>
  <si>
    <t>COLUMN</t>
  </si>
  <si>
    <t>A</t>
  </si>
  <si>
    <t>B</t>
  </si>
  <si>
    <t>C</t>
  </si>
  <si>
    <t>D</t>
  </si>
  <si>
    <t>E</t>
  </si>
  <si>
    <t xml:space="preserve"> F</t>
  </si>
  <si>
    <t>G</t>
  </si>
  <si>
    <t>Flux Tonnage</t>
  </si>
  <si>
    <t xml:space="preserve">     Production</t>
  </si>
  <si>
    <t xml:space="preserve"> Month</t>
  </si>
  <si>
    <t>Wet Tonnage</t>
  </si>
  <si>
    <r>
      <t xml:space="preserve">  % H</t>
    </r>
    <r>
      <rPr>
        <b/>
        <vertAlign val="subscript"/>
        <sz val="14"/>
        <rFont val="Arial"/>
        <family val="2"/>
      </rPr>
      <t>2</t>
    </r>
    <r>
      <rPr>
        <b/>
        <sz val="14"/>
        <rFont val="Arial"/>
        <family val="2"/>
      </rPr>
      <t>O*</t>
    </r>
  </si>
  <si>
    <t xml:space="preserve">  Dry Tonnage</t>
  </si>
  <si>
    <t xml:space="preserve"> % Flux</t>
  </si>
  <si>
    <t xml:space="preserve">  Correction</t>
  </si>
  <si>
    <t xml:space="preserve">      Tonnage**</t>
  </si>
  <si>
    <t>Percent</t>
  </si>
  <si>
    <t>(Column A x (1 - B))</t>
  </si>
  <si>
    <t>Correction*</t>
  </si>
  <si>
    <t xml:space="preserve"> (Column C x D)</t>
  </si>
  <si>
    <t xml:space="preserve"> (Column C - E)</t>
  </si>
  <si>
    <t>Dry Iron</t>
  </si>
  <si>
    <t>Dry Iron Units</t>
  </si>
  <si>
    <t>January</t>
  </si>
  <si>
    <t>February</t>
  </si>
  <si>
    <t>March</t>
  </si>
  <si>
    <t>April</t>
  </si>
  <si>
    <t>May</t>
  </si>
  <si>
    <t>June</t>
  </si>
  <si>
    <t>July</t>
  </si>
  <si>
    <t>August</t>
  </si>
  <si>
    <t>September</t>
  </si>
  <si>
    <t>October</t>
  </si>
  <si>
    <t>November</t>
  </si>
  <si>
    <t>December</t>
  </si>
  <si>
    <t>Total</t>
  </si>
  <si>
    <t xml:space="preserve">  * From metallurgical calculations (Enter with a leading 0. if &lt;1%, i.e. enter .5 percent as 0.5)</t>
  </si>
  <si>
    <t>** This production tonnage is used to determine your taxable tonnage</t>
  </si>
  <si>
    <t>Instructions:</t>
  </si>
  <si>
    <t>PRODUCT TYPE : Partially Fluxed Pellets (flux &lt; 2%)</t>
  </si>
  <si>
    <t>PRODUCT TYPE : DR Grade Pellets</t>
  </si>
  <si>
    <t>PRODUCT TYPE : Acid Pellets</t>
  </si>
  <si>
    <t>PRODUCT TYPE : Concentrate</t>
  </si>
  <si>
    <t>NO</t>
  </si>
  <si>
    <t>Is this product exempt from the production tax? (YES or NO)</t>
  </si>
  <si>
    <t>YES</t>
  </si>
  <si>
    <t xml:space="preserve"> </t>
  </si>
  <si>
    <t>PRODUCT TYPE : Sinter</t>
  </si>
  <si>
    <t>PRODUCT TYPE : Chips</t>
  </si>
  <si>
    <t>PRODUCT TYPE : Fines</t>
  </si>
  <si>
    <t xml:space="preserve">PRODUCT TYPE : DRI or Nuggets </t>
  </si>
  <si>
    <t>** This production tonnage is used to determine your taxable tonnage.</t>
  </si>
  <si>
    <t xml:space="preserve">PRODUCT TYPE : Other Iron Bearing Material </t>
  </si>
  <si>
    <t>:prsone~g</t>
  </si>
  <si>
    <t>Part 2 - Production, Crude Ore Mined and Shipments</t>
  </si>
  <si>
    <t>Tax District</t>
  </si>
  <si>
    <t xml:space="preserve">  City or</t>
  </si>
  <si>
    <t xml:space="preserve">  School</t>
  </si>
  <si>
    <t>Product</t>
  </si>
  <si>
    <t xml:space="preserve">  Analysis  Dry</t>
  </si>
  <si>
    <t xml:space="preserve">   Analysis Nat.</t>
  </si>
  <si>
    <t>County</t>
  </si>
  <si>
    <t>Township</t>
  </si>
  <si>
    <t xml:space="preserve">  District</t>
  </si>
  <si>
    <t>Type</t>
  </si>
  <si>
    <t xml:space="preserve">     Tons</t>
  </si>
  <si>
    <t xml:space="preserve">    Fe</t>
  </si>
  <si>
    <t xml:space="preserve">    Sil</t>
  </si>
  <si>
    <t xml:space="preserve">   CaO</t>
  </si>
  <si>
    <t xml:space="preserve">   MgO</t>
  </si>
  <si>
    <t xml:space="preserve">   Mn</t>
  </si>
  <si>
    <t xml:space="preserve">   Phos</t>
  </si>
  <si>
    <r>
      <t xml:space="preserve">   H</t>
    </r>
    <r>
      <rPr>
        <b/>
        <vertAlign val="subscript"/>
        <sz val="14"/>
        <rFont val="Arial"/>
        <family val="2"/>
      </rPr>
      <t>2</t>
    </r>
    <r>
      <rPr>
        <b/>
        <sz val="14"/>
        <rFont val="Arial"/>
        <family val="2"/>
      </rPr>
      <t>O</t>
    </r>
  </si>
  <si>
    <t xml:space="preserve"> A.  PRODUCTION: Gross Tons, Analyses and Tax Districts (where mined):</t>
  </si>
  <si>
    <t>TOTAL</t>
  </si>
  <si>
    <t xml:space="preserve"> B.  CRUDE ORE MINED: Gross Tons, Analyses and Tax Districts (where mined):</t>
  </si>
  <si>
    <t>Crude</t>
  </si>
  <si>
    <t>C. SHIPMENTS LEAVING PLANT: Gross Tons and Analyses:</t>
  </si>
  <si>
    <t>Part 3 - Stockpile and Concentrating Data</t>
  </si>
  <si>
    <t>A. Pellets or finished concentrates in stockpile on Dec. 31, 2024</t>
  </si>
  <si>
    <t xml:space="preserve">   Analysis Natural</t>
  </si>
  <si>
    <t>City/township</t>
  </si>
  <si>
    <t>School District</t>
  </si>
  <si>
    <t>Product Type</t>
  </si>
  <si>
    <t xml:space="preserve"> Tons</t>
  </si>
  <si>
    <t xml:space="preserve">    Silica</t>
  </si>
  <si>
    <t>B.  Location of above stockpiles:</t>
  </si>
  <si>
    <t>Section</t>
  </si>
  <si>
    <t>Range</t>
  </si>
  <si>
    <t>C. Allocation of concentrating and power generation.</t>
  </si>
  <si>
    <t>Complete this section on if: (1) A product is concentrated (beginning with crushing) in more than one taxing district; or (2) Power is generated by the company in a taxing district other</t>
  </si>
  <si>
    <t>than the one where the main plant is located.  This also applies to tailing facilities located in different taxing districts from the plant. Please enter the number of man-hours</t>
  </si>
  <si>
    <t>worked within each district to perform these operations.</t>
  </si>
  <si>
    <t>Man-hours</t>
  </si>
  <si>
    <t>Part 4 - Credit for Chips and Fines Sold in 2024 (For taconite producers only)</t>
  </si>
  <si>
    <t>Tonnage Sold</t>
  </si>
  <si>
    <t>(dry less flux)*</t>
  </si>
  <si>
    <t>Sold to</t>
  </si>
  <si>
    <t>Address</t>
  </si>
  <si>
    <t>City</t>
  </si>
  <si>
    <t>State</t>
  </si>
  <si>
    <t>Zip Code</t>
  </si>
  <si>
    <t>A. Acid pellet chips and fines</t>
  </si>
  <si>
    <t>B. Fluxed pellet chips and fines</t>
  </si>
  <si>
    <t>C. Fine concentrates and other products</t>
  </si>
  <si>
    <t>* Tons sold during the calendar year covered by the taconite production report. Some material could have been produced and taxed in earlier years.  Chips and fines credit only applies to taconite producers.</t>
  </si>
  <si>
    <t>I declare that this return is correct and complete to the best of my knowledge and belief.</t>
  </si>
  <si>
    <t>Signature of officer</t>
  </si>
  <si>
    <t>Title</t>
  </si>
  <si>
    <t>Date</t>
  </si>
  <si>
    <t>Daytime phone</t>
  </si>
  <si>
    <t>Signature of preparer</t>
  </si>
  <si>
    <t>Minnesota I.D. number, SSN or PTIN</t>
  </si>
  <si>
    <t>analy\splant\prod tax\2005 production tax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</si>
</sst>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dd\-mmm\-yy_)"/>
    <numFmt numFmtId="165" formatCode="0.00_)"/>
    <numFmt numFmtId="166" formatCode="0.000_)"/>
    <numFmt numFmtId="167" formatCode="0.0000%"/>
    <numFmt numFmtId="168" formatCode="#,##0.000_);\(#,##0.000\)"/>
    <numFmt numFmtId="169" formatCode="[$-409]d\-mmm\-yyyy;@"/>
    <numFmt numFmtId="170" formatCode="0.000%"/>
    <numFmt numFmtId="171" formatCode="#,##0_)\ \ ;[Red]\(#,##0\ \)\ \ "/>
    <numFmt numFmtId="172" formatCode="0.0000000"/>
  </numFmts>
  <fonts count="20">
    <font>
      <sz val="14"/>
      <name val="Arial"/>
    </font>
    <font>
      <sz val="10"/>
      <name val="Arial"/>
      <family val="2"/>
    </font>
    <font>
      <b/>
      <sz val="12"/>
      <name val="Arial"/>
      <family val="2"/>
    </font>
    <font>
      <sz val="12"/>
      <name val="Arial"/>
      <family val="2"/>
    </font>
    <font>
      <b/>
      <sz val="16"/>
      <name val="Arial"/>
      <family val="2"/>
    </font>
    <font>
      <sz val="16"/>
      <name val="Arial"/>
      <family val="2"/>
    </font>
    <font>
      <b/>
      <sz val="16"/>
      <color indexed="12"/>
      <name val="Arial"/>
      <family val="2"/>
    </font>
    <font>
      <b/>
      <sz val="14"/>
      <name val="Arial"/>
      <family val="2"/>
    </font>
    <font>
      <b/>
      <sz val="14"/>
      <color indexed="12"/>
      <name val="Arial"/>
      <family val="2"/>
    </font>
    <font>
      <b/>
      <sz val="20"/>
      <name val="Arial"/>
      <family val="2"/>
    </font>
    <font>
      <sz val="14"/>
      <name val="Arial"/>
      <family val="2"/>
    </font>
    <font>
      <i/>
      <sz val="14"/>
      <name val="Arial"/>
      <family val="2"/>
    </font>
    <font>
      <b/>
      <vertAlign val="subscript"/>
      <sz val="14"/>
      <name val="Arial"/>
      <family val="2"/>
    </font>
    <font>
      <b/>
      <sz val="28"/>
      <name val="Arial"/>
      <family val="2"/>
    </font>
    <font>
      <sz val="14"/>
      <color rgb="FF0000FF"/>
      <name val="Arial"/>
      <family val="2"/>
    </font>
    <font>
      <b/>
      <sz val="14"/>
      <color rgb="FF0000FF"/>
      <name val="Arial"/>
      <family val="2"/>
    </font>
    <font>
      <b/>
      <sz val="16"/>
      <color rgb="FF0000FF"/>
      <name val="Arial"/>
      <family val="2"/>
    </font>
    <font>
      <b/>
      <sz val="12"/>
      <color rgb="FF0000FF"/>
      <name val="Arial"/>
      <family val="2"/>
    </font>
    <font>
      <b/>
      <i/>
      <sz val="16"/>
      <color rgb="FFCC3300"/>
      <name val="Arial"/>
      <family val="2"/>
    </font>
    <font>
      <b/>
      <sz val="16"/>
      <name val="Calibri"/>
      <family val="2"/>
    </font>
  </fonts>
  <fills count="6">
    <fill>
      <patternFill patternType="none"/>
    </fill>
    <fill>
      <patternFill patternType="gray125"/>
    </fill>
    <fill>
      <patternFill patternType="solid">
        <fgColor theme="0" tint="-0.14999847407452621"/>
        <bgColor indexed="8"/>
      </patternFill>
    </fill>
    <fill>
      <patternFill patternType="solid">
        <fgColor rgb="FFFFFF00"/>
        <bgColor indexed="64"/>
      </patternFill>
    </fill>
    <fill>
      <patternFill patternType="solid">
        <fgColor rgb="FFF7DFB3"/>
        <bgColor indexed="64"/>
      </patternFill>
    </fill>
    <fill>
      <patternFill patternType="solid">
        <fgColor theme="0" tint="-4.9989318521683403E-2"/>
        <bgColor indexed="64"/>
      </patternFill>
    </fill>
  </fills>
  <borders count="62">
    <border>
      <left/>
      <right/>
      <top/>
      <bottom/>
      <diagonal/>
    </border>
    <border>
      <left style="thick">
        <color indexed="8"/>
      </left>
      <right/>
      <top style="thick">
        <color indexed="8"/>
      </top>
      <bottom/>
      <diagonal/>
    </border>
    <border>
      <left style="thin">
        <color indexed="8"/>
      </left>
      <right/>
      <top style="thick">
        <color indexed="8"/>
      </top>
      <bottom/>
      <diagonal/>
    </border>
    <border>
      <left style="thick">
        <color indexed="8"/>
      </left>
      <right/>
      <top/>
      <bottom/>
      <diagonal/>
    </border>
    <border>
      <left style="thin">
        <color indexed="8"/>
      </left>
      <right/>
      <top/>
      <bottom/>
      <diagonal/>
    </border>
    <border>
      <left style="thick">
        <color indexed="8"/>
      </left>
      <right/>
      <top style="thin">
        <color indexed="8"/>
      </top>
      <bottom/>
      <diagonal/>
    </border>
    <border>
      <left/>
      <right/>
      <top style="thick">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style="double">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double">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style="thick">
        <color indexed="8"/>
      </left>
      <right/>
      <top/>
      <bottom style="thick">
        <color indexed="8"/>
      </bottom>
      <diagonal/>
    </border>
    <border>
      <left style="thin">
        <color indexed="8"/>
      </left>
      <right/>
      <top/>
      <bottom style="thick">
        <color indexed="8"/>
      </bottom>
      <diagonal/>
    </border>
    <border>
      <left/>
      <right/>
      <top style="thin">
        <color indexed="8"/>
      </top>
      <bottom style="thin">
        <color indexed="8"/>
      </bottom>
      <diagonal/>
    </border>
    <border>
      <left/>
      <right style="thick">
        <color indexed="8"/>
      </right>
      <top style="thick">
        <color indexed="8"/>
      </top>
      <bottom/>
      <diagonal/>
    </border>
    <border>
      <left/>
      <right style="thick">
        <color indexed="64"/>
      </right>
      <top/>
      <bottom/>
      <diagonal/>
    </border>
    <border>
      <left style="thin">
        <color indexed="8"/>
      </left>
      <right style="thin">
        <color indexed="64"/>
      </right>
      <top style="thick">
        <color indexed="8"/>
      </top>
      <bottom/>
      <diagonal/>
    </border>
    <border>
      <left style="thin">
        <color indexed="8"/>
      </left>
      <right style="thin">
        <color indexed="64"/>
      </right>
      <top/>
      <bottom/>
      <diagonal/>
    </border>
    <border>
      <left style="thin">
        <color indexed="8"/>
      </left>
      <right style="thin">
        <color indexed="64"/>
      </right>
      <top/>
      <bottom style="thick">
        <color indexed="8"/>
      </bottom>
      <diagonal/>
    </border>
    <border>
      <left style="thin">
        <color indexed="8"/>
      </left>
      <right style="thin">
        <color indexed="64"/>
      </right>
      <top style="thin">
        <color indexed="8"/>
      </top>
      <bottom/>
      <diagonal/>
    </border>
    <border>
      <left style="thin">
        <color indexed="8"/>
      </left>
      <right/>
      <top style="thick">
        <color indexed="8"/>
      </top>
      <bottom style="thick">
        <color indexed="8"/>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style="thick">
        <color indexed="64"/>
      </bottom>
      <diagonal/>
    </border>
    <border>
      <left/>
      <right style="double">
        <color indexed="8"/>
      </right>
      <top/>
      <bottom style="thin">
        <color indexed="8"/>
      </bottom>
      <diagonal/>
    </border>
    <border>
      <left style="double">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style="thin">
        <color indexed="8"/>
      </right>
      <top style="thick">
        <color indexed="8"/>
      </top>
      <bottom style="thin">
        <color indexed="64"/>
      </bottom>
      <diagonal/>
    </border>
    <border>
      <left style="thin">
        <color indexed="8"/>
      </left>
      <right style="thin">
        <color indexed="8"/>
      </right>
      <top/>
      <bottom style="thick">
        <color indexed="8"/>
      </bottom>
      <diagonal/>
    </border>
    <border>
      <left style="thin">
        <color indexed="8"/>
      </left>
      <right style="thin">
        <color indexed="8"/>
      </right>
      <top style="thin">
        <color indexed="64"/>
      </top>
      <bottom style="thin">
        <color indexed="8"/>
      </bottom>
      <diagonal/>
    </border>
    <border>
      <left/>
      <right style="thin">
        <color indexed="64"/>
      </right>
      <top style="thin">
        <color indexed="8"/>
      </top>
      <bottom/>
      <diagonal/>
    </border>
    <border>
      <left style="double">
        <color indexed="8"/>
      </left>
      <right style="thin">
        <color indexed="8"/>
      </right>
      <top style="thin">
        <color indexed="8"/>
      </top>
      <bottom style="thin">
        <color indexed="8"/>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238">
    <xf numFmtId="0" fontId="0" fillId="0" borderId="0" xfId="0"/>
    <xf numFmtId="0" fontId="2" fillId="0" borderId="0" xfId="0" applyNumberFormat="1" applyFont="1" applyAlignment="1">
      <alignment vertical="center"/>
    </xf>
    <xf numFmtId="0" fontId="2" fillId="0" borderId="0" xfId="0" applyNumberFormat="1" applyFont="1" applyAlignment="1">
      <alignment horizontal="right" vertical="center"/>
    </xf>
    <xf numFmtId="0" fontId="3" fillId="0" borderId="0" xfId="0" applyFont="1" applyAlignment="1">
      <alignment vertical="center"/>
    </xf>
    <xf numFmtId="0" fontId="0" fillId="0" borderId="0" xfId="0" applyAlignment="1">
      <alignment vertical="center"/>
    </xf>
    <xf numFmtId="169" fontId="4" fillId="0" borderId="0" xfId="0" applyNumberFormat="1" applyFont="1" applyBorder="1" applyAlignment="1" applyProtection="1">
      <alignment horizontal="left" vertical="center"/>
    </xf>
    <xf numFmtId="0" fontId="7" fillId="0" borderId="0" xfId="0" applyNumberFormat="1" applyFont="1" applyAlignment="1">
      <alignment vertical="center"/>
    </xf>
    <xf numFmtId="0" fontId="7" fillId="0" borderId="1" xfId="0" applyNumberFormat="1" applyFont="1" applyBorder="1" applyAlignment="1">
      <alignment vertical="center"/>
    </xf>
    <xf numFmtId="0" fontId="7" fillId="0" borderId="2" xfId="0" applyNumberFormat="1" applyFont="1" applyBorder="1" applyAlignment="1">
      <alignment vertical="center"/>
    </xf>
    <xf numFmtId="0" fontId="7" fillId="0" borderId="3" xfId="0" applyNumberFormat="1" applyFont="1" applyBorder="1" applyAlignment="1">
      <alignment vertical="center"/>
    </xf>
    <xf numFmtId="0" fontId="7" fillId="0" borderId="4" xfId="0" applyNumberFormat="1" applyFont="1" applyBorder="1" applyAlignment="1">
      <alignment vertical="center"/>
    </xf>
    <xf numFmtId="0" fontId="7" fillId="0" borderId="4"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5" xfId="0" applyNumberFormat="1" applyFont="1" applyBorder="1" applyAlignment="1">
      <alignment vertical="center"/>
    </xf>
    <xf numFmtId="0" fontId="7" fillId="0" borderId="6" xfId="0" applyNumberFormat="1" applyFont="1" applyBorder="1" applyAlignment="1">
      <alignment vertical="center"/>
    </xf>
    <xf numFmtId="0" fontId="7" fillId="0" borderId="0" xfId="0" applyFont="1" applyBorder="1" applyAlignment="1" applyProtection="1">
      <alignment vertical="center"/>
    </xf>
    <xf numFmtId="0" fontId="4" fillId="0" borderId="0" xfId="0" quotePrefix="1"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7" xfId="0" applyFont="1" applyBorder="1" applyAlignment="1" applyProtection="1">
      <alignment vertical="center"/>
    </xf>
    <xf numFmtId="0" fontId="2" fillId="0" borderId="8" xfId="0" applyFont="1" applyBorder="1" applyAlignment="1" applyProtection="1">
      <alignment vertical="center"/>
    </xf>
    <xf numFmtId="0" fontId="7" fillId="0" borderId="7" xfId="0" applyFont="1" applyBorder="1" applyAlignment="1" applyProtection="1">
      <alignment vertical="center"/>
    </xf>
    <xf numFmtId="0" fontId="2" fillId="0" borderId="9" xfId="0" applyFont="1" applyBorder="1" applyAlignment="1" applyProtection="1">
      <alignment vertical="center"/>
    </xf>
    <xf numFmtId="0" fontId="2" fillId="0" borderId="7" xfId="0" applyFont="1" applyBorder="1" applyAlignment="1" applyProtection="1">
      <alignment vertical="center"/>
    </xf>
    <xf numFmtId="0" fontId="2" fillId="0" borderId="10" xfId="0" applyFont="1" applyBorder="1" applyAlignment="1" applyProtection="1">
      <alignment vertical="center"/>
    </xf>
    <xf numFmtId="0" fontId="2" fillId="0" borderId="0" xfId="0" applyFont="1" applyAlignment="1" applyProtection="1">
      <alignment vertical="center"/>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7" fillId="0" borderId="0" xfId="0" applyFont="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7" fillId="0" borderId="16" xfId="0" applyFont="1" applyBorder="1" applyAlignment="1" applyProtection="1">
      <alignment vertical="center"/>
    </xf>
    <xf numFmtId="0" fontId="7" fillId="0" borderId="15" xfId="0" applyFont="1" applyBorder="1" applyAlignment="1" applyProtection="1">
      <alignment vertical="center"/>
      <protection locked="0"/>
    </xf>
    <xf numFmtId="164" fontId="7" fillId="0" borderId="0" xfId="0" applyNumberFormat="1" applyFont="1" applyAlignment="1" applyProtection="1">
      <alignment vertical="center"/>
    </xf>
    <xf numFmtId="0" fontId="4" fillId="0" borderId="0" xfId="0" applyFont="1" applyBorder="1" applyAlignment="1" applyProtection="1">
      <alignment vertical="center"/>
    </xf>
    <xf numFmtId="0" fontId="0" fillId="0" borderId="0" xfId="0" applyBorder="1" applyAlignment="1">
      <alignment vertical="center"/>
    </xf>
    <xf numFmtId="0" fontId="7" fillId="0" borderId="11"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7" fillId="0" borderId="17" xfId="0" quotePrefix="1"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xf>
    <xf numFmtId="0" fontId="2" fillId="0" borderId="0" xfId="0" applyNumberFormat="1" applyFont="1" applyBorder="1" applyAlignment="1">
      <alignment vertical="center"/>
    </xf>
    <xf numFmtId="0" fontId="10" fillId="0" borderId="0" xfId="0" applyFont="1" applyAlignment="1">
      <alignment vertical="center"/>
    </xf>
    <xf numFmtId="0" fontId="10" fillId="0" borderId="0" xfId="0" quotePrefix="1" applyFont="1" applyAlignment="1">
      <alignment vertical="center"/>
    </xf>
    <xf numFmtId="37" fontId="7" fillId="0" borderId="8" xfId="0" applyNumberFormat="1" applyFont="1" applyBorder="1" applyAlignment="1">
      <alignment vertical="center"/>
    </xf>
    <xf numFmtId="0" fontId="2" fillId="0" borderId="0" xfId="0" applyNumberFormat="1" applyFont="1" applyFill="1" applyAlignment="1">
      <alignment horizontal="right" vertical="center"/>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5" fillId="0" borderId="0" xfId="0" applyFont="1" applyAlignment="1">
      <alignment vertical="center"/>
    </xf>
    <xf numFmtId="0" fontId="5" fillId="0" borderId="0" xfId="0" applyFont="1" applyBorder="1" applyAlignment="1" applyProtection="1">
      <alignment vertical="center"/>
    </xf>
    <xf numFmtId="0" fontId="9" fillId="0" borderId="0" xfId="0" applyNumberFormat="1" applyFont="1" applyBorder="1" applyAlignment="1">
      <alignment vertical="center"/>
    </xf>
    <xf numFmtId="0" fontId="7" fillId="2" borderId="8"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0" xfId="0" applyFont="1" applyFill="1" applyAlignment="1" applyProtection="1">
      <alignment vertical="center"/>
    </xf>
    <xf numFmtId="0" fontId="7" fillId="2" borderId="18"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14" xfId="0" applyFont="1" applyFill="1" applyBorder="1" applyAlignment="1" applyProtection="1">
      <alignment vertical="center"/>
    </xf>
    <xf numFmtId="0" fontId="7" fillId="0" borderId="12"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1" xfId="0" applyFont="1" applyBorder="1" applyAlignment="1" applyProtection="1">
      <alignment horizontal="center" vertical="center"/>
    </xf>
    <xf numFmtId="0" fontId="0" fillId="0" borderId="55" xfId="0" applyBorder="1" applyAlignment="1">
      <alignment vertical="center"/>
    </xf>
    <xf numFmtId="0" fontId="3" fillId="0" borderId="0" xfId="0" applyFont="1" applyBorder="1" applyAlignment="1" applyProtection="1">
      <alignment vertical="center"/>
    </xf>
    <xf numFmtId="0" fontId="6" fillId="0" borderId="0" xfId="0" applyFont="1" applyBorder="1" applyAlignment="1" applyProtection="1">
      <alignment vertical="center"/>
      <protection locked="0"/>
    </xf>
    <xf numFmtId="0" fontId="9" fillId="0" borderId="0" xfId="0" applyFont="1" applyBorder="1" applyAlignment="1" applyProtection="1">
      <alignment vertical="center"/>
    </xf>
    <xf numFmtId="37" fontId="7" fillId="0" borderId="0" xfId="0" applyNumberFormat="1" applyFont="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10" fillId="0" borderId="19" xfId="0" applyFont="1" applyBorder="1" applyAlignment="1" applyProtection="1">
      <alignment vertical="center"/>
    </xf>
    <xf numFmtId="2" fontId="7" fillId="0" borderId="7" xfId="0" applyNumberFormat="1" applyFont="1" applyBorder="1" applyAlignment="1" applyProtection="1">
      <alignment horizontal="right" vertical="center"/>
    </xf>
    <xf numFmtId="0" fontId="7" fillId="0" borderId="15" xfId="0" applyFont="1" applyBorder="1" applyAlignment="1" applyProtection="1">
      <alignment horizontal="center" vertical="center"/>
    </xf>
    <xf numFmtId="0" fontId="7" fillId="0" borderId="21" xfId="0" applyFont="1" applyBorder="1" applyAlignment="1" applyProtection="1">
      <alignment horizontal="center" vertical="center"/>
    </xf>
    <xf numFmtId="2" fontId="7" fillId="0" borderId="0" xfId="0" applyNumberFormat="1" applyFont="1" applyBorder="1" applyAlignment="1" applyProtection="1">
      <alignment horizontal="right" vertical="center"/>
    </xf>
    <xf numFmtId="0" fontId="7" fillId="0" borderId="22" xfId="0" applyFont="1" applyBorder="1" applyAlignment="1" applyProtection="1">
      <alignment horizontal="center" vertical="center"/>
    </xf>
    <xf numFmtId="0" fontId="3" fillId="0" borderId="0" xfId="0" applyNumberFormat="1" applyFont="1" applyAlignment="1">
      <alignment vertical="center"/>
    </xf>
    <xf numFmtId="0" fontId="10" fillId="0" borderId="23" xfId="0" applyFont="1" applyBorder="1" applyAlignment="1">
      <alignment vertical="center"/>
    </xf>
    <xf numFmtId="167" fontId="8" fillId="0" borderId="8" xfId="0" applyNumberFormat="1" applyFont="1" applyBorder="1" applyAlignment="1" applyProtection="1">
      <alignment vertical="center"/>
      <protection locked="0"/>
    </xf>
    <xf numFmtId="38" fontId="7" fillId="0" borderId="2" xfId="0" applyNumberFormat="1" applyFont="1" applyBorder="1" applyAlignment="1">
      <alignment vertical="center"/>
    </xf>
    <xf numFmtId="37" fontId="7" fillId="0" borderId="2" xfId="0" applyNumberFormat="1" applyFont="1" applyBorder="1" applyAlignment="1">
      <alignment vertical="center"/>
    </xf>
    <xf numFmtId="167" fontId="7" fillId="0" borderId="2" xfId="0" applyNumberFormat="1" applyFont="1" applyBorder="1" applyAlignment="1">
      <alignment vertical="center"/>
    </xf>
    <xf numFmtId="37" fontId="7" fillId="0" borderId="4" xfId="0" applyNumberFormat="1" applyFont="1" applyBorder="1" applyAlignment="1">
      <alignment vertical="center"/>
    </xf>
    <xf numFmtId="167" fontId="8" fillId="0" borderId="4" xfId="0" applyNumberFormat="1" applyFont="1" applyBorder="1" applyAlignment="1" applyProtection="1">
      <alignment vertical="center"/>
      <protection locked="0"/>
    </xf>
    <xf numFmtId="0" fontId="7" fillId="0" borderId="24" xfId="0" applyNumberFormat="1" applyFont="1" applyBorder="1" applyAlignment="1">
      <alignment vertical="center"/>
    </xf>
    <xf numFmtId="0" fontId="7" fillId="0" borderId="25" xfId="0" applyNumberFormat="1" applyFont="1" applyBorder="1" applyAlignment="1">
      <alignment vertical="center"/>
    </xf>
    <xf numFmtId="0" fontId="7" fillId="0" borderId="25" xfId="0" applyNumberFormat="1" applyFont="1" applyBorder="1" applyAlignment="1">
      <alignment horizontal="center" vertical="center"/>
    </xf>
    <xf numFmtId="0" fontId="2" fillId="3" borderId="0" xfId="0" applyNumberFormat="1" applyFont="1" applyFill="1" applyAlignment="1">
      <alignment vertical="center"/>
    </xf>
    <xf numFmtId="0" fontId="2" fillId="0" borderId="57" xfId="0" applyNumberFormat="1" applyFont="1" applyBorder="1" applyAlignment="1" applyProtection="1">
      <alignment vertical="center"/>
      <protection locked="0"/>
    </xf>
    <xf numFmtId="0" fontId="2" fillId="0" borderId="57" xfId="0" applyNumberFormat="1" applyFont="1" applyFill="1" applyBorder="1" applyAlignment="1" applyProtection="1">
      <alignment horizontal="right" vertical="center"/>
      <protection locked="0"/>
    </xf>
    <xf numFmtId="0" fontId="3" fillId="0" borderId="57" xfId="0" applyFont="1" applyBorder="1" applyAlignment="1" applyProtection="1">
      <alignment vertical="center"/>
      <protection locked="0"/>
    </xf>
    <xf numFmtId="0" fontId="0" fillId="0" borderId="58" xfId="0" applyBorder="1" applyAlignment="1" applyProtection="1">
      <alignment vertical="center"/>
      <protection locked="0"/>
    </xf>
    <xf numFmtId="0" fontId="0" fillId="0" borderId="57" xfId="0" applyBorder="1" applyAlignment="1" applyProtection="1">
      <alignment vertical="center"/>
      <protection locked="0"/>
    </xf>
    <xf numFmtId="0" fontId="7" fillId="0" borderId="26" xfId="0" applyFont="1" applyBorder="1" applyAlignment="1" applyProtection="1">
      <alignment vertical="center"/>
      <protection locked="0"/>
    </xf>
    <xf numFmtId="170" fontId="8" fillId="0" borderId="4" xfId="0" applyNumberFormat="1" applyFont="1" applyBorder="1" applyAlignment="1" applyProtection="1">
      <alignment vertical="center"/>
      <protection locked="0"/>
    </xf>
    <xf numFmtId="170" fontId="8" fillId="0" borderId="8" xfId="0" applyNumberFormat="1" applyFont="1" applyBorder="1" applyAlignment="1" applyProtection="1">
      <alignment vertical="center"/>
      <protection locked="0"/>
    </xf>
    <xf numFmtId="170" fontId="7" fillId="0" borderId="2" xfId="0" applyNumberFormat="1" applyFont="1" applyBorder="1" applyAlignment="1">
      <alignment vertical="center"/>
    </xf>
    <xf numFmtId="0" fontId="7" fillId="0" borderId="27" xfId="0" applyNumberFormat="1" applyFont="1" applyBorder="1" applyAlignment="1">
      <alignment vertical="center"/>
    </xf>
    <xf numFmtId="0" fontId="7" fillId="0" borderId="28" xfId="0" applyFont="1" applyBorder="1" applyAlignment="1">
      <alignment horizontal="center" vertical="center"/>
    </xf>
    <xf numFmtId="0" fontId="7" fillId="0" borderId="29" xfId="0" applyNumberFormat="1" applyFont="1" applyBorder="1" applyAlignment="1">
      <alignment vertical="center"/>
    </xf>
    <xf numFmtId="0" fontId="7" fillId="0" borderId="30" xfId="0" applyNumberFormat="1" applyFont="1" applyBorder="1" applyAlignment="1">
      <alignment vertical="center"/>
    </xf>
    <xf numFmtId="0" fontId="7" fillId="0" borderId="30" xfId="0" applyNumberFormat="1" applyFont="1" applyBorder="1" applyAlignment="1">
      <alignment horizontal="center" vertical="center"/>
    </xf>
    <xf numFmtId="0" fontId="7" fillId="0" borderId="31" xfId="0" applyNumberFormat="1" applyFont="1" applyBorder="1" applyAlignment="1">
      <alignment horizontal="center" vertical="center"/>
    </xf>
    <xf numFmtId="37" fontId="7" fillId="0" borderId="30" xfId="0" applyNumberFormat="1" applyFont="1" applyBorder="1" applyAlignment="1">
      <alignment vertical="center"/>
    </xf>
    <xf numFmtId="37" fontId="7" fillId="0" borderId="32" xfId="0" applyNumberFormat="1" applyFont="1" applyBorder="1" applyAlignment="1">
      <alignment vertical="center"/>
    </xf>
    <xf numFmtId="37" fontId="7" fillId="0" borderId="33" xfId="0" applyNumberFormat="1" applyFont="1" applyBorder="1" applyAlignment="1">
      <alignment vertical="center"/>
    </xf>
    <xf numFmtId="0" fontId="7" fillId="0" borderId="34" xfId="0" applyFont="1" applyBorder="1" applyAlignment="1">
      <alignment horizontal="center" vertical="center"/>
    </xf>
    <xf numFmtId="10" fontId="8" fillId="0" borderId="35" xfId="0" applyNumberFormat="1" applyFont="1" applyBorder="1" applyAlignment="1" applyProtection="1">
      <alignment vertical="center"/>
      <protection locked="0"/>
    </xf>
    <xf numFmtId="10" fontId="8" fillId="0" borderId="36" xfId="0" applyNumberFormat="1" applyFont="1" applyBorder="1" applyAlignment="1" applyProtection="1">
      <alignment vertical="center"/>
      <protection locked="0"/>
    </xf>
    <xf numFmtId="10" fontId="8" fillId="0" borderId="37" xfId="0" applyNumberFormat="1" applyFont="1" applyBorder="1" applyAlignment="1" applyProtection="1">
      <alignment vertical="center"/>
      <protection locked="0"/>
    </xf>
    <xf numFmtId="0" fontId="4" fillId="4" borderId="3" xfId="0" applyNumberFormat="1" applyFont="1" applyFill="1" applyBorder="1" applyAlignment="1">
      <alignment horizontal="center" vertical="center"/>
    </xf>
    <xf numFmtId="0" fontId="4" fillId="4" borderId="4" xfId="0" applyNumberFormat="1" applyFont="1" applyFill="1" applyBorder="1" applyAlignment="1">
      <alignment horizontal="center" vertical="center"/>
    </xf>
    <xf numFmtId="0" fontId="4" fillId="4" borderId="30" xfId="0" applyNumberFormat="1"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NumberFormat="1" applyFont="1" applyFill="1" applyAlignment="1">
      <alignment vertical="center"/>
    </xf>
    <xf numFmtId="0" fontId="7" fillId="4" borderId="0" xfId="0" applyNumberFormat="1" applyFont="1" applyFill="1" applyAlignment="1">
      <alignment vertical="center"/>
    </xf>
    <xf numFmtId="0" fontId="1" fillId="4" borderId="38" xfId="0" applyFont="1" applyFill="1" applyBorder="1" applyAlignment="1" applyProtection="1">
      <alignment vertical="center"/>
    </xf>
    <xf numFmtId="0" fontId="2" fillId="4" borderId="39" xfId="0" applyNumberFormat="1" applyFont="1" applyFill="1" applyBorder="1" applyAlignment="1" applyProtection="1">
      <alignment vertical="center"/>
    </xf>
    <xf numFmtId="0" fontId="1" fillId="4" borderId="38" xfId="0" applyNumberFormat="1" applyFont="1" applyFill="1" applyBorder="1" applyAlignment="1" applyProtection="1">
      <alignment vertical="center"/>
    </xf>
    <xf numFmtId="0" fontId="2" fillId="4" borderId="40" xfId="0" applyNumberFormat="1" applyFont="1" applyFill="1" applyBorder="1" applyAlignment="1" applyProtection="1">
      <alignment vertical="center"/>
    </xf>
    <xf numFmtId="0" fontId="0" fillId="4" borderId="0" xfId="0" applyFill="1" applyAlignment="1">
      <alignment vertical="center"/>
    </xf>
    <xf numFmtId="10" fontId="7" fillId="0" borderId="41" xfId="0" applyNumberFormat="1" applyFont="1" applyBorder="1" applyAlignment="1">
      <alignment vertical="center"/>
    </xf>
    <xf numFmtId="0" fontId="7" fillId="5" borderId="42" xfId="0" applyNumberFormat="1" applyFont="1" applyFill="1" applyBorder="1" applyAlignment="1" applyProtection="1">
      <alignment horizontal="center" vertical="center"/>
      <protection locked="0"/>
    </xf>
    <xf numFmtId="0" fontId="1" fillId="4" borderId="59" xfId="0" applyFont="1" applyFill="1" applyBorder="1" applyAlignment="1" applyProtection="1">
      <alignment vertical="center"/>
    </xf>
    <xf numFmtId="0" fontId="2" fillId="4" borderId="55" xfId="0" applyNumberFormat="1" applyFont="1" applyFill="1" applyBorder="1" applyAlignment="1" applyProtection="1">
      <alignment vertical="center"/>
    </xf>
    <xf numFmtId="0" fontId="3" fillId="4" borderId="55" xfId="0" applyFont="1" applyFill="1" applyBorder="1" applyAlignment="1" applyProtection="1">
      <alignment vertical="center"/>
    </xf>
    <xf numFmtId="0" fontId="0" fillId="4" borderId="60" xfId="0" applyFill="1" applyBorder="1" applyAlignment="1" applyProtection="1">
      <alignment vertical="center"/>
    </xf>
    <xf numFmtId="0" fontId="7" fillId="4" borderId="0" xfId="0" applyFont="1" applyFill="1" applyAlignment="1" applyProtection="1">
      <alignment vertical="center"/>
    </xf>
    <xf numFmtId="0" fontId="2" fillId="4" borderId="0" xfId="0" applyFont="1" applyFill="1" applyAlignment="1" applyProtection="1">
      <alignment vertical="center"/>
    </xf>
    <xf numFmtId="0" fontId="2" fillId="4" borderId="19" xfId="0" applyFont="1" applyFill="1" applyBorder="1" applyAlignment="1" applyProtection="1">
      <alignment vertical="center"/>
    </xf>
    <xf numFmtId="0" fontId="0" fillId="4" borderId="55" xfId="0" applyFill="1" applyBorder="1" applyAlignment="1" applyProtection="1">
      <alignment vertical="center"/>
    </xf>
    <xf numFmtId="0" fontId="7" fillId="4" borderId="19" xfId="0" applyFont="1" applyFill="1" applyBorder="1" applyAlignment="1" applyProtection="1">
      <alignment vertical="center"/>
    </xf>
    <xf numFmtId="0" fontId="8" fillId="4" borderId="19" xfId="0" applyFont="1" applyFill="1" applyBorder="1" applyAlignment="1" applyProtection="1">
      <alignment vertical="center"/>
    </xf>
    <xf numFmtId="0" fontId="7" fillId="4" borderId="0" xfId="0" applyFont="1" applyFill="1" applyBorder="1" applyAlignment="1" applyProtection="1">
      <alignment vertical="center"/>
    </xf>
    <xf numFmtId="0" fontId="8" fillId="4" borderId="0" xfId="0" applyFont="1" applyFill="1" applyAlignment="1" applyProtection="1">
      <alignment vertical="center"/>
    </xf>
    <xf numFmtId="0" fontId="3" fillId="4" borderId="0" xfId="0" applyFont="1" applyFill="1" applyAlignment="1" applyProtection="1">
      <alignment vertical="center"/>
    </xf>
    <xf numFmtId="37" fontId="3" fillId="4" borderId="0" xfId="0" applyNumberFormat="1" applyFont="1" applyFill="1" applyAlignment="1" applyProtection="1">
      <alignment vertical="center"/>
    </xf>
    <xf numFmtId="0" fontId="1" fillId="4" borderId="59" xfId="0" applyFont="1" applyFill="1" applyBorder="1" applyAlignment="1">
      <alignment vertical="center"/>
    </xf>
    <xf numFmtId="0" fontId="2" fillId="4" borderId="55" xfId="0" applyNumberFormat="1" applyFont="1" applyFill="1" applyBorder="1" applyAlignment="1">
      <alignment vertical="center"/>
    </xf>
    <xf numFmtId="0" fontId="0" fillId="4" borderId="60" xfId="0" applyFill="1" applyBorder="1" applyAlignment="1">
      <alignment vertical="center"/>
    </xf>
    <xf numFmtId="0" fontId="7" fillId="4" borderId="19" xfId="0" applyFont="1" applyFill="1" applyBorder="1" applyAlignment="1">
      <alignment vertical="center"/>
    </xf>
    <xf numFmtId="0" fontId="0" fillId="4" borderId="19" xfId="0" applyFill="1" applyBorder="1" applyAlignment="1">
      <alignment vertical="center"/>
    </xf>
    <xf numFmtId="0" fontId="7" fillId="4" borderId="26" xfId="0" applyFont="1" applyFill="1" applyBorder="1" applyAlignment="1">
      <alignment vertical="center"/>
    </xf>
    <xf numFmtId="0" fontId="0" fillId="4" borderId="26" xfId="0" applyFill="1" applyBorder="1" applyAlignment="1">
      <alignment vertical="center"/>
    </xf>
    <xf numFmtId="167" fontId="7" fillId="0" borderId="4" xfId="0" applyNumberFormat="1" applyFont="1" applyBorder="1" applyAlignment="1" applyProtection="1">
      <alignment vertical="center"/>
    </xf>
    <xf numFmtId="167" fontId="7" fillId="0" borderId="8" xfId="0" applyNumberFormat="1" applyFont="1" applyBorder="1" applyAlignment="1" applyProtection="1">
      <alignment vertical="center"/>
    </xf>
    <xf numFmtId="0" fontId="7" fillId="0" borderId="0" xfId="0" applyNumberFormat="1" applyFont="1" applyBorder="1" applyAlignment="1">
      <alignment horizontal="center" vertical="center"/>
    </xf>
    <xf numFmtId="0" fontId="7" fillId="0" borderId="43"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7" fillId="0" borderId="22" xfId="0" applyFont="1" applyBorder="1" applyAlignment="1" applyProtection="1">
      <alignment vertical="center"/>
      <protection locked="0"/>
    </xf>
    <xf numFmtId="0" fontId="4" fillId="4" borderId="0" xfId="0" applyNumberFormat="1" applyFont="1" applyFill="1" applyAlignment="1" applyProtection="1">
      <alignment vertical="center"/>
      <protection locked="0"/>
    </xf>
    <xf numFmtId="0" fontId="2" fillId="4" borderId="0" xfId="0" applyNumberFormat="1" applyFont="1" applyFill="1" applyAlignment="1">
      <alignment vertical="center"/>
    </xf>
    <xf numFmtId="0" fontId="14" fillId="0" borderId="2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5" fillId="0" borderId="21" xfId="0" applyFont="1" applyBorder="1" applyAlignment="1" applyProtection="1">
      <alignment vertical="center"/>
      <protection locked="0"/>
    </xf>
    <xf numFmtId="0" fontId="15" fillId="0" borderId="15" xfId="0" applyFont="1" applyBorder="1" applyAlignment="1" applyProtection="1">
      <alignment vertical="center"/>
      <protection locked="0"/>
    </xf>
    <xf numFmtId="37" fontId="15" fillId="0" borderId="15" xfId="0" applyNumberFormat="1" applyFont="1" applyBorder="1" applyAlignment="1" applyProtection="1">
      <alignment vertical="center"/>
      <protection locked="0"/>
    </xf>
    <xf numFmtId="165" fontId="15" fillId="0" borderId="15" xfId="0" applyNumberFormat="1" applyFont="1" applyBorder="1" applyAlignment="1" applyProtection="1">
      <alignment vertical="center"/>
      <protection locked="0"/>
    </xf>
    <xf numFmtId="165" fontId="15" fillId="0" borderId="15" xfId="0" applyNumberFormat="1" applyFont="1" applyFill="1" applyBorder="1" applyAlignment="1" applyProtection="1">
      <alignment vertical="center"/>
      <protection locked="0"/>
    </xf>
    <xf numFmtId="166" fontId="15" fillId="0" borderId="16" xfId="0" applyNumberFormat="1" applyFont="1" applyFill="1" applyBorder="1" applyAlignment="1" applyProtection="1">
      <alignment vertical="center"/>
      <protection locked="0"/>
    </xf>
    <xf numFmtId="166" fontId="15" fillId="0" borderId="16" xfId="0" applyNumberFormat="1" applyFont="1" applyBorder="1" applyAlignment="1" applyProtection="1">
      <alignment vertical="center"/>
      <protection locked="0"/>
    </xf>
    <xf numFmtId="43" fontId="15" fillId="0" borderId="15" xfId="1" applyFont="1" applyBorder="1" applyAlignment="1" applyProtection="1">
      <alignment vertical="center"/>
      <protection locked="0"/>
    </xf>
    <xf numFmtId="165" fontId="15" fillId="0" borderId="16" xfId="0" applyNumberFormat="1" applyFont="1" applyBorder="1" applyAlignment="1" applyProtection="1">
      <alignment vertical="center"/>
      <protection locked="0"/>
    </xf>
    <xf numFmtId="168" fontId="15" fillId="0" borderId="16" xfId="0" applyNumberFormat="1" applyFont="1" applyBorder="1" applyAlignment="1" applyProtection="1">
      <alignment vertical="center"/>
      <protection locked="0"/>
    </xf>
    <xf numFmtId="0" fontId="15" fillId="0" borderId="16"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45" xfId="0" applyFont="1" applyBorder="1" applyAlignment="1" applyProtection="1">
      <alignment vertical="center"/>
      <protection locked="0"/>
    </xf>
    <xf numFmtId="165" fontId="15" fillId="0" borderId="14" xfId="0" applyNumberFormat="1" applyFont="1" applyBorder="1" applyAlignment="1" applyProtection="1">
      <alignment vertical="center"/>
      <protection locked="0"/>
    </xf>
    <xf numFmtId="166" fontId="15" fillId="0" borderId="45" xfId="0" applyNumberFormat="1" applyFont="1" applyBorder="1" applyAlignment="1" applyProtection="1">
      <alignment vertical="center"/>
      <protection locked="0"/>
    </xf>
    <xf numFmtId="0" fontId="15" fillId="0" borderId="21"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37" fontId="15" fillId="0" borderId="16" xfId="0" applyNumberFormat="1" applyFont="1" applyBorder="1" applyAlignment="1" applyProtection="1">
      <alignment vertical="center"/>
      <protection locked="0"/>
    </xf>
    <xf numFmtId="0" fontId="15" fillId="0" borderId="17"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37" fontId="15" fillId="0" borderId="45" xfId="0" applyNumberFormat="1" applyFont="1" applyBorder="1" applyAlignment="1" applyProtection="1">
      <alignment vertical="center"/>
      <protection locked="0"/>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38" fontId="15" fillId="0" borderId="46" xfId="0" applyNumberFormat="1" applyFont="1" applyBorder="1" applyAlignment="1" applyProtection="1">
      <alignment vertical="center"/>
      <protection locked="0"/>
    </xf>
    <xf numFmtId="38" fontId="7" fillId="0" borderId="46" xfId="0" applyNumberFormat="1" applyFont="1" applyBorder="1" applyAlignment="1" applyProtection="1">
      <alignment vertical="center"/>
      <protection locked="0"/>
    </xf>
    <xf numFmtId="0" fontId="15" fillId="0" borderId="22" xfId="0"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protection locked="0"/>
    </xf>
    <xf numFmtId="49" fontId="16" fillId="0" borderId="48" xfId="0" applyNumberFormat="1" applyFont="1" applyBorder="1" applyAlignment="1" applyProtection="1">
      <alignment vertical="center"/>
    </xf>
    <xf numFmtId="49" fontId="16" fillId="0" borderId="47" xfId="0" applyNumberFormat="1" applyFont="1" applyBorder="1" applyAlignment="1" applyProtection="1">
      <alignment vertical="center"/>
      <protection locked="0"/>
    </xf>
    <xf numFmtId="49" fontId="17" fillId="0" borderId="23" xfId="0" applyNumberFormat="1" applyFont="1" applyBorder="1" applyAlignment="1" applyProtection="1">
      <alignment vertical="center"/>
    </xf>
    <xf numFmtId="49" fontId="17" fillId="0" borderId="23" xfId="0" applyNumberFormat="1" applyFont="1" applyFill="1" applyBorder="1" applyAlignment="1" applyProtection="1">
      <alignment horizontal="right" vertical="center"/>
    </xf>
    <xf numFmtId="49" fontId="16" fillId="0" borderId="23" xfId="0" applyNumberFormat="1" applyFont="1" applyBorder="1" applyAlignment="1" applyProtection="1">
      <alignment vertical="center"/>
    </xf>
    <xf numFmtId="49" fontId="16" fillId="0" borderId="23" xfId="0" applyNumberFormat="1" applyFont="1" applyFill="1" applyBorder="1" applyAlignment="1" applyProtection="1">
      <alignment horizontal="right" vertical="center"/>
    </xf>
    <xf numFmtId="38" fontId="15" fillId="0" borderId="15" xfId="0" applyNumberFormat="1" applyFont="1" applyBorder="1" applyAlignment="1" applyProtection="1">
      <alignment vertical="center"/>
      <protection locked="0"/>
    </xf>
    <xf numFmtId="38" fontId="7" fillId="0" borderId="15" xfId="0" applyNumberFormat="1" applyFont="1" applyBorder="1" applyAlignment="1" applyProtection="1">
      <alignment vertical="center"/>
    </xf>
    <xf numFmtId="38" fontId="7" fillId="4" borderId="0" xfId="0" applyNumberFormat="1" applyFont="1" applyFill="1" applyAlignment="1" applyProtection="1">
      <alignment vertical="center"/>
    </xf>
    <xf numFmtId="38" fontId="15" fillId="0" borderId="14" xfId="0" applyNumberFormat="1" applyFont="1" applyBorder="1" applyAlignment="1" applyProtection="1">
      <alignment vertical="center"/>
      <protection locked="0"/>
    </xf>
    <xf numFmtId="38" fontId="15" fillId="0" borderId="15" xfId="0" applyNumberFormat="1" applyFont="1" applyFill="1" applyBorder="1" applyAlignment="1" applyProtection="1">
      <alignment vertical="center"/>
      <protection locked="0"/>
    </xf>
    <xf numFmtId="171" fontId="15" fillId="0" borderId="21" xfId="0" applyNumberFormat="1" applyFont="1" applyBorder="1" applyAlignment="1" applyProtection="1">
      <alignment horizontal="right" vertical="center"/>
      <protection locked="0"/>
    </xf>
    <xf numFmtId="171" fontId="15" fillId="0" borderId="17" xfId="0" applyNumberFormat="1" applyFont="1" applyBorder="1" applyAlignment="1" applyProtection="1">
      <alignment horizontal="right" vertical="center"/>
      <protection locked="0"/>
    </xf>
    <xf numFmtId="171" fontId="15" fillId="0" borderId="11" xfId="0" applyNumberFormat="1" applyFont="1" applyBorder="1" applyAlignment="1" applyProtection="1">
      <alignment horizontal="right" vertical="center"/>
      <protection locked="0"/>
    </xf>
    <xf numFmtId="0" fontId="1" fillId="0" borderId="38" xfId="0" applyNumberFormat="1" applyFont="1" applyFill="1" applyBorder="1" applyAlignment="1" applyProtection="1">
      <alignment vertical="center"/>
    </xf>
    <xf numFmtId="0" fontId="2" fillId="0" borderId="39" xfId="0" applyNumberFormat="1" applyFont="1" applyFill="1" applyBorder="1" applyAlignment="1" applyProtection="1">
      <alignment vertical="center"/>
    </xf>
    <xf numFmtId="49" fontId="16" fillId="0" borderId="49"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vertical="center"/>
    </xf>
    <xf numFmtId="172" fontId="3" fillId="0" borderId="0" xfId="0" applyNumberFormat="1" applyFont="1" applyAlignment="1">
      <alignment vertical="center"/>
    </xf>
    <xf numFmtId="37" fontId="7" fillId="0" borderId="50" xfId="0" applyNumberFormat="1" applyFont="1" applyBorder="1" applyAlignment="1">
      <alignment vertical="center"/>
    </xf>
    <xf numFmtId="37" fontId="7" fillId="0" borderId="51" xfId="0" applyNumberFormat="1" applyFont="1" applyBorder="1" applyAlignment="1">
      <alignment vertical="center"/>
    </xf>
    <xf numFmtId="37" fontId="7" fillId="0" borderId="52" xfId="0" applyNumberFormat="1" applyFont="1" applyBorder="1" applyAlignment="1">
      <alignment vertical="center"/>
    </xf>
    <xf numFmtId="37" fontId="7" fillId="0" borderId="53" xfId="0" applyNumberFormat="1" applyFont="1" applyBorder="1" applyAlignment="1">
      <alignment vertical="center"/>
    </xf>
    <xf numFmtId="37" fontId="7" fillId="0" borderId="42" xfId="0" applyNumberFormat="1" applyFont="1" applyBorder="1" applyAlignment="1">
      <alignment vertical="center"/>
    </xf>
    <xf numFmtId="0" fontId="13" fillId="0" borderId="0" xfId="0" quotePrefix="1" applyFont="1" applyAlignment="1">
      <alignment vertical="center"/>
    </xf>
    <xf numFmtId="165" fontId="15" fillId="0" borderId="15" xfId="0" applyNumberFormat="1" applyFont="1" applyBorder="1" applyAlignment="1" applyProtection="1">
      <alignment horizontal="right" vertical="center"/>
      <protection locked="0"/>
    </xf>
    <xf numFmtId="165" fontId="15" fillId="0" borderId="15" xfId="1" applyNumberFormat="1" applyFont="1" applyBorder="1" applyAlignment="1" applyProtection="1">
      <alignment vertical="center"/>
      <protection locked="0"/>
    </xf>
    <xf numFmtId="165" fontId="15" fillId="0" borderId="54" xfId="0" applyNumberFormat="1" applyFont="1" applyBorder="1" applyAlignment="1" applyProtection="1">
      <alignment vertical="center"/>
      <protection locked="0"/>
    </xf>
    <xf numFmtId="165" fontId="15" fillId="0" borderId="54" xfId="0" applyNumberFormat="1" applyFont="1" applyBorder="1" applyAlignment="1" applyProtection="1">
      <alignment horizontal="right" vertical="center"/>
      <protection locked="0"/>
    </xf>
    <xf numFmtId="166" fontId="15" fillId="0" borderId="26" xfId="0" applyNumberFormat="1" applyFont="1" applyBorder="1" applyAlignment="1" applyProtection="1">
      <alignment vertical="center"/>
      <protection locked="0"/>
    </xf>
    <xf numFmtId="166" fontId="15" fillId="0" borderId="26" xfId="0" applyNumberFormat="1" applyFont="1" applyBorder="1" applyAlignment="1" applyProtection="1">
      <alignment horizontal="right" vertical="center"/>
      <protection locked="0"/>
    </xf>
    <xf numFmtId="0" fontId="15" fillId="0" borderId="15"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49" fontId="5" fillId="0" borderId="0" xfId="0" applyNumberFormat="1" applyFont="1" applyBorder="1" applyAlignment="1" applyProtection="1">
      <alignment vertical="center"/>
      <protection locked="0"/>
    </xf>
    <xf numFmtId="171" fontId="7" fillId="4" borderId="61" xfId="0" applyNumberFormat="1" applyFont="1" applyFill="1" applyBorder="1" applyAlignment="1">
      <alignment horizontal="left" vertical="center"/>
    </xf>
    <xf numFmtId="171" fontId="7" fillId="4" borderId="26" xfId="0" applyNumberFormat="1" applyFont="1" applyFill="1" applyBorder="1" applyAlignment="1">
      <alignment horizontal="left" vertical="center"/>
    </xf>
    <xf numFmtId="4" fontId="10" fillId="0" borderId="0" xfId="0" applyNumberFormat="1" applyFont="1" applyAlignment="1">
      <alignment vertical="center"/>
    </xf>
    <xf numFmtId="4" fontId="10" fillId="0" borderId="23" xfId="0" applyNumberFormat="1" applyFont="1" applyBorder="1" applyAlignment="1">
      <alignment vertical="center"/>
    </xf>
    <xf numFmtId="0" fontId="18" fillId="0" borderId="6" xfId="0" applyNumberFormat="1" applyFont="1" applyBorder="1" applyAlignment="1">
      <alignment horizontal="center" vertical="center"/>
    </xf>
    <xf numFmtId="37" fontId="8" fillId="0" borderId="4" xfId="0" applyNumberFormat="1" applyFont="1" applyBorder="1" applyAlignment="1" applyProtection="1">
      <alignment vertical="center"/>
      <protection locked="0"/>
    </xf>
    <xf numFmtId="37" fontId="8" fillId="0" borderId="8" xfId="0" applyNumberFormat="1" applyFont="1" applyBorder="1" applyAlignment="1" applyProtection="1">
      <alignment vertical="center"/>
      <protection locked="0"/>
    </xf>
    <xf numFmtId="0" fontId="15" fillId="0" borderId="4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169" fontId="4" fillId="0" borderId="56" xfId="0" applyNumberFormat="1" applyFont="1" applyBorder="1" applyAlignment="1" applyProtection="1">
      <alignment horizontal="left" vertical="center"/>
    </xf>
    <xf numFmtId="0" fontId="2" fillId="0" borderId="0" xfId="0" applyNumberFormat="1" applyFont="1" applyFill="1" applyAlignment="1">
      <alignment vertical="center"/>
    </xf>
    <xf numFmtId="0" fontId="7" fillId="0" borderId="0" xfId="0" applyNumberFormat="1" applyFont="1" applyFill="1" applyBorder="1" applyAlignment="1" applyProtection="1">
      <alignment horizontal="center" vertical="center"/>
      <protection locked="0"/>
    </xf>
    <xf numFmtId="0" fontId="2" fillId="4" borderId="0" xfId="0" applyNumberFormat="1" applyFont="1" applyFill="1" applyBorder="1" applyAlignment="1" applyProtection="1">
      <alignment vertical="center"/>
    </xf>
    <xf numFmtId="0" fontId="7" fillId="0" borderId="20"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6" xfId="0" applyFont="1" applyBorder="1" applyAlignment="1" applyProtection="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37607" y="10668000"/>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1533526</xdr:colOff>
      <xdr:row>35</xdr:row>
      <xdr:rowOff>0</xdr:rowOff>
    </xdr:from>
    <xdr:to>
      <xdr:col>7</xdr:col>
      <xdr:colOff>1062717</xdr:colOff>
      <xdr:row>43</xdr:row>
      <xdr:rowOff>172830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524001" y="10504714"/>
          <a:ext cx="11742964" cy="1551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a:p>
          <a:pPr>
            <a:lnSpc>
              <a:spcPts val="1500"/>
            </a:lnSpc>
            <a:spcAft>
              <a:spcPts val="0"/>
            </a:spcAft>
          </a:pPr>
          <a:endParaRPr lang="en-US" sz="1200">
            <a:latin typeface="Arial" pitchFamily="34" charset="0"/>
            <a:cs typeface="Arial" pitchFamily="34" charset="0"/>
          </a:endParaRPr>
        </a:p>
        <a:p>
          <a:pPr>
            <a:lnSpc>
              <a:spcPts val="1400"/>
            </a:lnSpc>
            <a:spcAft>
              <a:spcPts val="0"/>
            </a:spcAft>
          </a:pPr>
          <a:r>
            <a:rPr lang="en-US" sz="1200">
              <a:latin typeface="Arial" pitchFamily="34" charset="0"/>
              <a:cs typeface="Arial" pitchFamily="34" charset="0"/>
            </a:rPr>
            <a:t>If the total DRO/DRI/Nugget production tonnage is less than 50,000 tons then that production is considered to be noncommercial. Minnesota Statutes 298.24 Subd. 1 (g)(3) states that if a production is considered to be noncommercial, then the iron ore concentrate used to produce the noncommercial tonnage is subject to the tax. Pleaes enter the amount of concentrate used to produce the noncommercial production in the "Concentrate (taxable)" worksheet.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1519919</xdr:colOff>
      <xdr:row>36</xdr:row>
      <xdr:rowOff>13607</xdr:rowOff>
    </xdr:from>
    <xdr:to>
      <xdr:col>7</xdr:col>
      <xdr:colOff>1049110</xdr:colOff>
      <xdr:row>39</xdr:row>
      <xdr:rowOff>40822</xdr:rowOff>
    </xdr:to>
    <xdr:sp macro="" textlink="">
      <xdr:nvSpPr>
        <xdr:cNvPr id="2" name="TextBox 1">
          <a:extLst>
            <a:ext uri="{FF2B5EF4-FFF2-40B4-BE49-F238E27FC236}">
              <a16:creationId xmlns:a16="http://schemas.microsoft.com/office/drawing/2014/main" id="{395CFEE4-D692-4B61-B6F6-B7C63C5F8E43}"/>
            </a:ext>
          </a:extLst>
        </xdr:cNvPr>
        <xdr:cNvSpPr txBox="1"/>
      </xdr:nvSpPr>
      <xdr:spPr>
        <a:xfrm>
          <a:off x="1519919" y="10178143"/>
          <a:ext cx="11762012" cy="72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33525" y="10582275"/>
          <a:ext cx="10696577" cy="84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55DA925E-0C30-40B8-A16D-AF0335BE04A0}"/>
            </a:ext>
          </a:extLst>
        </xdr:cNvPr>
        <xdr:cNvSpPr txBox="1"/>
      </xdr:nvSpPr>
      <xdr:spPr>
        <a:xfrm>
          <a:off x="1447800" y="10264140"/>
          <a:ext cx="10119362" cy="82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617764</xdr:colOff>
      <xdr:row>37</xdr:row>
      <xdr:rowOff>204107</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36321" y="1087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1</xdr:col>
      <xdr:colOff>27214</xdr:colOff>
      <xdr:row>37</xdr:row>
      <xdr:rowOff>13609</xdr:rowOff>
    </xdr:from>
    <xdr:to>
      <xdr:col>7</xdr:col>
      <xdr:colOff>27216</xdr:colOff>
      <xdr:row>40</xdr:row>
      <xdr:rowOff>176895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564821" y="10681609"/>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537607" y="10668000"/>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533525" y="10582275"/>
          <a:ext cx="10696577" cy="84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33525" y="10582275"/>
          <a:ext cx="10696577" cy="849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37607" y="10708821"/>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533525" y="10582275"/>
          <a:ext cx="10696577" cy="849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K118"/>
  <sheetViews>
    <sheetView tabSelected="1"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
        <v>0</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5</v>
      </c>
      <c r="B11" s="123"/>
      <c r="C11" s="114"/>
      <c r="D11" s="1"/>
      <c r="E11" s="1"/>
      <c r="F11" s="1"/>
      <c r="G11" s="43"/>
      <c r="I11" s="3"/>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phoneticPr fontId="0" type="noConversion"/>
  <dataValidations disablePrompts="1"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0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0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000-000002000000}">
      <formula1>-100000</formula1>
      <formula2>10000000</formula2>
    </dataValidation>
  </dataValidations>
  <pageMargins left="0.75" right="0.5" top="0.6" bottom="0.5" header="0.25" footer="0.25"/>
  <pageSetup scale="62" orientation="landscape" r:id="rId1"/>
  <headerFooter alignWithMargins="0">
    <oddHeader>&amp;L&amp;12&amp;G&amp;R&amp;"Arial,Bold"&amp;16&amp;G</oddHeader>
    <oddFooter>&amp;R&amp;"Arial,Bold"Part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90625" style="4" customWidth="1"/>
    <col min="9" max="10" width="7.90625" style="4"/>
    <col min="11" max="11" width="12.6328125"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53" t="s">
        <v>57</v>
      </c>
      <c r="B11" s="118"/>
      <c r="C11" s="1"/>
      <c r="D11" s="1"/>
      <c r="E11" s="1"/>
      <c r="F11" s="1"/>
      <c r="G11" s="1"/>
    </row>
    <row r="12" spans="1:9" ht="18.95" customHeight="1" thickBot="1">
      <c r="A12" s="1"/>
      <c r="B12" s="1"/>
      <c r="C12" s="1"/>
      <c r="D12" s="1"/>
      <c r="E12" s="1"/>
      <c r="F12" s="1"/>
      <c r="G12" s="1"/>
      <c r="I12" s="3"/>
    </row>
    <row r="13" spans="1:9" ht="18.75" customHeight="1" thickTop="1">
      <c r="A13" s="7"/>
      <c r="B13" s="8"/>
      <c r="C13" s="8"/>
      <c r="D13" s="8"/>
      <c r="E13" s="8"/>
      <c r="F13" s="8"/>
      <c r="G13" s="102"/>
      <c r="H13" s="100"/>
      <c r="I13" s="3"/>
    </row>
    <row r="14" spans="1:9" ht="20.25" customHeight="1">
      <c r="A14" s="113" t="s">
        <v>6</v>
      </c>
      <c r="B14" s="114" t="s">
        <v>7</v>
      </c>
      <c r="C14" s="114" t="s">
        <v>8</v>
      </c>
      <c r="D14" s="114" t="s">
        <v>9</v>
      </c>
      <c r="E14" s="114" t="s">
        <v>10</v>
      </c>
      <c r="F14" s="114" t="s">
        <v>11</v>
      </c>
      <c r="G14" s="115" t="s">
        <v>12</v>
      </c>
      <c r="H14" s="116" t="s">
        <v>13</v>
      </c>
      <c r="I14" s="3"/>
    </row>
    <row r="15" spans="1:9" ht="18" customHeight="1">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22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22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224">
        <f t="shared" si="3"/>
        <v>0</v>
      </c>
    </row>
    <row r="22" spans="1:11" ht="26.1" customHeight="1">
      <c r="A22" s="13" t="s">
        <v>33</v>
      </c>
      <c r="B22" s="228">
        <v>0</v>
      </c>
      <c r="C22" s="98">
        <v>0</v>
      </c>
      <c r="D22" s="209">
        <f t="shared" si="2"/>
        <v>0</v>
      </c>
      <c r="E22" s="81">
        <v>0</v>
      </c>
      <c r="F22" s="46">
        <f t="shared" si="0"/>
        <v>0</v>
      </c>
      <c r="G22" s="107">
        <f t="shared" si="1"/>
        <v>0</v>
      </c>
      <c r="H22" s="111">
        <v>0</v>
      </c>
      <c r="I22" s="3"/>
      <c r="K22" s="224">
        <f t="shared" si="3"/>
        <v>0</v>
      </c>
    </row>
    <row r="23" spans="1:11" ht="26.1" customHeight="1">
      <c r="A23" s="13" t="s">
        <v>34</v>
      </c>
      <c r="B23" s="228">
        <v>0</v>
      </c>
      <c r="C23" s="98">
        <v>0</v>
      </c>
      <c r="D23" s="209">
        <f t="shared" si="2"/>
        <v>0</v>
      </c>
      <c r="E23" s="81">
        <v>0</v>
      </c>
      <c r="F23" s="46">
        <f t="shared" si="0"/>
        <v>0</v>
      </c>
      <c r="G23" s="107">
        <f t="shared" si="1"/>
        <v>0</v>
      </c>
      <c r="H23" s="111">
        <v>0</v>
      </c>
      <c r="I23" s="3"/>
      <c r="K23" s="224">
        <f t="shared" si="3"/>
        <v>0</v>
      </c>
    </row>
    <row r="24" spans="1:11" ht="26.1" customHeight="1">
      <c r="A24" s="13" t="s">
        <v>35</v>
      </c>
      <c r="B24" s="228">
        <v>0</v>
      </c>
      <c r="C24" s="98">
        <v>0</v>
      </c>
      <c r="D24" s="209">
        <f t="shared" si="2"/>
        <v>0</v>
      </c>
      <c r="E24" s="81">
        <v>0</v>
      </c>
      <c r="F24" s="46">
        <f t="shared" si="0"/>
        <v>0</v>
      </c>
      <c r="G24" s="107">
        <f t="shared" si="1"/>
        <v>0</v>
      </c>
      <c r="H24" s="111">
        <v>0</v>
      </c>
      <c r="I24" s="3"/>
      <c r="K24" s="224">
        <f t="shared" si="3"/>
        <v>0</v>
      </c>
    </row>
    <row r="25" spans="1:11" ht="26.1" customHeight="1">
      <c r="A25" s="13" t="s">
        <v>36</v>
      </c>
      <c r="B25" s="228">
        <v>0</v>
      </c>
      <c r="C25" s="98">
        <v>0</v>
      </c>
      <c r="D25" s="209">
        <f t="shared" si="2"/>
        <v>0</v>
      </c>
      <c r="E25" s="81">
        <v>0</v>
      </c>
      <c r="F25" s="46">
        <f t="shared" si="0"/>
        <v>0</v>
      </c>
      <c r="G25" s="107">
        <f t="shared" si="1"/>
        <v>0</v>
      </c>
      <c r="H25" s="111">
        <v>0</v>
      </c>
      <c r="I25" s="3"/>
      <c r="K25" s="224">
        <f t="shared" si="3"/>
        <v>0</v>
      </c>
    </row>
    <row r="26" spans="1:11" ht="26.1" customHeight="1">
      <c r="A26" s="13" t="s">
        <v>37</v>
      </c>
      <c r="B26" s="228">
        <v>0</v>
      </c>
      <c r="C26" s="98">
        <v>0</v>
      </c>
      <c r="D26" s="209">
        <f t="shared" si="2"/>
        <v>0</v>
      </c>
      <c r="E26" s="81">
        <v>0</v>
      </c>
      <c r="F26" s="46">
        <f t="shared" si="0"/>
        <v>0</v>
      </c>
      <c r="G26" s="107">
        <f t="shared" si="1"/>
        <v>0</v>
      </c>
      <c r="H26" s="111">
        <v>0</v>
      </c>
      <c r="I26" s="3"/>
      <c r="K26" s="224">
        <f t="shared" si="3"/>
        <v>0</v>
      </c>
    </row>
    <row r="27" spans="1:11" ht="26.1" customHeight="1">
      <c r="A27" s="13" t="s">
        <v>38</v>
      </c>
      <c r="B27" s="228">
        <v>0</v>
      </c>
      <c r="C27" s="98">
        <v>0</v>
      </c>
      <c r="D27" s="209">
        <f t="shared" si="2"/>
        <v>0</v>
      </c>
      <c r="E27" s="81">
        <v>0</v>
      </c>
      <c r="F27" s="46">
        <f t="shared" si="0"/>
        <v>0</v>
      </c>
      <c r="G27" s="107">
        <f t="shared" si="1"/>
        <v>0</v>
      </c>
      <c r="H27" s="111">
        <v>0</v>
      </c>
      <c r="I27" s="3"/>
      <c r="K27" s="224">
        <f t="shared" si="3"/>
        <v>0</v>
      </c>
    </row>
    <row r="28" spans="1:11" ht="26.1" customHeight="1">
      <c r="A28" s="13" t="s">
        <v>39</v>
      </c>
      <c r="B28" s="228">
        <v>0</v>
      </c>
      <c r="C28" s="98">
        <v>0</v>
      </c>
      <c r="D28" s="209">
        <f t="shared" si="2"/>
        <v>0</v>
      </c>
      <c r="E28" s="81">
        <v>0</v>
      </c>
      <c r="F28" s="46">
        <f t="shared" si="0"/>
        <v>0</v>
      </c>
      <c r="G28" s="107">
        <f t="shared" si="1"/>
        <v>0</v>
      </c>
      <c r="H28" s="111">
        <v>0</v>
      </c>
      <c r="I28" s="3"/>
      <c r="K28" s="224">
        <f t="shared" si="3"/>
        <v>0</v>
      </c>
    </row>
    <row r="29" spans="1:11" ht="26.1" customHeight="1">
      <c r="A29" s="13" t="s">
        <v>40</v>
      </c>
      <c r="B29" s="228">
        <v>0</v>
      </c>
      <c r="C29" s="98">
        <v>0</v>
      </c>
      <c r="D29" s="209">
        <f t="shared" si="2"/>
        <v>0</v>
      </c>
      <c r="E29" s="81">
        <v>0</v>
      </c>
      <c r="F29" s="46">
        <f t="shared" si="0"/>
        <v>0</v>
      </c>
      <c r="G29" s="107">
        <f t="shared" si="1"/>
        <v>0</v>
      </c>
      <c r="H29" s="111">
        <v>0</v>
      </c>
      <c r="I29" s="3"/>
      <c r="K29" s="224">
        <f t="shared" si="3"/>
        <v>0</v>
      </c>
    </row>
    <row r="30" spans="1:11" ht="26.1" customHeight="1" thickBot="1">
      <c r="A30" s="13" t="s">
        <v>41</v>
      </c>
      <c r="B30" s="228">
        <v>0</v>
      </c>
      <c r="C30" s="98">
        <v>0</v>
      </c>
      <c r="D30" s="208">
        <f t="shared" si="2"/>
        <v>0</v>
      </c>
      <c r="E30" s="81">
        <v>0</v>
      </c>
      <c r="F30" s="46">
        <f t="shared" si="0"/>
        <v>0</v>
      </c>
      <c r="G30" s="107">
        <f t="shared" si="1"/>
        <v>0</v>
      </c>
      <c r="H30" s="112">
        <v>0</v>
      </c>
      <c r="I30" s="3"/>
      <c r="K30" s="225">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224">
        <f>SUM(K19:K30)</f>
        <v>0</v>
      </c>
    </row>
    <row r="32" spans="1:11" ht="20.100000000000001" customHeight="1" thickTop="1">
      <c r="A32" s="14"/>
      <c r="B32" s="14"/>
      <c r="C32" s="14"/>
      <c r="D32" s="14"/>
      <c r="E32" s="14"/>
      <c r="F32" s="14"/>
      <c r="G32" s="226" t="str">
        <f>IF(G31&lt;50000,IF(G31=0,"","Noncommercial &lt; 50,000"),"")</f>
        <v/>
      </c>
    </row>
    <row r="33" spans="1:9">
      <c r="A33" s="6" t="s">
        <v>43</v>
      </c>
      <c r="B33" s="6"/>
      <c r="D33" s="6"/>
      <c r="E33" s="6"/>
      <c r="F33" s="6"/>
      <c r="G33" s="6"/>
    </row>
    <row r="34" spans="1:9">
      <c r="A34" s="6" t="s">
        <v>58</v>
      </c>
      <c r="B34" s="6"/>
      <c r="D34" s="6"/>
      <c r="E34" s="6"/>
      <c r="F34" s="6"/>
      <c r="G34" s="6"/>
    </row>
    <row r="35" spans="1:9">
      <c r="A35" s="6"/>
      <c r="B35" s="6"/>
      <c r="C35" s="6"/>
      <c r="D35" s="6"/>
      <c r="E35" s="6"/>
      <c r="F35" s="6"/>
      <c r="G35" s="6"/>
    </row>
    <row r="36" spans="1:9">
      <c r="A36" s="1" t="s">
        <v>45</v>
      </c>
      <c r="B36" s="79"/>
      <c r="C36" s="6"/>
      <c r="D36" s="6"/>
      <c r="E36" s="6"/>
      <c r="F36" s="6"/>
      <c r="G36" s="6"/>
      <c r="I36" s="3"/>
    </row>
    <row r="37" spans="1:9">
      <c r="A37" s="1"/>
      <c r="B37" s="79"/>
      <c r="C37" s="6"/>
      <c r="D37" s="6"/>
      <c r="E37" s="6"/>
      <c r="F37" s="6"/>
      <c r="G37" s="6"/>
      <c r="I37" s="3"/>
    </row>
    <row r="38" spans="1:9">
      <c r="A38" s="1"/>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8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8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800-000002000000}">
      <formula1>-100000</formula1>
      <formula2>10000000</formula2>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42DF-7252-464D-8F45-506469B0A554}">
  <sheetPr>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90625" style="4" customWidth="1"/>
    <col min="9" max="10" width="7.90625" style="4"/>
    <col min="11" max="11" width="12.6328125"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53" t="s">
        <v>59</v>
      </c>
      <c r="B11" s="118"/>
      <c r="C11" s="234"/>
      <c r="D11" s="1"/>
      <c r="E11" s="1"/>
      <c r="F11" s="1"/>
      <c r="G11" s="1"/>
    </row>
    <row r="12" spans="1:9" ht="18.95" customHeight="1" thickBot="1">
      <c r="A12" s="1"/>
      <c r="B12" s="1"/>
      <c r="C12" s="1"/>
      <c r="D12" s="1"/>
      <c r="E12" s="1"/>
      <c r="F12" s="1"/>
      <c r="G12" s="1"/>
      <c r="I12" s="3"/>
    </row>
    <row r="13" spans="1:9" ht="18.75" customHeight="1" thickTop="1">
      <c r="A13" s="7"/>
      <c r="B13" s="8"/>
      <c r="C13" s="8"/>
      <c r="D13" s="8"/>
      <c r="E13" s="8"/>
      <c r="F13" s="8"/>
      <c r="G13" s="102"/>
      <c r="H13" s="100"/>
      <c r="I13" s="3"/>
    </row>
    <row r="14" spans="1:9" ht="20.25" customHeight="1">
      <c r="A14" s="113" t="s">
        <v>6</v>
      </c>
      <c r="B14" s="114" t="s">
        <v>7</v>
      </c>
      <c r="C14" s="114" t="s">
        <v>8</v>
      </c>
      <c r="D14" s="114" t="s">
        <v>9</v>
      </c>
      <c r="E14" s="114" t="s">
        <v>10</v>
      </c>
      <c r="F14" s="114" t="s">
        <v>11</v>
      </c>
      <c r="G14" s="115" t="s">
        <v>12</v>
      </c>
      <c r="H14" s="116" t="s">
        <v>13</v>
      </c>
      <c r="I14" s="3"/>
    </row>
    <row r="15" spans="1:9" ht="18" customHeight="1">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22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22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224">
        <f t="shared" si="3"/>
        <v>0</v>
      </c>
    </row>
    <row r="22" spans="1:11" ht="26.1" customHeight="1">
      <c r="A22" s="13" t="s">
        <v>33</v>
      </c>
      <c r="B22" s="228">
        <v>0</v>
      </c>
      <c r="C22" s="98">
        <v>0</v>
      </c>
      <c r="D22" s="209">
        <f t="shared" si="2"/>
        <v>0</v>
      </c>
      <c r="E22" s="81">
        <v>0</v>
      </c>
      <c r="F22" s="46">
        <f t="shared" si="0"/>
        <v>0</v>
      </c>
      <c r="G22" s="107">
        <f t="shared" si="1"/>
        <v>0</v>
      </c>
      <c r="H22" s="111">
        <v>0</v>
      </c>
      <c r="I22" s="3"/>
      <c r="K22" s="224">
        <f t="shared" si="3"/>
        <v>0</v>
      </c>
    </row>
    <row r="23" spans="1:11" ht="26.1" customHeight="1">
      <c r="A23" s="13" t="s">
        <v>34</v>
      </c>
      <c r="B23" s="228">
        <v>0</v>
      </c>
      <c r="C23" s="98">
        <v>0</v>
      </c>
      <c r="D23" s="209">
        <f t="shared" si="2"/>
        <v>0</v>
      </c>
      <c r="E23" s="81">
        <v>0</v>
      </c>
      <c r="F23" s="46">
        <f t="shared" si="0"/>
        <v>0</v>
      </c>
      <c r="G23" s="107">
        <f t="shared" si="1"/>
        <v>0</v>
      </c>
      <c r="H23" s="111">
        <v>0</v>
      </c>
      <c r="I23" s="3"/>
      <c r="K23" s="224">
        <f t="shared" si="3"/>
        <v>0</v>
      </c>
    </row>
    <row r="24" spans="1:11" ht="26.1" customHeight="1">
      <c r="A24" s="13" t="s">
        <v>35</v>
      </c>
      <c r="B24" s="228">
        <v>0</v>
      </c>
      <c r="C24" s="98">
        <v>0</v>
      </c>
      <c r="D24" s="209">
        <f t="shared" si="2"/>
        <v>0</v>
      </c>
      <c r="E24" s="81">
        <v>0</v>
      </c>
      <c r="F24" s="46">
        <f t="shared" si="0"/>
        <v>0</v>
      </c>
      <c r="G24" s="107">
        <f t="shared" si="1"/>
        <v>0</v>
      </c>
      <c r="H24" s="111">
        <v>0</v>
      </c>
      <c r="I24" s="3"/>
      <c r="K24" s="224">
        <f t="shared" si="3"/>
        <v>0</v>
      </c>
    </row>
    <row r="25" spans="1:11" ht="26.1" customHeight="1">
      <c r="A25" s="13" t="s">
        <v>36</v>
      </c>
      <c r="B25" s="228">
        <v>0</v>
      </c>
      <c r="C25" s="98">
        <v>0</v>
      </c>
      <c r="D25" s="209">
        <f t="shared" si="2"/>
        <v>0</v>
      </c>
      <c r="E25" s="81">
        <v>0</v>
      </c>
      <c r="F25" s="46">
        <f t="shared" si="0"/>
        <v>0</v>
      </c>
      <c r="G25" s="107">
        <f t="shared" si="1"/>
        <v>0</v>
      </c>
      <c r="H25" s="111">
        <v>0</v>
      </c>
      <c r="I25" s="3"/>
      <c r="K25" s="224">
        <f t="shared" si="3"/>
        <v>0</v>
      </c>
    </row>
    <row r="26" spans="1:11" ht="26.1" customHeight="1">
      <c r="A26" s="13" t="s">
        <v>37</v>
      </c>
      <c r="B26" s="228">
        <v>0</v>
      </c>
      <c r="C26" s="98">
        <v>0</v>
      </c>
      <c r="D26" s="209">
        <f t="shared" si="2"/>
        <v>0</v>
      </c>
      <c r="E26" s="81">
        <v>0</v>
      </c>
      <c r="F26" s="46">
        <f t="shared" si="0"/>
        <v>0</v>
      </c>
      <c r="G26" s="107">
        <f t="shared" si="1"/>
        <v>0</v>
      </c>
      <c r="H26" s="111">
        <v>0</v>
      </c>
      <c r="I26" s="3"/>
      <c r="K26" s="224">
        <f t="shared" si="3"/>
        <v>0</v>
      </c>
    </row>
    <row r="27" spans="1:11" ht="26.1" customHeight="1">
      <c r="A27" s="13" t="s">
        <v>38</v>
      </c>
      <c r="B27" s="228">
        <v>0</v>
      </c>
      <c r="C27" s="98">
        <v>0</v>
      </c>
      <c r="D27" s="209">
        <f t="shared" si="2"/>
        <v>0</v>
      </c>
      <c r="E27" s="81">
        <v>0</v>
      </c>
      <c r="F27" s="46">
        <f t="shared" si="0"/>
        <v>0</v>
      </c>
      <c r="G27" s="107">
        <f t="shared" si="1"/>
        <v>0</v>
      </c>
      <c r="H27" s="111">
        <v>0</v>
      </c>
      <c r="I27" s="3"/>
      <c r="K27" s="224">
        <f t="shared" si="3"/>
        <v>0</v>
      </c>
    </row>
    <row r="28" spans="1:11" ht="26.1" customHeight="1">
      <c r="A28" s="13" t="s">
        <v>39</v>
      </c>
      <c r="B28" s="228">
        <v>0</v>
      </c>
      <c r="C28" s="98">
        <v>0</v>
      </c>
      <c r="D28" s="209">
        <f t="shared" si="2"/>
        <v>0</v>
      </c>
      <c r="E28" s="81">
        <v>0</v>
      </c>
      <c r="F28" s="46">
        <f t="shared" si="0"/>
        <v>0</v>
      </c>
      <c r="G28" s="107">
        <f t="shared" si="1"/>
        <v>0</v>
      </c>
      <c r="H28" s="111">
        <v>0</v>
      </c>
      <c r="I28" s="3"/>
      <c r="K28" s="224">
        <f t="shared" si="3"/>
        <v>0</v>
      </c>
    </row>
    <row r="29" spans="1:11" ht="26.1" customHeight="1">
      <c r="A29" s="13" t="s">
        <v>40</v>
      </c>
      <c r="B29" s="228">
        <v>0</v>
      </c>
      <c r="C29" s="98">
        <v>0</v>
      </c>
      <c r="D29" s="209">
        <f t="shared" si="2"/>
        <v>0</v>
      </c>
      <c r="E29" s="81">
        <v>0</v>
      </c>
      <c r="F29" s="46">
        <f t="shared" si="0"/>
        <v>0</v>
      </c>
      <c r="G29" s="107">
        <f t="shared" si="1"/>
        <v>0</v>
      </c>
      <c r="H29" s="111">
        <v>0</v>
      </c>
      <c r="I29" s="3"/>
      <c r="K29" s="224">
        <f t="shared" si="3"/>
        <v>0</v>
      </c>
    </row>
    <row r="30" spans="1:11" ht="26.1" customHeight="1" thickBot="1">
      <c r="A30" s="13" t="s">
        <v>41</v>
      </c>
      <c r="B30" s="228">
        <v>0</v>
      </c>
      <c r="C30" s="98">
        <v>0</v>
      </c>
      <c r="D30" s="208">
        <f t="shared" si="2"/>
        <v>0</v>
      </c>
      <c r="E30" s="81">
        <v>0</v>
      </c>
      <c r="F30" s="46">
        <f t="shared" si="0"/>
        <v>0</v>
      </c>
      <c r="G30" s="107">
        <f t="shared" si="1"/>
        <v>0</v>
      </c>
      <c r="H30" s="112">
        <v>0</v>
      </c>
      <c r="I30" s="3"/>
      <c r="K30" s="225">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224">
        <f>SUM(K19:K30)</f>
        <v>0</v>
      </c>
    </row>
    <row r="32" spans="1:11" ht="20.100000000000001" customHeight="1" thickTop="1">
      <c r="A32" s="14"/>
      <c r="B32" s="14"/>
      <c r="C32" s="14"/>
      <c r="D32" s="14"/>
      <c r="E32" s="14"/>
      <c r="F32" s="14"/>
      <c r="G32" s="226" t="str">
        <f>IF(G31&lt;50000,IF(G31=0,"","Noncommercial &lt; 50,000"),"")</f>
        <v/>
      </c>
    </row>
    <row r="33" spans="1:9">
      <c r="B33" s="6"/>
      <c r="D33" s="6"/>
      <c r="E33" s="6"/>
      <c r="F33" s="6"/>
      <c r="G33" s="6"/>
    </row>
    <row r="34" spans="1:9">
      <c r="A34" s="6" t="s">
        <v>43</v>
      </c>
      <c r="B34" s="6"/>
      <c r="D34" s="6"/>
      <c r="E34" s="6"/>
      <c r="F34" s="6"/>
      <c r="G34" s="6"/>
    </row>
    <row r="35" spans="1:9">
      <c r="A35" s="6" t="s">
        <v>58</v>
      </c>
      <c r="B35" s="6"/>
      <c r="C35" s="6"/>
      <c r="D35" s="6"/>
      <c r="E35" s="6"/>
      <c r="F35" s="6"/>
      <c r="G35" s="6"/>
    </row>
    <row r="36" spans="1:9">
      <c r="A36" s="6"/>
      <c r="B36" s="79"/>
      <c r="C36" s="6"/>
      <c r="D36" s="6"/>
      <c r="E36" s="6"/>
      <c r="F36" s="6"/>
      <c r="G36" s="6"/>
      <c r="I36" s="3"/>
    </row>
    <row r="37" spans="1:9">
      <c r="A37" s="1" t="s">
        <v>45</v>
      </c>
      <c r="B37" s="79"/>
      <c r="C37" s="6"/>
      <c r="D37" s="6"/>
      <c r="E37" s="6"/>
      <c r="F37" s="6"/>
      <c r="G37" s="6"/>
      <c r="I37" s="3"/>
    </row>
    <row r="38" spans="1:9">
      <c r="A38" s="1"/>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7480EBE6-7CE9-4D0B-8B3B-4CF2ACB3B623}">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1D4ADDA5-0479-45EF-99DC-B54B95D01451}">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9A9E64CF-238F-405F-8C33-567153CFCC7C}"/>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ransitionEntry="1" codeName="Sheet6">
    <pageSetUpPr fitToPage="1"/>
  </sheetPr>
  <dimension ref="A1:BA36"/>
  <sheetViews>
    <sheetView showGridLines="0" defaultGridColor="0" view="pageBreakPreview" colorId="22" zoomScale="70" zoomScaleNormal="70" zoomScaleSheetLayoutView="70" workbookViewId="0">
      <selection activeCell="B4" sqref="B4"/>
    </sheetView>
  </sheetViews>
  <sheetFormatPr defaultColWidth="9.6328125" defaultRowHeight="18"/>
  <cols>
    <col min="1" max="1" width="14.6328125" style="4" customWidth="1"/>
    <col min="2" max="3" width="13.6328125" style="4" customWidth="1"/>
    <col min="4" max="4" width="13.7265625" style="4" customWidth="1"/>
    <col min="5" max="5" width="12.6328125" style="4" customWidth="1"/>
    <col min="6" max="12" width="9.6328125" style="4"/>
    <col min="13" max="13" width="9.7265625" style="4" customWidth="1"/>
    <col min="14" max="14" width="4.81640625" style="4" customWidth="1"/>
    <col min="15" max="16384" width="9.6328125" style="4"/>
  </cols>
  <sheetData>
    <row r="1" spans="1:53" ht="35.25">
      <c r="A1" s="212" t="str">
        <f>'Fluxed Pellets (&gt;=2% flux)'!A1</f>
        <v>2024 MT11, Production Report</v>
      </c>
    </row>
    <row r="2" spans="1:53" ht="20.25">
      <c r="A2" s="16"/>
    </row>
    <row r="3" spans="1:53">
      <c r="A3" s="126" t="s">
        <v>1</v>
      </c>
      <c r="B3" s="127"/>
      <c r="C3" s="127"/>
      <c r="D3" s="127"/>
      <c r="E3" s="127"/>
      <c r="F3" s="127"/>
      <c r="G3" s="127"/>
      <c r="H3" s="127"/>
      <c r="I3" s="128"/>
      <c r="J3" s="128"/>
      <c r="K3" s="128"/>
      <c r="L3" s="128"/>
      <c r="M3" s="129"/>
    </row>
    <row r="4" spans="1:53"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2"/>
      <c r="E4" s="91"/>
      <c r="F4" s="91"/>
      <c r="G4" s="91"/>
      <c r="H4" s="91"/>
      <c r="I4" s="93"/>
      <c r="J4" s="93"/>
      <c r="K4" s="93"/>
      <c r="L4" s="93"/>
      <c r="M4" s="94"/>
    </row>
    <row r="5" spans="1:53" ht="20.25">
      <c r="A5" s="5"/>
      <c r="B5" s="17"/>
      <c r="C5" s="18"/>
      <c r="D5" s="17"/>
      <c r="E5" s="17"/>
      <c r="F5" s="17"/>
      <c r="G5" s="17"/>
      <c r="H5" s="17"/>
      <c r="I5" s="17"/>
      <c r="J5" s="17"/>
      <c r="K5" s="17"/>
      <c r="L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t="s">
        <v>60</v>
      </c>
    </row>
    <row r="6" spans="1:53" ht="26.25">
      <c r="A6" s="69" t="s">
        <v>61</v>
      </c>
      <c r="B6" s="35"/>
      <c r="C6" s="52"/>
      <c r="D6" s="52"/>
      <c r="E6" s="67"/>
      <c r="F6" s="67"/>
      <c r="G6" s="67"/>
      <c r="H6" s="68"/>
      <c r="I6" s="67"/>
      <c r="J6" s="67"/>
      <c r="K6" s="67"/>
      <c r="L6" s="67"/>
      <c r="M6" s="36"/>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row>
    <row r="8" spans="1:53">
      <c r="A8" s="20"/>
      <c r="B8" s="21" t="s">
        <v>62</v>
      </c>
      <c r="C8" s="22"/>
      <c r="D8" s="22"/>
      <c r="E8" s="22"/>
      <c r="F8" s="23"/>
      <c r="G8" s="23"/>
      <c r="H8" s="23"/>
      <c r="I8" s="23"/>
      <c r="J8" s="23"/>
      <c r="K8" s="24"/>
      <c r="L8" s="23"/>
      <c r="M8" s="22"/>
      <c r="N8" s="25"/>
      <c r="O8" s="25"/>
      <c r="P8" s="25"/>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ht="18" customHeight="1">
      <c r="A9" s="26"/>
      <c r="B9" s="63" t="s">
        <v>63</v>
      </c>
      <c r="C9" s="63" t="s">
        <v>64</v>
      </c>
      <c r="D9" s="61" t="s">
        <v>65</v>
      </c>
      <c r="E9" s="27"/>
      <c r="F9" s="28"/>
      <c r="G9" s="28"/>
      <c r="H9" s="28" t="s">
        <v>66</v>
      </c>
      <c r="I9" s="28"/>
      <c r="J9" s="28"/>
      <c r="K9" s="29"/>
      <c r="L9" s="28" t="s">
        <v>67</v>
      </c>
      <c r="M9" s="27"/>
      <c r="N9" s="28"/>
      <c r="O9" s="28"/>
      <c r="P9" s="28"/>
      <c r="Q9" s="28"/>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ht="18" customHeight="1">
      <c r="A10" s="64" t="s">
        <v>68</v>
      </c>
      <c r="B10" s="62" t="s">
        <v>69</v>
      </c>
      <c r="C10" s="62" t="s">
        <v>70</v>
      </c>
      <c r="D10" s="62" t="s">
        <v>71</v>
      </c>
      <c r="E10" s="30" t="s">
        <v>72</v>
      </c>
      <c r="F10" s="31" t="s">
        <v>73</v>
      </c>
      <c r="G10" s="31" t="s">
        <v>74</v>
      </c>
      <c r="H10" s="31" t="s">
        <v>75</v>
      </c>
      <c r="I10" s="31" t="s">
        <v>76</v>
      </c>
      <c r="J10" s="31" t="s">
        <v>77</v>
      </c>
      <c r="K10" s="32" t="s">
        <v>78</v>
      </c>
      <c r="L10" s="31" t="s">
        <v>73</v>
      </c>
      <c r="M10" s="31" t="s">
        <v>79</v>
      </c>
      <c r="N10" s="28"/>
      <c r="O10" s="28"/>
      <c r="P10" s="28"/>
      <c r="Q10" s="28"/>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c r="A11" s="19"/>
      <c r="B11" s="17"/>
      <c r="C11" s="17"/>
      <c r="D11" s="17"/>
      <c r="E11" s="17"/>
      <c r="F11" s="17"/>
      <c r="G11" s="17"/>
      <c r="H11" s="17"/>
      <c r="I11" s="17"/>
      <c r="J11" s="17"/>
      <c r="K11" s="17"/>
      <c r="L11" s="17"/>
      <c r="M11" s="19"/>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ht="24" customHeight="1">
      <c r="A12" s="130" t="s">
        <v>80</v>
      </c>
      <c r="B12" s="123"/>
      <c r="C12" s="131"/>
      <c r="D12" s="131"/>
      <c r="E12" s="131"/>
      <c r="F12" s="131"/>
      <c r="G12" s="131"/>
      <c r="H12" s="131"/>
      <c r="I12" s="131"/>
      <c r="J12" s="131"/>
      <c r="K12" s="131"/>
      <c r="L12" s="131"/>
      <c r="M12" s="132"/>
      <c r="N12" s="25"/>
      <c r="O12" s="25"/>
      <c r="P12" s="25"/>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row>
    <row r="13" spans="1:53" ht="24" customHeight="1">
      <c r="A13" s="157"/>
      <c r="B13" s="158"/>
      <c r="C13" s="219"/>
      <c r="D13" s="158"/>
      <c r="E13" s="194"/>
      <c r="F13" s="160"/>
      <c r="G13" s="160"/>
      <c r="H13" s="160"/>
      <c r="I13" s="160"/>
      <c r="J13" s="161"/>
      <c r="K13" s="162"/>
      <c r="L13" s="213"/>
      <c r="M13" s="214"/>
      <c r="N13" s="28"/>
      <c r="O13" s="28"/>
      <c r="P13" s="28"/>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row>
    <row r="14" spans="1:53" ht="24" customHeight="1">
      <c r="A14" s="157"/>
      <c r="B14" s="158"/>
      <c r="C14" s="219"/>
      <c r="D14" s="158"/>
      <c r="E14" s="194"/>
      <c r="F14" s="160"/>
      <c r="G14" s="160"/>
      <c r="H14" s="160"/>
      <c r="I14" s="160"/>
      <c r="J14" s="161"/>
      <c r="K14" s="162"/>
      <c r="L14" s="213"/>
      <c r="M14" s="214"/>
      <c r="N14" s="28"/>
      <c r="O14" s="28"/>
      <c r="P14" s="28"/>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24" customHeight="1">
      <c r="A15" s="157"/>
      <c r="B15" s="158"/>
      <c r="C15" s="219"/>
      <c r="D15" s="158"/>
      <c r="E15" s="194"/>
      <c r="F15" s="160"/>
      <c r="G15" s="160"/>
      <c r="H15" s="160"/>
      <c r="I15" s="160"/>
      <c r="J15" s="160"/>
      <c r="K15" s="163"/>
      <c r="L15" s="213"/>
      <c r="M15" s="214"/>
      <c r="N15" s="28"/>
      <c r="O15" s="28"/>
      <c r="P15" s="28"/>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row>
    <row r="16" spans="1:53" ht="24" customHeight="1">
      <c r="A16" s="157" t="s">
        <v>53</v>
      </c>
      <c r="B16" s="158" t="s">
        <v>53</v>
      </c>
      <c r="C16" s="219" t="s">
        <v>53</v>
      </c>
      <c r="D16" s="158" t="s">
        <v>53</v>
      </c>
      <c r="E16" s="194" t="s">
        <v>53</v>
      </c>
      <c r="F16" s="160" t="s">
        <v>53</v>
      </c>
      <c r="G16" s="160" t="s">
        <v>53</v>
      </c>
      <c r="H16" s="160" t="s">
        <v>53</v>
      </c>
      <c r="I16" s="160" t="s">
        <v>53</v>
      </c>
      <c r="J16" s="160" t="s">
        <v>53</v>
      </c>
      <c r="K16" s="165" t="s">
        <v>53</v>
      </c>
      <c r="L16" s="160" t="s">
        <v>53</v>
      </c>
      <c r="M16" s="160"/>
      <c r="N16" s="28"/>
      <c r="O16" s="28"/>
      <c r="P16" s="28"/>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row>
    <row r="17" spans="1:53" ht="24" customHeight="1">
      <c r="A17" s="157"/>
      <c r="B17" s="158"/>
      <c r="C17" s="219"/>
      <c r="D17" s="158"/>
      <c r="E17" s="194"/>
      <c r="F17" s="160"/>
      <c r="G17" s="160"/>
      <c r="H17" s="160"/>
      <c r="I17" s="160"/>
      <c r="J17" s="160"/>
      <c r="K17" s="163"/>
      <c r="L17" s="160"/>
      <c r="M17" s="160"/>
      <c r="N17" s="28"/>
      <c r="O17" s="28"/>
      <c r="P17" s="28"/>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ht="24" customHeight="1">
      <c r="A18" s="157"/>
      <c r="B18" s="158"/>
      <c r="C18" s="219"/>
      <c r="D18" s="158"/>
      <c r="E18" s="194"/>
      <c r="F18" s="160"/>
      <c r="G18" s="160"/>
      <c r="H18" s="160"/>
      <c r="I18" s="160"/>
      <c r="J18" s="161"/>
      <c r="K18" s="162"/>
      <c r="L18" s="213"/>
      <c r="M18" s="214"/>
      <c r="N18" s="28"/>
      <c r="O18" s="28"/>
      <c r="P18" s="28"/>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ht="24" customHeight="1">
      <c r="A19" s="157"/>
      <c r="B19" s="158"/>
      <c r="C19" s="219"/>
      <c r="D19" s="158"/>
      <c r="E19" s="194"/>
      <c r="F19" s="160"/>
      <c r="G19" s="160"/>
      <c r="H19" s="160"/>
      <c r="I19" s="160"/>
      <c r="J19" s="160"/>
      <c r="K19" s="163"/>
      <c r="L19" s="213"/>
      <c r="M19" s="214"/>
      <c r="N19" s="28"/>
      <c r="O19" s="28"/>
      <c r="P19" s="28"/>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24" customHeight="1">
      <c r="A20" s="157" t="s">
        <v>53</v>
      </c>
      <c r="B20" s="158" t="s">
        <v>53</v>
      </c>
      <c r="C20" s="219" t="s">
        <v>53</v>
      </c>
      <c r="D20" s="158" t="s">
        <v>53</v>
      </c>
      <c r="E20" s="194" t="s">
        <v>53</v>
      </c>
      <c r="F20" s="160" t="s">
        <v>53</v>
      </c>
      <c r="G20" s="160" t="s">
        <v>53</v>
      </c>
      <c r="H20" s="160" t="s">
        <v>53</v>
      </c>
      <c r="I20" s="160" t="s">
        <v>53</v>
      </c>
      <c r="J20" s="160" t="s">
        <v>53</v>
      </c>
      <c r="K20" s="165" t="s">
        <v>53</v>
      </c>
      <c r="L20" s="160" t="s">
        <v>53</v>
      </c>
      <c r="M20" s="160" t="s">
        <v>53</v>
      </c>
      <c r="N20" s="28"/>
      <c r="O20" s="28"/>
      <c r="P20" s="28"/>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24" customHeight="1">
      <c r="A21" s="157"/>
      <c r="B21" s="158"/>
      <c r="C21" s="219"/>
      <c r="D21" s="158"/>
      <c r="E21" s="194"/>
      <c r="F21" s="160"/>
      <c r="G21" s="160"/>
      <c r="H21" s="160"/>
      <c r="I21" s="160"/>
      <c r="J21" s="160"/>
      <c r="K21" s="163"/>
      <c r="L21" s="160"/>
      <c r="M21" s="160"/>
      <c r="N21" s="28"/>
      <c r="O21" s="28"/>
      <c r="P21" s="28"/>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ht="24" customHeight="1">
      <c r="A22" s="157"/>
      <c r="B22" s="158"/>
      <c r="C22" s="219"/>
      <c r="D22" s="158"/>
      <c r="E22" s="194"/>
      <c r="F22" s="160"/>
      <c r="G22" s="160"/>
      <c r="H22" s="160"/>
      <c r="I22" s="160"/>
      <c r="J22" s="160"/>
      <c r="K22" s="166"/>
      <c r="L22" s="160"/>
      <c r="M22" s="160"/>
      <c r="N22" s="28"/>
      <c r="O22" s="28"/>
      <c r="P22" s="28"/>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ht="24" customHeight="1">
      <c r="A23" s="152"/>
      <c r="B23" s="96"/>
      <c r="C23" s="33"/>
      <c r="D23" s="75" t="s">
        <v>81</v>
      </c>
      <c r="E23" s="195">
        <f>SUM(E13:E22)</f>
        <v>0</v>
      </c>
      <c r="F23" s="152"/>
      <c r="G23" s="96"/>
      <c r="H23" s="96"/>
      <c r="I23" s="96"/>
      <c r="J23" s="96"/>
      <c r="K23" s="96"/>
      <c r="L23" s="96"/>
      <c r="M23" s="33"/>
      <c r="N23" s="28"/>
      <c r="O23" s="28"/>
      <c r="P23" s="28"/>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1:53" ht="24" customHeight="1">
      <c r="A24" s="130" t="s">
        <v>82</v>
      </c>
      <c r="B24" s="123"/>
      <c r="C24" s="130"/>
      <c r="D24" s="130"/>
      <c r="E24" s="196"/>
      <c r="F24" s="130"/>
      <c r="G24" s="130"/>
      <c r="H24" s="130"/>
      <c r="I24" s="130"/>
      <c r="J24" s="130"/>
      <c r="K24" s="130"/>
      <c r="L24" s="130"/>
      <c r="M24" s="130"/>
      <c r="N24" s="28"/>
      <c r="O24" s="28"/>
      <c r="P24" s="28"/>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1:53" ht="24" customHeight="1">
      <c r="A25" s="157"/>
      <c r="B25" s="158"/>
      <c r="C25" s="219"/>
      <c r="D25" s="75" t="s">
        <v>83</v>
      </c>
      <c r="E25" s="194"/>
      <c r="F25" s="158"/>
      <c r="G25" s="158"/>
      <c r="H25" s="158"/>
      <c r="I25" s="158"/>
      <c r="J25" s="158"/>
      <c r="K25" s="167"/>
      <c r="L25" s="158"/>
      <c r="M25" s="158"/>
      <c r="N25" s="28"/>
      <c r="O25" s="28"/>
      <c r="P25" s="28"/>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row>
    <row r="26" spans="1:53" ht="24" customHeight="1">
      <c r="A26" s="157"/>
      <c r="B26" s="158"/>
      <c r="C26" s="219"/>
      <c r="D26" s="75" t="s">
        <v>83</v>
      </c>
      <c r="E26" s="194"/>
      <c r="F26" s="158"/>
      <c r="G26" s="158"/>
      <c r="H26" s="158"/>
      <c r="I26" s="158"/>
      <c r="J26" s="158"/>
      <c r="K26" s="167"/>
      <c r="L26" s="158"/>
      <c r="M26" s="158"/>
      <c r="N26" s="28"/>
      <c r="O26" s="28"/>
      <c r="P26" s="28"/>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row>
    <row r="27" spans="1:53" ht="24" customHeight="1">
      <c r="A27" s="157"/>
      <c r="B27" s="158"/>
      <c r="C27" s="219"/>
      <c r="D27" s="75" t="s">
        <v>83</v>
      </c>
      <c r="E27" s="194"/>
      <c r="F27" s="158"/>
      <c r="G27" s="158"/>
      <c r="H27" s="158"/>
      <c r="I27" s="158"/>
      <c r="J27" s="158"/>
      <c r="K27" s="167"/>
      <c r="L27" s="158"/>
      <c r="M27" s="158"/>
      <c r="N27" s="28"/>
      <c r="O27" s="28"/>
      <c r="P27" s="28"/>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row>
    <row r="28" spans="1:53" ht="24" customHeight="1">
      <c r="A28" s="157"/>
      <c r="B28" s="158"/>
      <c r="C28" s="219"/>
      <c r="D28" s="75" t="s">
        <v>83</v>
      </c>
      <c r="E28" s="194"/>
      <c r="F28" s="158"/>
      <c r="G28" s="158"/>
      <c r="H28" s="158"/>
      <c r="I28" s="158"/>
      <c r="J28" s="158"/>
      <c r="K28" s="167"/>
      <c r="L28" s="158"/>
      <c r="M28" s="158"/>
      <c r="N28" s="28"/>
      <c r="O28" s="28"/>
      <c r="P28" s="28"/>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ht="24" customHeight="1">
      <c r="A29" s="168"/>
      <c r="B29" s="169"/>
      <c r="C29" s="220"/>
      <c r="D29" s="75" t="s">
        <v>83</v>
      </c>
      <c r="E29" s="197"/>
      <c r="F29" s="169"/>
      <c r="G29" s="169"/>
      <c r="H29" s="169"/>
      <c r="I29" s="169"/>
      <c r="J29" s="169"/>
      <c r="K29" s="170"/>
      <c r="L29" s="169"/>
      <c r="M29" s="169"/>
      <c r="N29" s="28"/>
      <c r="O29" s="28"/>
      <c r="P29" s="28"/>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ht="24" customHeight="1">
      <c r="A30" s="168"/>
      <c r="B30" s="169"/>
      <c r="C30" s="220"/>
      <c r="D30" s="75" t="s">
        <v>83</v>
      </c>
      <c r="E30" s="197"/>
      <c r="F30" s="169"/>
      <c r="G30" s="169"/>
      <c r="H30" s="169"/>
      <c r="I30" s="169"/>
      <c r="J30" s="169"/>
      <c r="K30" s="170"/>
      <c r="L30" s="169"/>
      <c r="M30" s="169"/>
      <c r="N30" s="28"/>
      <c r="O30" s="28"/>
      <c r="P30" s="28"/>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ht="24" customHeight="1">
      <c r="A31" s="152"/>
      <c r="B31" s="96"/>
      <c r="C31" s="33"/>
      <c r="D31" s="75" t="s">
        <v>81</v>
      </c>
      <c r="E31" s="195">
        <f>SUM(E25:E30)</f>
        <v>0</v>
      </c>
      <c r="F31" s="152"/>
      <c r="G31" s="96"/>
      <c r="H31" s="96"/>
      <c r="I31" s="96"/>
      <c r="J31" s="96"/>
      <c r="K31" s="96"/>
      <c r="L31" s="96"/>
      <c r="M31" s="33"/>
      <c r="N31" s="28"/>
      <c r="O31" s="28"/>
      <c r="P31" s="28"/>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ht="24" customHeight="1">
      <c r="A32" s="130" t="s">
        <v>84</v>
      </c>
      <c r="B32" s="123"/>
      <c r="C32" s="130"/>
      <c r="D32" s="130"/>
      <c r="E32" s="196"/>
      <c r="F32" s="130"/>
      <c r="G32" s="130"/>
      <c r="H32" s="130"/>
      <c r="I32" s="130"/>
      <c r="J32" s="130"/>
      <c r="K32" s="130"/>
      <c r="L32" s="130"/>
      <c r="M32" s="130"/>
      <c r="N32" s="28"/>
      <c r="O32" s="28"/>
      <c r="P32" s="28"/>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row>
    <row r="33" spans="1:53" ht="24" customHeight="1">
      <c r="A33" s="54"/>
      <c r="B33" s="55"/>
      <c r="C33" s="55"/>
      <c r="D33" s="157"/>
      <c r="E33" s="198"/>
      <c r="F33" s="160"/>
      <c r="G33" s="160"/>
      <c r="H33" s="160"/>
      <c r="I33" s="160"/>
      <c r="J33" s="160"/>
      <c r="K33" s="163"/>
      <c r="L33" s="160"/>
      <c r="M33" s="164"/>
      <c r="N33" s="28"/>
      <c r="O33" s="28"/>
      <c r="P33" s="28"/>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1:53" ht="24" customHeight="1">
      <c r="A34" s="56"/>
      <c r="B34" s="57"/>
      <c r="C34" s="57"/>
      <c r="D34" s="157"/>
      <c r="E34" s="198"/>
      <c r="F34" s="160"/>
      <c r="G34" s="160"/>
      <c r="H34" s="160"/>
      <c r="I34" s="160"/>
      <c r="J34" s="160"/>
      <c r="K34" s="163"/>
      <c r="L34" s="160"/>
      <c r="M34" s="164"/>
      <c r="N34" s="28"/>
      <c r="O34" s="28"/>
      <c r="P34" s="28"/>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1:53" ht="24" customHeight="1">
      <c r="A35" s="56"/>
      <c r="B35" s="57"/>
      <c r="C35" s="57"/>
      <c r="D35" s="157"/>
      <c r="E35" s="194"/>
      <c r="F35" s="160"/>
      <c r="G35" s="160"/>
      <c r="H35" s="160"/>
      <c r="I35" s="160"/>
      <c r="J35" s="160"/>
      <c r="K35" s="163"/>
      <c r="L35" s="160"/>
      <c r="M35" s="160"/>
      <c r="N35" s="28"/>
      <c r="O35" s="28"/>
      <c r="P35" s="28"/>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1:53" ht="24" customHeight="1">
      <c r="A36" s="58"/>
      <c r="B36" s="59"/>
      <c r="C36" s="60"/>
      <c r="D36" s="168"/>
      <c r="E36" s="197"/>
      <c r="F36" s="171"/>
      <c r="G36" s="171"/>
      <c r="H36" s="171"/>
      <c r="I36" s="171"/>
      <c r="J36" s="171"/>
      <c r="K36" s="172"/>
      <c r="L36" s="171"/>
      <c r="M36" s="171"/>
      <c r="N36" s="28"/>
      <c r="O36" s="28"/>
      <c r="P36" s="28"/>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row>
  </sheetData>
  <sheetProtection sheet="1" selectLockedCells="1"/>
  <phoneticPr fontId="0" type="noConversion"/>
  <pageMargins left="0.75" right="0.5" top="0.6" bottom="0.5" header="0.25" footer="0.25"/>
  <pageSetup scale="60" orientation="landscape" cellComments="atEnd" r:id="rId1"/>
  <headerFooter alignWithMargins="0">
    <oddHeader>&amp;L&amp;G&amp;R&amp;"Arial,Bold"&amp;16MT11</oddHeader>
    <oddFooter>&amp;R&amp;"Arial,Bold"Part 2</oddFooter>
  </headerFooter>
  <ignoredErrors>
    <ignoredError sqref="E23 E31"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eet7">
    <pageSetUpPr fitToPage="1"/>
  </sheetPr>
  <dimension ref="A1:BA84"/>
  <sheetViews>
    <sheetView showGridLines="0" defaultGridColor="0" view="pageBreakPreview" colorId="22" zoomScale="70" zoomScaleNormal="70" zoomScaleSheetLayoutView="70" workbookViewId="0">
      <selection activeCell="A12" sqref="A12"/>
    </sheetView>
  </sheetViews>
  <sheetFormatPr defaultColWidth="9.6328125" defaultRowHeight="18"/>
  <cols>
    <col min="1" max="1" width="14.6328125" style="4" customWidth="1"/>
    <col min="2" max="2" width="20.54296875" style="4" customWidth="1"/>
    <col min="3" max="3" width="13.90625" style="4" customWidth="1"/>
    <col min="4" max="4" width="15" style="4" customWidth="1"/>
    <col min="5" max="5" width="12.6328125" style="4" customWidth="1"/>
    <col min="6" max="13" width="8.6328125" style="4" customWidth="1"/>
    <col min="14" max="14" width="4.81640625" style="4" customWidth="1"/>
    <col min="15" max="16384" width="9.6328125" style="4"/>
  </cols>
  <sheetData>
    <row r="1" spans="1:53" ht="35.25">
      <c r="A1" s="212" t="str">
        <f>'Fluxed Pellets (&gt;=2% flux)'!A1</f>
        <v>2024 MT11, Production Report</v>
      </c>
      <c r="B1" s="28"/>
      <c r="C1" s="28"/>
      <c r="D1" s="28"/>
      <c r="E1" s="28"/>
      <c r="F1" s="28"/>
      <c r="G1" s="28"/>
      <c r="H1" s="28"/>
      <c r="I1" s="28"/>
      <c r="J1" s="28"/>
      <c r="K1" s="28"/>
      <c r="L1" s="28"/>
      <c r="M1" s="28"/>
      <c r="N1" s="28"/>
      <c r="O1" s="28"/>
      <c r="P1" s="28"/>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row>
    <row r="2" spans="1:53" ht="20.25">
      <c r="A2" s="34"/>
      <c r="B2" s="28"/>
      <c r="C2" s="17"/>
      <c r="D2" s="28"/>
      <c r="E2" s="18" t="s">
        <v>53</v>
      </c>
      <c r="F2" s="28"/>
      <c r="G2" s="28"/>
      <c r="H2" s="28"/>
      <c r="I2" s="28"/>
      <c r="J2" s="28"/>
      <c r="K2" s="28"/>
      <c r="L2" s="28"/>
      <c r="M2" s="28"/>
      <c r="N2" s="28"/>
      <c r="O2" s="28"/>
      <c r="P2" s="28"/>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row>
    <row r="3" spans="1:53">
      <c r="A3" s="126" t="s">
        <v>1</v>
      </c>
      <c r="B3" s="127"/>
      <c r="C3" s="127"/>
      <c r="D3" s="127"/>
      <c r="E3" s="127"/>
      <c r="F3" s="127"/>
      <c r="G3" s="127"/>
      <c r="H3" s="127"/>
      <c r="I3" s="128"/>
      <c r="J3" s="133"/>
      <c r="K3" s="133"/>
      <c r="L3" s="133"/>
      <c r="M3" s="129"/>
    </row>
    <row r="4" spans="1:53"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2"/>
      <c r="E4" s="91"/>
      <c r="F4" s="91"/>
      <c r="G4" s="91"/>
      <c r="H4" s="91"/>
      <c r="I4" s="93"/>
      <c r="J4" s="95"/>
      <c r="K4" s="95"/>
      <c r="L4" s="95"/>
      <c r="M4" s="94"/>
    </row>
    <row r="5" spans="1:53" ht="20.25">
      <c r="A5" s="5"/>
      <c r="B5" s="28"/>
      <c r="C5" s="17"/>
      <c r="D5" s="28"/>
      <c r="E5" s="18"/>
      <c r="F5" s="28"/>
      <c r="G5" s="28"/>
      <c r="H5" s="28"/>
      <c r="I5" s="28"/>
      <c r="J5" s="28"/>
      <c r="K5" s="28"/>
      <c r="L5" s="28"/>
      <c r="M5" s="28"/>
      <c r="N5" s="28"/>
      <c r="O5" s="28"/>
      <c r="P5" s="28"/>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row>
    <row r="6" spans="1:53" ht="26.25">
      <c r="A6" s="69" t="s">
        <v>85</v>
      </c>
      <c r="B6" s="35"/>
      <c r="C6" s="15"/>
      <c r="D6" s="15"/>
      <c r="E6" s="15"/>
      <c r="F6" s="15"/>
      <c r="G6" s="15"/>
      <c r="H6" s="35"/>
      <c r="I6" s="15"/>
      <c r="J6" s="15"/>
      <c r="K6" s="15"/>
      <c r="L6" s="15"/>
      <c r="M6" s="36"/>
      <c r="N6" s="28"/>
      <c r="O6" s="28"/>
      <c r="P6" s="28"/>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c r="A7" s="28" t="s">
        <v>53</v>
      </c>
      <c r="B7" s="17"/>
      <c r="C7" s="17"/>
      <c r="D7" s="17"/>
      <c r="E7" s="17"/>
      <c r="F7" s="17"/>
      <c r="G7" s="17"/>
      <c r="H7" s="17"/>
      <c r="I7" s="17"/>
      <c r="J7" s="17"/>
      <c r="K7" s="17"/>
      <c r="L7" s="17"/>
      <c r="M7" s="28" t="s">
        <v>53</v>
      </c>
      <c r="N7" s="28"/>
      <c r="O7" s="28"/>
      <c r="P7" s="28"/>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row>
    <row r="8" spans="1:53">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ht="24" customHeight="1">
      <c r="A9" s="134" t="s">
        <v>86</v>
      </c>
      <c r="B9" s="135"/>
      <c r="C9" s="132"/>
      <c r="D9" s="132"/>
      <c r="E9" s="132"/>
      <c r="F9" s="132"/>
      <c r="G9" s="132"/>
      <c r="H9" s="132"/>
      <c r="I9" s="132"/>
      <c r="J9" s="132"/>
      <c r="K9" s="132"/>
      <c r="L9" s="132"/>
      <c r="M9" s="132"/>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c r="A10" s="65"/>
      <c r="B10" s="63"/>
      <c r="C10" s="63"/>
      <c r="D10" s="65"/>
      <c r="E10" s="71"/>
      <c r="F10" s="21"/>
      <c r="G10" s="21"/>
      <c r="H10" s="21" t="s">
        <v>66</v>
      </c>
      <c r="I10" s="21"/>
      <c r="J10" s="21"/>
      <c r="K10" s="72"/>
      <c r="L10" s="21" t="s">
        <v>87</v>
      </c>
      <c r="M10" s="71"/>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ht="21">
      <c r="A11" s="64" t="s">
        <v>68</v>
      </c>
      <c r="B11" s="62" t="s">
        <v>88</v>
      </c>
      <c r="C11" s="62" t="s">
        <v>89</v>
      </c>
      <c r="D11" s="62" t="s">
        <v>90</v>
      </c>
      <c r="E11" s="62" t="s">
        <v>91</v>
      </c>
      <c r="F11" s="31" t="s">
        <v>73</v>
      </c>
      <c r="G11" s="31" t="s">
        <v>92</v>
      </c>
      <c r="H11" s="31" t="s">
        <v>75</v>
      </c>
      <c r="I11" s="31" t="s">
        <v>76</v>
      </c>
      <c r="J11" s="31" t="s">
        <v>77</v>
      </c>
      <c r="K11" s="32" t="s">
        <v>78</v>
      </c>
      <c r="L11" s="31" t="s">
        <v>73</v>
      </c>
      <c r="M11" s="31" t="s">
        <v>79</v>
      </c>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ht="24" customHeight="1">
      <c r="A12" s="173" t="s">
        <v>53</v>
      </c>
      <c r="B12" s="174"/>
      <c r="C12" s="219" t="s">
        <v>53</v>
      </c>
      <c r="D12" s="158" t="s">
        <v>53</v>
      </c>
      <c r="E12" s="159"/>
      <c r="F12" s="213" t="s">
        <v>53</v>
      </c>
      <c r="G12" s="160" t="s">
        <v>53</v>
      </c>
      <c r="H12" s="160" t="s">
        <v>53</v>
      </c>
      <c r="I12" s="160" t="s">
        <v>53</v>
      </c>
      <c r="J12" s="160" t="s">
        <v>53</v>
      </c>
      <c r="K12" s="217" t="s">
        <v>53</v>
      </c>
      <c r="L12" s="215" t="s">
        <v>53</v>
      </c>
      <c r="M12" s="214" t="s">
        <v>53</v>
      </c>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row>
    <row r="13" spans="1:53" ht="24" customHeight="1">
      <c r="A13" s="173"/>
      <c r="B13" s="174"/>
      <c r="C13" s="219"/>
      <c r="D13" s="158"/>
      <c r="E13" s="159"/>
      <c r="F13" s="213"/>
      <c r="G13" s="160"/>
      <c r="H13" s="160"/>
      <c r="I13" s="160"/>
      <c r="J13" s="160"/>
      <c r="K13" s="217"/>
      <c r="L13" s="215"/>
      <c r="M13" s="214"/>
      <c r="N13" s="17" t="s">
        <v>53</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row>
    <row r="14" spans="1:53" ht="24" customHeight="1">
      <c r="A14" s="173"/>
      <c r="B14" s="174"/>
      <c r="C14" s="219"/>
      <c r="D14" s="158"/>
      <c r="E14" s="159"/>
      <c r="F14" s="213"/>
      <c r="G14" s="160"/>
      <c r="H14" s="160"/>
      <c r="I14" s="160"/>
      <c r="J14" s="160"/>
      <c r="K14" s="217"/>
      <c r="L14" s="215"/>
      <c r="M14" s="214"/>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24" customHeight="1">
      <c r="A15" s="173"/>
      <c r="B15" s="174"/>
      <c r="C15" s="219"/>
      <c r="D15" s="158"/>
      <c r="E15" s="159"/>
      <c r="F15" s="213"/>
      <c r="G15" s="160"/>
      <c r="H15" s="160"/>
      <c r="I15" s="160"/>
      <c r="J15" s="160"/>
      <c r="K15" s="217"/>
      <c r="L15" s="215"/>
      <c r="M15" s="214"/>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row>
    <row r="16" spans="1:53" ht="24" customHeight="1">
      <c r="A16" s="173"/>
      <c r="B16" s="174"/>
      <c r="C16" s="219"/>
      <c r="D16" s="158"/>
      <c r="E16" s="159"/>
      <c r="F16" s="213"/>
      <c r="G16" s="213"/>
      <c r="H16" s="213"/>
      <c r="I16" s="213"/>
      <c r="J16" s="213"/>
      <c r="K16" s="218"/>
      <c r="L16" s="216"/>
      <c r="M16" s="213"/>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row>
    <row r="17" spans="1:53" ht="24" customHeight="1">
      <c r="A17" s="173"/>
      <c r="B17" s="174"/>
      <c r="C17" s="219"/>
      <c r="D17" s="158"/>
      <c r="E17" s="159"/>
      <c r="F17" s="213"/>
      <c r="G17" s="160"/>
      <c r="H17" s="160"/>
      <c r="I17" s="160"/>
      <c r="J17" s="160"/>
      <c r="K17" s="217"/>
      <c r="L17" s="215"/>
      <c r="M17" s="214"/>
      <c r="N17" s="17" t="s">
        <v>53</v>
      </c>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ht="24" customHeight="1">
      <c r="A18" s="173"/>
      <c r="B18" s="174"/>
      <c r="C18" s="219"/>
      <c r="D18" s="158"/>
      <c r="E18" s="159"/>
      <c r="F18" s="213"/>
      <c r="G18" s="160"/>
      <c r="H18" s="160"/>
      <c r="I18" s="160"/>
      <c r="J18" s="160"/>
      <c r="K18" s="217"/>
      <c r="L18" s="215"/>
      <c r="M18" s="214"/>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ht="24" customHeight="1">
      <c r="A19" s="173"/>
      <c r="B19" s="174"/>
      <c r="C19" s="219"/>
      <c r="D19" s="158"/>
      <c r="E19" s="159"/>
      <c r="F19" s="213"/>
      <c r="G19" s="160"/>
      <c r="H19" s="160"/>
      <c r="I19" s="160"/>
      <c r="J19" s="160"/>
      <c r="K19" s="217"/>
      <c r="L19" s="215"/>
      <c r="M19" s="214"/>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24" customHeight="1">
      <c r="A20" s="173"/>
      <c r="B20" s="174"/>
      <c r="C20" s="219"/>
      <c r="D20" s="158"/>
      <c r="E20" s="159"/>
      <c r="F20" s="213"/>
      <c r="G20" s="213"/>
      <c r="H20" s="213"/>
      <c r="I20" s="213"/>
      <c r="J20" s="213"/>
      <c r="K20" s="218"/>
      <c r="L20" s="216"/>
      <c r="M20" s="213"/>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24" customHeight="1">
      <c r="A21" s="74"/>
      <c r="B21" s="74"/>
      <c r="C21" s="74"/>
      <c r="D21" s="74"/>
      <c r="E21" s="74"/>
      <c r="F21" s="74"/>
      <c r="G21" s="74"/>
      <c r="H21" s="74"/>
      <c r="I21" s="74"/>
      <c r="J21" s="74"/>
      <c r="K21" s="74"/>
      <c r="L21" s="74"/>
      <c r="M21" s="74"/>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ht="24" customHeight="1">
      <c r="A22" s="15"/>
      <c r="B22" s="15"/>
      <c r="C22" s="15"/>
      <c r="D22" s="15"/>
      <c r="E22" s="70"/>
      <c r="F22" s="15"/>
      <c r="G22" s="15"/>
      <c r="H22" s="15"/>
      <c r="I22" s="15"/>
      <c r="J22" s="15"/>
      <c r="K22" s="15"/>
      <c r="L22" s="15"/>
      <c r="M22" s="15"/>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ht="24" customHeight="1">
      <c r="A23" s="136" t="s">
        <v>93</v>
      </c>
      <c r="B23" s="137"/>
      <c r="C23" s="138"/>
      <c r="D23" s="138"/>
      <c r="E23" s="139" t="s">
        <v>53</v>
      </c>
      <c r="F23" s="138"/>
      <c r="G23" s="138"/>
      <c r="H23" s="138"/>
      <c r="I23" s="138"/>
      <c r="J23" s="138"/>
      <c r="K23" s="138"/>
      <c r="L23" s="138"/>
      <c r="M23" s="13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1:53" ht="24" customHeight="1">
      <c r="A24" s="76" t="s">
        <v>68</v>
      </c>
      <c r="B24" s="75" t="s">
        <v>88</v>
      </c>
      <c r="C24" s="75" t="s">
        <v>89</v>
      </c>
      <c r="D24" s="75" t="s">
        <v>90</v>
      </c>
      <c r="E24" s="75" t="s">
        <v>91</v>
      </c>
      <c r="F24" s="235" t="s">
        <v>94</v>
      </c>
      <c r="G24" s="78" t="s">
        <v>69</v>
      </c>
      <c r="H24" s="76" t="s">
        <v>95</v>
      </c>
      <c r="I24" s="15"/>
      <c r="J24" s="15"/>
      <c r="K24" s="15"/>
      <c r="L24" s="15"/>
      <c r="M24" s="1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1:53" ht="24" customHeight="1">
      <c r="A25" s="173"/>
      <c r="B25" s="174"/>
      <c r="C25" s="219"/>
      <c r="D25" s="158"/>
      <c r="E25" s="177"/>
      <c r="F25" s="175"/>
      <c r="G25" s="176"/>
      <c r="H25" s="176"/>
      <c r="I25" s="15"/>
      <c r="J25" s="15"/>
      <c r="K25" s="15"/>
      <c r="L25" s="15"/>
      <c r="M25" s="15"/>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row>
    <row r="26" spans="1:53" ht="24" customHeight="1">
      <c r="A26" s="173"/>
      <c r="B26" s="174"/>
      <c r="C26" s="219"/>
      <c r="D26" s="158"/>
      <c r="E26" s="177"/>
      <c r="F26" s="175"/>
      <c r="G26" s="176"/>
      <c r="H26" s="176"/>
      <c r="I26" s="15"/>
      <c r="J26" s="15"/>
      <c r="K26" s="15"/>
      <c r="L26" s="15"/>
      <c r="M26" s="1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row>
    <row r="27" spans="1:53" ht="24" customHeight="1">
      <c r="A27" s="178"/>
      <c r="B27" s="179"/>
      <c r="C27" s="220"/>
      <c r="D27" s="169"/>
      <c r="E27" s="180"/>
      <c r="F27" s="229"/>
      <c r="G27" s="230"/>
      <c r="H27" s="230"/>
      <c r="I27" s="15"/>
      <c r="J27" s="15"/>
      <c r="K27" s="15"/>
      <c r="L27" s="15"/>
      <c r="M27" s="15"/>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row>
    <row r="28" spans="1:53" ht="24" customHeight="1">
      <c r="A28" s="178"/>
      <c r="B28" s="179"/>
      <c r="C28" s="220"/>
      <c r="D28" s="169"/>
      <c r="E28" s="180"/>
      <c r="F28" s="229"/>
      <c r="G28" s="230"/>
      <c r="H28" s="230"/>
      <c r="I28" s="15"/>
      <c r="J28" s="15"/>
      <c r="K28" s="15"/>
      <c r="L28" s="15"/>
      <c r="M28" s="1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ht="24" customHeight="1">
      <c r="A29" s="178"/>
      <c r="B29" s="179"/>
      <c r="C29" s="220"/>
      <c r="D29" s="169"/>
      <c r="E29" s="180"/>
      <c r="F29" s="229"/>
      <c r="G29" s="230"/>
      <c r="H29" s="230"/>
      <c r="I29" s="15"/>
      <c r="J29" s="15"/>
      <c r="K29" s="15"/>
      <c r="L29" s="15"/>
      <c r="M29" s="1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ht="24" customHeight="1">
      <c r="A30" s="74"/>
      <c r="B30" s="74"/>
      <c r="C30" s="74"/>
      <c r="D30" s="74"/>
      <c r="E30" s="74"/>
      <c r="F30" s="74"/>
      <c r="G30" s="74"/>
      <c r="H30" s="74"/>
      <c r="I30" s="77"/>
      <c r="J30" s="77"/>
      <c r="K30" s="77"/>
      <c r="L30" s="77"/>
      <c r="M30" s="7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ht="24" customHeight="1">
      <c r="A31" s="15"/>
      <c r="B31" s="15"/>
      <c r="C31" s="15"/>
      <c r="D31" s="15"/>
      <c r="E31" s="70"/>
      <c r="F31" s="15"/>
      <c r="G31" s="15"/>
      <c r="H31" s="15"/>
      <c r="I31" s="15"/>
      <c r="J31" s="15"/>
      <c r="K31" s="15"/>
      <c r="L31" s="15"/>
      <c r="M31" s="1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ht="24" customHeight="1">
      <c r="A32" s="136" t="s">
        <v>96</v>
      </c>
      <c r="B32" s="137"/>
      <c r="C32" s="138"/>
      <c r="D32" s="138"/>
      <c r="E32" s="138"/>
      <c r="F32" s="138"/>
      <c r="G32" s="138"/>
      <c r="H32" s="138"/>
      <c r="I32" s="138"/>
      <c r="J32" s="138"/>
      <c r="K32" s="138"/>
      <c r="L32" s="138"/>
      <c r="M32" s="13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row>
    <row r="33" spans="1:53" ht="20.100000000000001" customHeight="1">
      <c r="A33" s="50" t="s">
        <v>97</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1:53" ht="20.100000000000001" customHeight="1">
      <c r="A34" s="50" t="s">
        <v>98</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1:53" ht="20.100000000000001" customHeight="1">
      <c r="A35" s="73" t="s">
        <v>99</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1:53" ht="24" customHeight="1">
      <c r="A36" s="76" t="s">
        <v>68</v>
      </c>
      <c r="B36" s="75" t="s">
        <v>88</v>
      </c>
      <c r="C36" s="75" t="s">
        <v>89</v>
      </c>
      <c r="D36" s="236" t="s">
        <v>100</v>
      </c>
      <c r="E36" s="237"/>
      <c r="F36" s="15"/>
      <c r="G36" s="15"/>
      <c r="H36" s="15"/>
      <c r="I36" s="15"/>
      <c r="J36" s="15"/>
      <c r="K36" s="15"/>
      <c r="L36" s="15"/>
      <c r="M36" s="15"/>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row>
    <row r="37" spans="1:53" ht="24" customHeight="1">
      <c r="A37" s="173"/>
      <c r="B37" s="174" t="s">
        <v>53</v>
      </c>
      <c r="C37" s="181"/>
      <c r="D37" s="184"/>
      <c r="E37" s="180"/>
      <c r="F37" s="15"/>
      <c r="G37" s="15"/>
      <c r="H37" s="15"/>
      <c r="I37" s="15"/>
      <c r="J37" s="15"/>
      <c r="K37" s="15"/>
      <c r="L37" s="15"/>
      <c r="M37" s="15"/>
      <c r="N37" s="25"/>
      <c r="O37" s="25"/>
      <c r="P37" s="25"/>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row>
    <row r="38" spans="1:53" ht="24" customHeight="1">
      <c r="A38" s="173"/>
      <c r="B38" s="179" t="s">
        <v>53</v>
      </c>
      <c r="C38" s="181"/>
      <c r="D38" s="184"/>
      <c r="E38" s="180"/>
      <c r="F38" s="15"/>
      <c r="G38" s="15"/>
      <c r="H38" s="15"/>
      <c r="I38" s="15"/>
      <c r="J38" s="15"/>
      <c r="K38" s="15"/>
      <c r="L38" s="15"/>
      <c r="M38" s="15"/>
      <c r="N38" s="25"/>
      <c r="O38" s="25"/>
      <c r="P38" s="25"/>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row>
    <row r="39" spans="1:53" ht="24" customHeight="1">
      <c r="A39" s="178"/>
      <c r="B39" s="179"/>
      <c r="C39" s="181"/>
      <c r="D39" s="184"/>
      <c r="E39" s="180"/>
      <c r="F39" s="15"/>
      <c r="G39" s="15"/>
      <c r="H39" s="15"/>
      <c r="I39" s="15"/>
      <c r="J39" s="15"/>
      <c r="K39" s="15"/>
      <c r="L39" s="15"/>
      <c r="M39" s="15"/>
      <c r="N39" s="25"/>
      <c r="O39" s="25"/>
      <c r="P39" s="25"/>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row>
    <row r="40" spans="1:53" ht="24" customHeight="1">
      <c r="A40" s="178"/>
      <c r="B40" s="179"/>
      <c r="C40" s="181"/>
      <c r="D40" s="184"/>
      <c r="E40" s="180" t="s">
        <v>53</v>
      </c>
      <c r="F40" s="15"/>
      <c r="G40" s="15"/>
      <c r="H40" s="15"/>
      <c r="I40" s="15"/>
      <c r="J40" s="15"/>
      <c r="K40" s="15"/>
      <c r="L40" s="15"/>
      <c r="M40" s="15"/>
      <c r="N40" s="25"/>
      <c r="O40" s="25"/>
      <c r="P40" s="25"/>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row>
    <row r="41" spans="1:53" ht="24" customHeight="1">
      <c r="A41" s="182"/>
      <c r="B41" s="183"/>
      <c r="C41" s="75" t="s">
        <v>81</v>
      </c>
      <c r="D41" s="185">
        <f>SUM(D37:D40)</f>
        <v>0</v>
      </c>
      <c r="E41" s="170"/>
      <c r="F41" s="15"/>
      <c r="G41" s="15"/>
      <c r="H41" s="15"/>
      <c r="I41" s="15"/>
      <c r="J41" s="15"/>
      <c r="K41" s="15"/>
      <c r="L41" s="15"/>
      <c r="M41" s="15"/>
      <c r="N41" s="25"/>
      <c r="O41" s="25"/>
      <c r="P41" s="25"/>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row>
    <row r="42" spans="1:53" ht="24" customHeight="1">
      <c r="A42" s="28"/>
      <c r="B42" s="28"/>
      <c r="C42" s="28"/>
      <c r="D42" s="28"/>
      <c r="E42" s="28"/>
      <c r="F42" s="28"/>
      <c r="G42" s="28"/>
      <c r="H42" s="28"/>
      <c r="I42" s="28"/>
      <c r="J42" s="28"/>
      <c r="K42" s="28"/>
      <c r="L42" s="28"/>
      <c r="M42" s="28"/>
      <c r="N42" s="25"/>
      <c r="O42" s="25"/>
      <c r="P42" s="25"/>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row>
    <row r="43" spans="1:53" ht="20.100000000000001" customHeight="1">
      <c r="A43"/>
      <c r="B43"/>
      <c r="C43"/>
      <c r="D43"/>
      <c r="E43"/>
      <c r="F43"/>
      <c r="G43"/>
      <c r="H43"/>
      <c r="I43"/>
      <c r="J43"/>
      <c r="K43"/>
      <c r="L43"/>
      <c r="M43"/>
      <c r="N43" s="25"/>
      <c r="O43" s="25"/>
      <c r="P43" s="25"/>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row>
    <row r="44" spans="1:53">
      <c r="A44"/>
      <c r="B44"/>
      <c r="C44"/>
      <c r="D44"/>
      <c r="E44"/>
      <c r="F44"/>
      <c r="G44"/>
      <c r="H44"/>
      <c r="I44"/>
      <c r="J44"/>
      <c r="K44"/>
      <c r="L44"/>
      <c r="M44"/>
      <c r="N44"/>
      <c r="O44"/>
      <c r="P44"/>
      <c r="Q44"/>
      <c r="R44"/>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row>
    <row r="45" spans="1:53">
      <c r="A45"/>
      <c r="B45"/>
      <c r="C45"/>
      <c r="D45"/>
      <c r="E45"/>
      <c r="F45"/>
      <c r="G45"/>
      <c r="H45"/>
      <c r="I45"/>
      <c r="J45"/>
      <c r="K45"/>
      <c r="L45"/>
      <c r="M45"/>
      <c r="N45"/>
      <c r="O45"/>
      <c r="P45"/>
      <c r="Q45"/>
      <c r="R45"/>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row>
    <row r="46" spans="1:53">
      <c r="A46"/>
      <c r="B46"/>
      <c r="C46"/>
      <c r="D46"/>
      <c r="E46"/>
      <c r="F46"/>
      <c r="G46"/>
      <c r="H46"/>
      <c r="I46"/>
      <c r="J46"/>
      <c r="K46"/>
      <c r="L46"/>
      <c r="M46"/>
      <c r="N46"/>
      <c r="O46"/>
      <c r="P46"/>
      <c r="Q46"/>
      <c r="R46"/>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row>
    <row r="47" spans="1:53">
      <c r="A47"/>
      <c r="B47"/>
      <c r="C47"/>
      <c r="D47"/>
      <c r="E47"/>
      <c r="F47"/>
      <c r="G47"/>
      <c r="H47"/>
      <c r="I47"/>
      <c r="J47"/>
      <c r="K47"/>
      <c r="L47"/>
      <c r="M47"/>
      <c r="N47"/>
      <c r="O47"/>
      <c r="P47"/>
      <c r="Q47"/>
      <c r="R4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row>
    <row r="48" spans="1:53">
      <c r="A48"/>
      <c r="B48"/>
      <c r="C48"/>
      <c r="D48"/>
      <c r="E48"/>
      <c r="F48"/>
      <c r="G48"/>
      <c r="H48"/>
      <c r="I48"/>
      <c r="J48"/>
      <c r="K48"/>
      <c r="L48"/>
      <c r="M48"/>
      <c r="N48"/>
      <c r="O48"/>
      <c r="P48"/>
      <c r="Q48"/>
      <c r="R48"/>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row>
    <row r="49" spans="1:53">
      <c r="A49"/>
      <c r="B49"/>
      <c r="C49"/>
      <c r="D49"/>
      <c r="E49"/>
      <c r="F49"/>
      <c r="G49"/>
      <c r="H49"/>
      <c r="I49"/>
      <c r="J49"/>
      <c r="K49"/>
      <c r="L49"/>
      <c r="M49"/>
      <c r="N49"/>
      <c r="O49"/>
      <c r="P49"/>
      <c r="Q49"/>
      <c r="R49"/>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row>
    <row r="50" spans="1:53">
      <c r="A50"/>
      <c r="B50"/>
      <c r="C50"/>
      <c r="D50"/>
      <c r="E50"/>
      <c r="F50"/>
      <c r="G50"/>
      <c r="H50"/>
      <c r="I50"/>
      <c r="J50"/>
      <c r="K50"/>
      <c r="L50"/>
      <c r="M50"/>
      <c r="N50"/>
      <c r="O50"/>
      <c r="P50"/>
      <c r="Q50"/>
      <c r="R50"/>
    </row>
    <row r="51" spans="1:53">
      <c r="A51"/>
      <c r="B51"/>
      <c r="C51"/>
      <c r="D51"/>
      <c r="E51"/>
      <c r="F51"/>
      <c r="G51"/>
      <c r="H51"/>
      <c r="I51"/>
      <c r="J51"/>
      <c r="K51"/>
      <c r="L51"/>
      <c r="M51"/>
      <c r="N51"/>
      <c r="O51"/>
      <c r="P51"/>
      <c r="Q51"/>
      <c r="R51"/>
    </row>
    <row r="52" spans="1:53">
      <c r="A52"/>
      <c r="B52"/>
      <c r="C52"/>
      <c r="D52"/>
      <c r="E52"/>
      <c r="F52"/>
      <c r="G52"/>
      <c r="H52"/>
      <c r="I52"/>
      <c r="J52"/>
      <c r="K52"/>
      <c r="L52"/>
      <c r="M52"/>
      <c r="N52"/>
      <c r="O52"/>
      <c r="P52"/>
      <c r="Q52"/>
      <c r="R52"/>
    </row>
    <row r="53" spans="1:53">
      <c r="A53"/>
      <c r="B53"/>
      <c r="C53"/>
      <c r="D53"/>
      <c r="E53"/>
      <c r="F53"/>
      <c r="G53"/>
      <c r="H53"/>
      <c r="I53"/>
      <c r="J53"/>
      <c r="K53"/>
      <c r="L53"/>
      <c r="M53"/>
      <c r="N53"/>
      <c r="O53"/>
      <c r="P53"/>
      <c r="Q53"/>
      <c r="R53"/>
    </row>
    <row r="54" spans="1:53">
      <c r="A54"/>
      <c r="B54"/>
      <c r="C54"/>
      <c r="D54"/>
      <c r="E54"/>
      <c r="F54"/>
      <c r="G54"/>
      <c r="H54"/>
      <c r="I54"/>
      <c r="J54"/>
      <c r="K54"/>
      <c r="L54"/>
      <c r="M54"/>
      <c r="N54"/>
      <c r="O54"/>
      <c r="P54"/>
      <c r="Q54"/>
      <c r="R54"/>
    </row>
    <row r="55" spans="1:53">
      <c r="A55"/>
      <c r="B55"/>
      <c r="C55"/>
      <c r="D55"/>
      <c r="E55"/>
      <c r="F55"/>
      <c r="G55"/>
      <c r="H55"/>
      <c r="I55"/>
      <c r="J55"/>
      <c r="K55"/>
      <c r="L55"/>
      <c r="M55"/>
      <c r="N55"/>
      <c r="O55"/>
      <c r="P55"/>
      <c r="Q55"/>
      <c r="R55"/>
    </row>
    <row r="56" spans="1:53">
      <c r="A56"/>
      <c r="B56"/>
      <c r="C56"/>
      <c r="D56"/>
      <c r="E56"/>
      <c r="F56"/>
      <c r="G56"/>
      <c r="H56"/>
      <c r="I56"/>
      <c r="J56"/>
      <c r="K56"/>
      <c r="L56"/>
      <c r="M56"/>
      <c r="N56"/>
      <c r="O56"/>
      <c r="P56"/>
      <c r="Q56"/>
      <c r="R56"/>
    </row>
    <row r="57" spans="1:53">
      <c r="A57"/>
      <c r="B57"/>
      <c r="C57"/>
      <c r="D57"/>
      <c r="E57"/>
      <c r="F57"/>
      <c r="G57"/>
      <c r="H57"/>
      <c r="I57"/>
      <c r="J57"/>
      <c r="K57"/>
      <c r="L57"/>
      <c r="M57"/>
      <c r="N57"/>
      <c r="O57"/>
      <c r="P57"/>
      <c r="Q57"/>
      <c r="R57"/>
    </row>
    <row r="58" spans="1:53">
      <c r="A58"/>
      <c r="B58"/>
      <c r="C58"/>
      <c r="D58"/>
      <c r="E58"/>
      <c r="F58"/>
      <c r="G58"/>
      <c r="H58"/>
      <c r="I58"/>
      <c r="J58"/>
      <c r="K58"/>
      <c r="L58"/>
      <c r="M58"/>
      <c r="N58"/>
      <c r="O58"/>
      <c r="P58"/>
      <c r="Q58"/>
      <c r="R58"/>
    </row>
    <row r="59" spans="1:53">
      <c r="A59"/>
      <c r="B59"/>
      <c r="C59"/>
      <c r="D59"/>
      <c r="E59"/>
      <c r="F59"/>
      <c r="G59"/>
      <c r="H59"/>
      <c r="I59"/>
      <c r="J59"/>
      <c r="K59"/>
      <c r="L59"/>
      <c r="M59"/>
      <c r="N59"/>
      <c r="O59"/>
      <c r="P59"/>
      <c r="Q59"/>
      <c r="R59"/>
    </row>
    <row r="60" spans="1:53" hidden="1">
      <c r="A60"/>
      <c r="B60"/>
      <c r="C60"/>
      <c r="D60"/>
      <c r="E60"/>
      <c r="F60"/>
      <c r="G60"/>
      <c r="H60"/>
      <c r="I60"/>
      <c r="J60"/>
      <c r="K60"/>
      <c r="L60"/>
      <c r="M60"/>
      <c r="N60"/>
      <c r="O60"/>
      <c r="P60"/>
      <c r="Q60"/>
      <c r="R60"/>
    </row>
    <row r="61" spans="1:53">
      <c r="A61"/>
      <c r="B61"/>
      <c r="C61"/>
      <c r="D61"/>
      <c r="E61"/>
      <c r="F61"/>
      <c r="G61"/>
      <c r="H61"/>
      <c r="I61"/>
      <c r="J61"/>
      <c r="K61"/>
      <c r="L61"/>
      <c r="M61"/>
      <c r="N61"/>
      <c r="O61"/>
      <c r="P61"/>
      <c r="Q61"/>
      <c r="R61"/>
    </row>
    <row r="62" spans="1:53">
      <c r="A62"/>
      <c r="B62"/>
      <c r="C62"/>
      <c r="D62"/>
      <c r="E62"/>
      <c r="F62"/>
      <c r="G62"/>
      <c r="H62"/>
      <c r="I62"/>
      <c r="J62"/>
      <c r="K62"/>
      <c r="L62"/>
      <c r="M62"/>
      <c r="N62"/>
      <c r="O62"/>
      <c r="P62"/>
      <c r="Q62"/>
      <c r="R62"/>
    </row>
    <row r="63" spans="1:53">
      <c r="A63"/>
      <c r="B63"/>
      <c r="C63"/>
      <c r="D63"/>
      <c r="E63"/>
      <c r="F63"/>
      <c r="G63"/>
      <c r="H63"/>
      <c r="I63"/>
      <c r="J63"/>
      <c r="K63"/>
      <c r="L63"/>
      <c r="M63"/>
      <c r="N63"/>
      <c r="O63"/>
      <c r="P63"/>
      <c r="Q63"/>
      <c r="R63"/>
    </row>
    <row r="64" spans="1:53">
      <c r="A64"/>
      <c r="B64"/>
      <c r="C64"/>
      <c r="D64"/>
      <c r="E64"/>
      <c r="F64"/>
      <c r="G64"/>
      <c r="H64"/>
      <c r="I64"/>
      <c r="J64"/>
      <c r="K64"/>
      <c r="L64"/>
      <c r="M64"/>
      <c r="N64"/>
      <c r="O64"/>
      <c r="P64"/>
      <c r="Q64"/>
      <c r="R64"/>
    </row>
    <row r="65" spans="1:53">
      <c r="A65"/>
      <c r="B65"/>
      <c r="C65"/>
      <c r="D65"/>
      <c r="E65"/>
      <c r="F65"/>
      <c r="G65"/>
      <c r="H65"/>
      <c r="I65"/>
      <c r="J65"/>
      <c r="K65"/>
      <c r="L65"/>
      <c r="M65"/>
      <c r="N65"/>
      <c r="O65"/>
      <c r="P65"/>
      <c r="Q65"/>
      <c r="R65"/>
    </row>
    <row r="66" spans="1:53">
      <c r="A66"/>
      <c r="B66"/>
      <c r="C66"/>
      <c r="D66"/>
      <c r="E66"/>
      <c r="F66"/>
      <c r="G66"/>
      <c r="H66"/>
      <c r="I66"/>
      <c r="J66"/>
      <c r="K66"/>
      <c r="L66"/>
      <c r="M66"/>
      <c r="N66"/>
      <c r="O66"/>
      <c r="P66"/>
      <c r="Q66"/>
      <c r="R66"/>
    </row>
    <row r="67" spans="1:53">
      <c r="A67"/>
      <c r="B67"/>
      <c r="C67"/>
      <c r="D67"/>
      <c r="E67"/>
      <c r="F67"/>
      <c r="G67"/>
      <c r="H67"/>
      <c r="I67"/>
      <c r="J67"/>
      <c r="K67"/>
      <c r="L67"/>
      <c r="M67"/>
      <c r="N67"/>
      <c r="O67"/>
      <c r="P67"/>
      <c r="Q67"/>
      <c r="R67"/>
    </row>
    <row r="68" spans="1:53">
      <c r="A68"/>
      <c r="B68"/>
      <c r="C68"/>
      <c r="D68"/>
      <c r="E68"/>
      <c r="F68"/>
      <c r="G68"/>
      <c r="H68"/>
      <c r="I68"/>
      <c r="J68"/>
      <c r="K68"/>
      <c r="L68"/>
      <c r="M68"/>
      <c r="N68"/>
      <c r="O68"/>
      <c r="P68"/>
      <c r="Q68"/>
      <c r="R68"/>
    </row>
    <row r="69" spans="1:53">
      <c r="A69"/>
      <c r="B69"/>
      <c r="C69"/>
      <c r="D69"/>
      <c r="E69"/>
      <c r="F69"/>
      <c r="G69"/>
      <c r="H69"/>
      <c r="I69"/>
      <c r="J69"/>
      <c r="K69"/>
      <c r="L69"/>
      <c r="M69"/>
      <c r="N69"/>
      <c r="O69"/>
      <c r="P69"/>
      <c r="Q69"/>
      <c r="R69"/>
    </row>
    <row r="70" spans="1:53">
      <c r="A70"/>
      <c r="B70"/>
      <c r="C70"/>
      <c r="D70"/>
      <c r="E70"/>
      <c r="F70"/>
      <c r="G70"/>
      <c r="H70"/>
      <c r="I70"/>
      <c r="J70"/>
      <c r="K70"/>
      <c r="L70"/>
      <c r="M70"/>
      <c r="N70"/>
      <c r="O70"/>
      <c r="P70"/>
      <c r="Q70"/>
      <c r="R70"/>
    </row>
    <row r="71" spans="1:53">
      <c r="A71"/>
      <c r="B71"/>
      <c r="C71"/>
      <c r="D71"/>
      <c r="E71"/>
      <c r="F71"/>
      <c r="G71"/>
      <c r="H71"/>
      <c r="I71"/>
      <c r="J71"/>
      <c r="K71"/>
      <c r="L71"/>
      <c r="M71"/>
      <c r="N71"/>
      <c r="O71"/>
      <c r="P71"/>
      <c r="Q71"/>
      <c r="R71"/>
    </row>
    <row r="72" spans="1:53">
      <c r="A72"/>
      <c r="B72"/>
      <c r="C72"/>
      <c r="D72"/>
      <c r="E72"/>
      <c r="F72"/>
      <c r="G72"/>
      <c r="H72"/>
      <c r="I72"/>
      <c r="J72"/>
      <c r="K72"/>
      <c r="L72"/>
      <c r="M72"/>
      <c r="N72"/>
      <c r="O72"/>
      <c r="P72"/>
      <c r="Q72"/>
      <c r="R72"/>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row>
    <row r="73" spans="1:53">
      <c r="A73"/>
      <c r="B73"/>
      <c r="C73"/>
      <c r="D73"/>
      <c r="E73"/>
      <c r="F73"/>
      <c r="G73"/>
      <c r="H73"/>
      <c r="I73"/>
      <c r="J73"/>
      <c r="K73"/>
      <c r="L73"/>
      <c r="M73"/>
      <c r="N73"/>
      <c r="O73"/>
      <c r="P73"/>
      <c r="Q73"/>
      <c r="R73"/>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row>
    <row r="74" spans="1:53">
      <c r="A74"/>
      <c r="B74"/>
      <c r="C74"/>
      <c r="D74"/>
      <c r="E74"/>
      <c r="F74"/>
      <c r="G74"/>
      <c r="H74"/>
      <c r="I74"/>
      <c r="J74"/>
      <c r="K74"/>
      <c r="L74"/>
      <c r="M74"/>
      <c r="N74"/>
      <c r="O74"/>
      <c r="P74"/>
      <c r="Q74"/>
      <c r="R74"/>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row>
    <row r="75" spans="1:53">
      <c r="A75"/>
      <c r="B75"/>
      <c r="C75"/>
      <c r="D75"/>
      <c r="E75"/>
      <c r="F75"/>
      <c r="G75"/>
      <c r="H75"/>
      <c r="I75"/>
      <c r="J75"/>
      <c r="K75"/>
      <c r="L75"/>
      <c r="M75"/>
      <c r="N75"/>
      <c r="O75"/>
      <c r="P75"/>
      <c r="Q75"/>
      <c r="R75"/>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row>
    <row r="76" spans="1:53">
      <c r="A76"/>
      <c r="B76"/>
      <c r="C76"/>
      <c r="D76"/>
      <c r="E76"/>
      <c r="F76"/>
      <c r="G76"/>
      <c r="H76"/>
      <c r="I76"/>
      <c r="J76"/>
      <c r="K76"/>
      <c r="L76"/>
      <c r="M76"/>
      <c r="N76"/>
      <c r="O76"/>
      <c r="P76"/>
      <c r="Q76"/>
      <c r="R76"/>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row>
    <row r="77" spans="1:53">
      <c r="A77"/>
      <c r="B77"/>
      <c r="C77"/>
      <c r="D77"/>
      <c r="E77"/>
      <c r="F77"/>
      <c r="G77"/>
      <c r="H77"/>
      <c r="I77"/>
      <c r="J77"/>
      <c r="K77"/>
      <c r="L77"/>
      <c r="M77"/>
      <c r="N77"/>
      <c r="O77"/>
      <c r="P77"/>
      <c r="Q77"/>
      <c r="R7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row>
    <row r="78" spans="1:53" ht="22.9" customHeight="1">
      <c r="A78"/>
      <c r="B78"/>
      <c r="C78"/>
      <c r="D78"/>
      <c r="E78"/>
      <c r="F78"/>
      <c r="G78"/>
      <c r="H78"/>
      <c r="I78"/>
      <c r="J78"/>
      <c r="K78"/>
      <c r="L78"/>
      <c r="M78"/>
      <c r="N78"/>
      <c r="O78"/>
      <c r="P78"/>
      <c r="Q78"/>
      <c r="R78"/>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row>
    <row r="79" spans="1:53">
      <c r="A79"/>
      <c r="B79"/>
      <c r="C79"/>
      <c r="D79"/>
      <c r="E79"/>
      <c r="F79"/>
      <c r="G79"/>
      <c r="H79"/>
      <c r="I79"/>
      <c r="J79"/>
      <c r="K79"/>
      <c r="L79"/>
      <c r="M79"/>
      <c r="N79"/>
      <c r="O79"/>
      <c r="P79"/>
      <c r="Q79"/>
      <c r="R79"/>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row>
    <row r="80" spans="1:53" ht="22.9" customHeight="1">
      <c r="A80"/>
      <c r="B80"/>
      <c r="C80"/>
      <c r="D80"/>
      <c r="E80"/>
      <c r="F80"/>
      <c r="G80"/>
      <c r="H80"/>
      <c r="I80"/>
      <c r="J80"/>
      <c r="K80"/>
      <c r="L80"/>
      <c r="M80"/>
      <c r="N80"/>
      <c r="O80"/>
      <c r="P80"/>
      <c r="Q80"/>
      <c r="R80"/>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row>
    <row r="81" spans="1:18">
      <c r="A81"/>
      <c r="B81"/>
      <c r="C81"/>
      <c r="D81"/>
      <c r="E81"/>
      <c r="F81"/>
      <c r="G81"/>
      <c r="H81"/>
      <c r="I81"/>
      <c r="J81"/>
      <c r="K81"/>
      <c r="L81"/>
      <c r="M81"/>
      <c r="N81"/>
      <c r="O81"/>
      <c r="P81"/>
      <c r="Q81"/>
      <c r="R81"/>
    </row>
    <row r="82" spans="1:18">
      <c r="A82"/>
      <c r="B82"/>
      <c r="C82"/>
      <c r="D82"/>
      <c r="E82"/>
      <c r="F82"/>
      <c r="G82"/>
      <c r="H82"/>
      <c r="I82"/>
      <c r="J82"/>
      <c r="K82"/>
      <c r="L82"/>
      <c r="M82"/>
      <c r="N82"/>
      <c r="O82"/>
      <c r="P82"/>
      <c r="Q82"/>
      <c r="R82"/>
    </row>
    <row r="83" spans="1:18">
      <c r="A83"/>
      <c r="B83"/>
      <c r="C83"/>
      <c r="D83"/>
      <c r="E83"/>
      <c r="F83"/>
      <c r="G83"/>
      <c r="H83"/>
      <c r="I83"/>
      <c r="J83"/>
      <c r="K83"/>
      <c r="L83"/>
      <c r="M83"/>
      <c r="N83"/>
      <c r="O83"/>
      <c r="P83"/>
      <c r="Q83"/>
      <c r="R83"/>
    </row>
    <row r="84" spans="1:18">
      <c r="N84"/>
      <c r="O84"/>
      <c r="P84"/>
      <c r="Q84"/>
      <c r="R84"/>
    </row>
  </sheetData>
  <sheetProtection sheet="1" selectLockedCells="1"/>
  <mergeCells count="1">
    <mergeCell ref="D36:E36"/>
  </mergeCells>
  <phoneticPr fontId="0" type="noConversion"/>
  <pageMargins left="0.75" right="0.5" top="0.6" bottom="0.5" header="0.25" footer="0.25"/>
  <pageSetup scale="58" orientation="landscape" cellComments="atEnd" r:id="rId1"/>
  <headerFooter alignWithMargins="0">
    <oddHeader>&amp;L&amp;G&amp;R&amp;"Arial,Bold"&amp;16MT11</oddHeader>
    <oddFooter>&amp;R&amp;"Arial,Bold"Part 3</oddFooter>
  </headerFooter>
  <rowBreaks count="1" manualBreakCount="1">
    <brk id="42" max="12" man="1"/>
  </rowBreaks>
  <ignoredErrors>
    <ignoredError sqref="D41" unlockedFormula="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eet8">
    <pageSetUpPr fitToPage="1"/>
  </sheetPr>
  <dimension ref="A1:AT40"/>
  <sheetViews>
    <sheetView showGridLines="0" defaultGridColor="0" view="pageBreakPreview" colorId="22" zoomScale="70" zoomScaleNormal="70" zoomScaleSheetLayoutView="70" workbookViewId="0">
      <selection activeCell="B4" sqref="B4"/>
    </sheetView>
  </sheetViews>
  <sheetFormatPr defaultColWidth="9.6328125" defaultRowHeight="18"/>
  <cols>
    <col min="1" max="1" width="18.54296875" style="4" customWidth="1"/>
    <col min="2" max="2" width="30.26953125" style="4" customWidth="1"/>
    <col min="3" max="3" width="39.36328125" style="4" customWidth="1"/>
    <col min="4" max="4" width="27.54296875" style="4" customWidth="1"/>
    <col min="5" max="5" width="16.90625" style="4" customWidth="1"/>
    <col min="6" max="6" width="9.6328125" style="4"/>
    <col min="7" max="7" width="4.81640625" style="4" customWidth="1"/>
    <col min="8" max="16384" width="9.6328125" style="4"/>
  </cols>
  <sheetData>
    <row r="1" spans="1:46" ht="35.25">
      <c r="A1" s="212" t="str">
        <f>'Fluxed Pellets (&gt;=2% flux)'!A1</f>
        <v>2024 MT11, Production Report</v>
      </c>
      <c r="B1" s="28"/>
      <c r="C1" s="18"/>
      <c r="D1" s="28"/>
      <c r="E1" s="28"/>
      <c r="F1" s="28"/>
      <c r="G1" s="28"/>
      <c r="H1" s="28"/>
      <c r="I1" s="28"/>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row>
    <row r="2" spans="1:46" ht="20.25">
      <c r="A2" s="35"/>
      <c r="B2" s="28"/>
      <c r="C2" s="18"/>
      <c r="D2" s="28"/>
      <c r="E2" s="28"/>
      <c r="F2" s="28"/>
      <c r="G2" s="15"/>
      <c r="H2" s="15"/>
      <c r="I2" s="1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row>
    <row r="3" spans="1:46">
      <c r="A3" s="140" t="s">
        <v>1</v>
      </c>
      <c r="B3" s="141"/>
      <c r="C3" s="141"/>
      <c r="D3" s="141"/>
      <c r="E3" s="141"/>
      <c r="F3" s="142"/>
      <c r="G3" s="36"/>
      <c r="H3" s="36"/>
      <c r="I3" s="36"/>
    </row>
    <row r="4" spans="1:46"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1"/>
      <c r="E4" s="91"/>
      <c r="F4" s="94"/>
      <c r="G4" s="36"/>
      <c r="H4" s="36"/>
      <c r="I4" s="36"/>
    </row>
    <row r="5" spans="1:46" ht="20.25">
      <c r="A5" s="5"/>
      <c r="B5" s="28"/>
      <c r="C5" s="18"/>
      <c r="D5" s="28"/>
      <c r="E5" s="28"/>
      <c r="F5" s="28"/>
      <c r="G5" s="15"/>
      <c r="H5" s="15"/>
      <c r="I5" s="15"/>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46" ht="26.25">
      <c r="A6" s="69" t="s">
        <v>101</v>
      </c>
      <c r="B6" s="69"/>
      <c r="C6" s="69"/>
      <c r="D6" s="69"/>
      <c r="E6" s="69"/>
      <c r="F6" s="69"/>
      <c r="G6" s="28"/>
      <c r="H6" s="28"/>
      <c r="I6" s="28"/>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8" spans="1:46">
      <c r="A8" s="36"/>
      <c r="B8" s="36"/>
      <c r="C8" s="36"/>
      <c r="D8" s="36"/>
      <c r="E8" s="36"/>
      <c r="F8" s="36"/>
    </row>
    <row r="9" spans="1:46" ht="18" customHeight="1">
      <c r="A9" s="37" t="s">
        <v>102</v>
      </c>
      <c r="B9" s="38"/>
      <c r="C9" s="38"/>
      <c r="D9" s="38"/>
      <c r="E9" s="38"/>
      <c r="F9" s="39"/>
    </row>
    <row r="10" spans="1:46" ht="18" customHeight="1">
      <c r="A10" s="40" t="s">
        <v>103</v>
      </c>
      <c r="B10" s="41" t="s">
        <v>104</v>
      </c>
      <c r="C10" s="41" t="s">
        <v>105</v>
      </c>
      <c r="D10" s="41" t="s">
        <v>106</v>
      </c>
      <c r="E10" s="41" t="s">
        <v>107</v>
      </c>
      <c r="F10" s="42" t="s">
        <v>108</v>
      </c>
    </row>
    <row r="11" spans="1:46" ht="27.95" customHeight="1">
      <c r="A11" s="143" t="s">
        <v>109</v>
      </c>
      <c r="B11" s="143"/>
      <c r="C11" s="144"/>
      <c r="D11" s="144"/>
      <c r="E11" s="144"/>
      <c r="F11" s="144"/>
    </row>
    <row r="12" spans="1:46" ht="24" customHeight="1">
      <c r="A12" s="199"/>
      <c r="B12" s="155"/>
      <c r="C12" s="155"/>
      <c r="D12" s="155"/>
      <c r="E12" s="155"/>
      <c r="F12" s="156"/>
    </row>
    <row r="13" spans="1:46" ht="24" customHeight="1">
      <c r="A13" s="199"/>
      <c r="B13" s="155"/>
      <c r="C13" s="155"/>
      <c r="D13" s="155"/>
      <c r="E13" s="155"/>
      <c r="F13" s="156"/>
    </row>
    <row r="14" spans="1:46" ht="24" customHeight="1">
      <c r="A14" s="199"/>
      <c r="B14" s="155"/>
      <c r="C14" s="155"/>
      <c r="D14" s="155"/>
      <c r="E14" s="155"/>
      <c r="F14" s="156"/>
    </row>
    <row r="15" spans="1:46" ht="24" customHeight="1">
      <c r="A15" s="199"/>
      <c r="B15" s="155"/>
      <c r="C15" s="155"/>
      <c r="D15" s="155"/>
      <c r="E15" s="155"/>
      <c r="F15" s="156"/>
    </row>
    <row r="16" spans="1:46" ht="24" customHeight="1">
      <c r="A16" s="201"/>
      <c r="B16" s="155"/>
      <c r="C16" s="155"/>
      <c r="D16" s="155"/>
      <c r="E16" s="155"/>
      <c r="F16" s="156"/>
    </row>
    <row r="17" spans="1:6" ht="27.95" customHeight="1">
      <c r="A17" s="222" t="s">
        <v>110</v>
      </c>
      <c r="B17" s="145"/>
      <c r="C17" s="146"/>
      <c r="D17" s="146"/>
      <c r="E17" s="146"/>
      <c r="F17" s="146"/>
    </row>
    <row r="18" spans="1:6" ht="24" customHeight="1">
      <c r="A18" s="200"/>
      <c r="B18" s="186"/>
      <c r="C18" s="186"/>
      <c r="D18" s="186"/>
      <c r="E18" s="186"/>
      <c r="F18" s="173"/>
    </row>
    <row r="19" spans="1:6" ht="24" customHeight="1">
      <c r="A19" s="199"/>
      <c r="B19" s="186"/>
      <c r="C19" s="186"/>
      <c r="D19" s="186"/>
      <c r="E19" s="186"/>
      <c r="F19" s="173"/>
    </row>
    <row r="20" spans="1:6" ht="24" customHeight="1">
      <c r="A20" s="199"/>
      <c r="B20" s="186"/>
      <c r="C20" s="186"/>
      <c r="D20" s="186"/>
      <c r="E20" s="186"/>
      <c r="F20" s="173"/>
    </row>
    <row r="21" spans="1:6" ht="24" customHeight="1">
      <c r="A21" s="199"/>
      <c r="B21" s="186"/>
      <c r="C21" s="186"/>
      <c r="D21" s="186"/>
      <c r="E21" s="186"/>
      <c r="F21" s="173"/>
    </row>
    <row r="22" spans="1:6" ht="24" customHeight="1">
      <c r="A22" s="199"/>
      <c r="B22" s="186"/>
      <c r="C22" s="186"/>
      <c r="D22" s="186"/>
      <c r="E22" s="186"/>
      <c r="F22" s="173"/>
    </row>
    <row r="23" spans="1:6" ht="27.95" customHeight="1">
      <c r="A23" s="223" t="s">
        <v>111</v>
      </c>
      <c r="B23" s="145"/>
      <c r="C23" s="146"/>
      <c r="D23" s="146"/>
      <c r="E23" s="146"/>
      <c r="F23" s="146"/>
    </row>
    <row r="24" spans="1:6" ht="24" customHeight="1">
      <c r="A24" s="200"/>
      <c r="B24" s="186"/>
      <c r="C24" s="186"/>
      <c r="D24" s="186"/>
      <c r="E24" s="186"/>
      <c r="F24" s="173"/>
    </row>
    <row r="25" spans="1:6" ht="24" customHeight="1">
      <c r="A25" s="199"/>
      <c r="B25" s="186"/>
      <c r="C25" s="186"/>
      <c r="D25" s="186"/>
      <c r="E25" s="186"/>
      <c r="F25" s="173"/>
    </row>
    <row r="26" spans="1:6" ht="24" customHeight="1">
      <c r="A26" s="199"/>
      <c r="B26" s="186"/>
      <c r="C26" s="186"/>
      <c r="D26" s="186"/>
      <c r="E26" s="186"/>
      <c r="F26" s="173"/>
    </row>
    <row r="27" spans="1:6" ht="24" customHeight="1">
      <c r="A27" s="199"/>
      <c r="B27" s="186"/>
      <c r="C27" s="186"/>
      <c r="D27" s="186"/>
      <c r="E27" s="186"/>
      <c r="F27" s="173"/>
    </row>
    <row r="28" spans="1:6" ht="24" customHeight="1">
      <c r="A28" s="199"/>
      <c r="B28" s="186"/>
      <c r="C28" s="186"/>
      <c r="D28" s="186"/>
      <c r="E28" s="186"/>
      <c r="F28" s="173"/>
    </row>
    <row r="29" spans="1:6" ht="24" customHeight="1">
      <c r="A29" s="199"/>
      <c r="B29" s="186"/>
      <c r="C29" s="186"/>
      <c r="D29" s="186"/>
      <c r="E29" s="186"/>
      <c r="F29" s="173"/>
    </row>
    <row r="30" spans="1:6" ht="24" customHeight="1">
      <c r="A30" s="199"/>
      <c r="B30" s="186"/>
      <c r="C30" s="186"/>
      <c r="D30" s="186"/>
      <c r="E30" s="186"/>
      <c r="F30" s="173"/>
    </row>
    <row r="32" spans="1:6">
      <c r="A32" s="45" t="s">
        <v>112</v>
      </c>
    </row>
    <row r="33" spans="1:46">
      <c r="C33" s="28"/>
      <c r="D33" s="28"/>
      <c r="E33" s="28"/>
      <c r="F33" s="28"/>
      <c r="G33" s="25"/>
      <c r="H33" s="25"/>
      <c r="I33" s="25"/>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c r="A34" s="28"/>
      <c r="C34" s="28"/>
      <c r="D34" s="28"/>
      <c r="E34" s="28"/>
      <c r="F34" s="28"/>
      <c r="G34" s="25"/>
      <c r="H34" s="25"/>
      <c r="I34" s="25"/>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s="44" customFormat="1" ht="18.75">
      <c r="A35" s="48" t="s">
        <v>113</v>
      </c>
      <c r="C35" s="49"/>
      <c r="D35" s="49"/>
      <c r="E35" s="49"/>
      <c r="F35" s="49"/>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s="3" customFormat="1" ht="15">
      <c r="A36" s="19" t="s">
        <v>114</v>
      </c>
      <c r="B36" s="19"/>
      <c r="C36" s="19" t="s">
        <v>115</v>
      </c>
      <c r="D36" s="19" t="s">
        <v>116</v>
      </c>
      <c r="E36" s="19" t="s">
        <v>117</v>
      </c>
      <c r="F36" s="19"/>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s="51" customFormat="1" ht="30" customHeight="1">
      <c r="C37" s="221"/>
      <c r="D37" s="221"/>
      <c r="E37" s="221"/>
    </row>
    <row r="38" spans="1:46" s="3" customFormat="1" ht="15">
      <c r="A38" s="19" t="s">
        <v>118</v>
      </c>
      <c r="B38" s="19"/>
      <c r="C38" s="19" t="s">
        <v>119</v>
      </c>
      <c r="D38" s="19" t="s">
        <v>116</v>
      </c>
      <c r="E38" s="19" t="s">
        <v>117</v>
      </c>
      <c r="F38" s="19"/>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s="51" customFormat="1" ht="30" customHeight="1">
      <c r="C39" s="221"/>
      <c r="D39" s="221"/>
      <c r="E39" s="221"/>
    </row>
    <row r="40" spans="1:46">
      <c r="A40" s="66"/>
      <c r="B40" s="66"/>
      <c r="C40" s="66"/>
      <c r="D40" s="66"/>
      <c r="E40" s="66"/>
      <c r="F40" s="66"/>
    </row>
  </sheetData>
  <sheetProtection sheet="1" selectLockedCells="1"/>
  <phoneticPr fontId="0" type="noConversion"/>
  <pageMargins left="0.75" right="0.5" top="0.6" bottom="0.5" header="0.25" footer="0.25"/>
  <pageSetup scale="57" orientation="landscape" cellComments="atEnd" r:id="rId1"/>
  <headerFooter alignWithMargins="0">
    <oddHeader>&amp;L&amp;G&amp;R&amp;"Arial,Bold"&amp;16MT11</oddHeader>
    <oddFooter>&amp;LPhone: 218-744-7424 &amp;R&amp;"Arial,Bold"Part 4</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5"/>
  <sheetViews>
    <sheetView workbookViewId="0"/>
  </sheetViews>
  <sheetFormatPr defaultRowHeight="18"/>
  <sheetData>
    <row r="5" spans="1:1">
      <c r="A5" t="s">
        <v>120</v>
      </c>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0"/>
      <c r="C4" s="190"/>
      <c r="D4" s="191"/>
      <c r="E4" s="191"/>
      <c r="F4" s="191"/>
      <c r="G4" s="187"/>
      <c r="H4" s="188"/>
    </row>
    <row r="5" spans="1:9">
      <c r="A5" s="119" t="s">
        <v>3</v>
      </c>
      <c r="B5" s="120"/>
      <c r="C5" s="120"/>
      <c r="D5" s="120"/>
      <c r="E5" s="120"/>
      <c r="F5" s="120"/>
      <c r="G5" s="202"/>
      <c r="H5" s="203"/>
    </row>
    <row r="6" spans="1:9" ht="24" customHeight="1">
      <c r="A6" s="187"/>
      <c r="B6" s="190"/>
      <c r="C6" s="190"/>
      <c r="D6" s="191"/>
      <c r="E6" s="191"/>
      <c r="F6" s="191"/>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 r="A11" s="117" t="s">
        <v>46</v>
      </c>
      <c r="B11" s="123"/>
      <c r="C11" s="154"/>
      <c r="D11" s="154"/>
      <c r="E11" s="1"/>
      <c r="F11" s="1"/>
      <c r="G11" s="43"/>
      <c r="I11" s="3"/>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206"/>
      <c r="K19" s="44">
        <f>ROUND(D19*H19,2)</f>
        <v>0</v>
      </c>
    </row>
    <row r="20" spans="1:11" ht="26.1" customHeight="1">
      <c r="A20" s="13" t="s">
        <v>31</v>
      </c>
      <c r="B20" s="228">
        <v>0</v>
      </c>
      <c r="C20" s="98">
        <v>0</v>
      </c>
      <c r="D20" s="85">
        <f t="shared" ref="D20:D30" si="1">ROUND(+B20-(B20*ROUND(C20,5)),0)</f>
        <v>0</v>
      </c>
      <c r="E20" s="81">
        <v>0</v>
      </c>
      <c r="F20" s="211">
        <f>ROUND(D20*ROUND(E20,6),0)</f>
        <v>0</v>
      </c>
      <c r="G20" s="210">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dataValidations disablePrompts="1" xWindow="325" yWindow="387" count="4">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1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1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100-000002000000}"/>
    <dataValidation type="decimal" operator="lessThanOrEqual" allowBlank="1" showInputMessage="1" showErrorMessage="1" errorTitle="ERROR" error="Invalid entry" promptTitle="Enter Percent Dry Iron" prompt="Please enter the percent dry iron as a percentage with NO MORE than 2 decimal places" sqref="H19:H30" xr:uid="{00000000-0002-0000-0100-000003000000}">
      <formula1>100</formula1>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B582-DF50-4F35-852E-0D3A92718003}">
  <sheetPr>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0"/>
      <c r="C4" s="190"/>
      <c r="D4" s="191"/>
      <c r="E4" s="191"/>
      <c r="F4" s="191"/>
      <c r="G4" s="187"/>
      <c r="H4" s="188"/>
    </row>
    <row r="5" spans="1:9">
      <c r="A5" s="119" t="s">
        <v>3</v>
      </c>
      <c r="B5" s="120"/>
      <c r="C5" s="120"/>
      <c r="D5" s="120"/>
      <c r="E5" s="120"/>
      <c r="F5" s="120"/>
      <c r="G5" s="202"/>
      <c r="H5" s="203"/>
    </row>
    <row r="6" spans="1:9" ht="24" customHeight="1">
      <c r="A6" s="187"/>
      <c r="B6" s="190"/>
      <c r="C6" s="190"/>
      <c r="D6" s="191"/>
      <c r="E6" s="191"/>
      <c r="F6" s="191"/>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 r="A11" s="117" t="s">
        <v>47</v>
      </c>
      <c r="B11" s="123"/>
      <c r="C11" s="154"/>
      <c r="D11" s="154"/>
      <c r="E11" s="1"/>
      <c r="F11" s="1"/>
      <c r="G11" s="43"/>
      <c r="I11" s="3"/>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206"/>
      <c r="K19" s="44">
        <f>ROUND(D19*H19,2)</f>
        <v>0</v>
      </c>
    </row>
    <row r="20" spans="1:11" ht="26.1" customHeight="1">
      <c r="A20" s="13" t="s">
        <v>31</v>
      </c>
      <c r="B20" s="228">
        <v>0</v>
      </c>
      <c r="C20" s="98">
        <v>0</v>
      </c>
      <c r="D20" s="85">
        <f t="shared" ref="D20:D30" si="1">ROUND(+B20-(B20*ROUND(C20,5)),0)</f>
        <v>0</v>
      </c>
      <c r="E20" s="81">
        <v>0</v>
      </c>
      <c r="F20" s="211">
        <f>ROUND(D20*ROUND(E20,6),0)</f>
        <v>0</v>
      </c>
      <c r="G20" s="210">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dataValidations count="4">
    <dataValidation type="decimal" operator="lessThanOrEqual" allowBlank="1" showInputMessage="1" showErrorMessage="1" errorTitle="ERROR" error="Invalid entry" promptTitle="Enter Percent Dry Iron" prompt="Please enter the percent dry iron as a percentage with NO MORE than 2 decimal places" sqref="H19:H30" xr:uid="{61ECEB32-8742-45C4-BA81-9F594D878A54}">
      <formula1>100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BC3E0476-A8C2-451A-8250-C375107153E9}"/>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84374E99-E6B3-41DC-B641-4323461C9E27}">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1694E80C-CA6B-45BE-BF9B-E187243D1C22}">
      <formula1>-100000</formula1>
      <formula2>10000000</formula2>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 r="A11" s="117" t="s">
        <v>48</v>
      </c>
      <c r="B11" s="123"/>
      <c r="C11" s="1"/>
      <c r="D11" s="1"/>
      <c r="E11" s="1"/>
      <c r="F11" s="1"/>
      <c r="G11" s="43"/>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147">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148">
        <v>0</v>
      </c>
      <c r="F20" s="211">
        <f>ROUND(D20*ROUND(E20,6),0)</f>
        <v>0</v>
      </c>
      <c r="G20" s="107">
        <f t="shared" si="0"/>
        <v>0</v>
      </c>
      <c r="H20" s="111">
        <v>0</v>
      </c>
      <c r="I20" s="3"/>
      <c r="K20" s="44">
        <f>ROUND(D20*H20,2)</f>
        <v>0</v>
      </c>
    </row>
    <row r="21" spans="1:11" ht="26.1" customHeight="1">
      <c r="A21" s="13" t="s">
        <v>32</v>
      </c>
      <c r="B21" s="228">
        <v>0</v>
      </c>
      <c r="C21" s="98">
        <v>0</v>
      </c>
      <c r="D21" s="209">
        <f t="shared" si="1"/>
        <v>0</v>
      </c>
      <c r="E21" s="148">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148">
        <v>0</v>
      </c>
      <c r="F22" s="211">
        <f t="shared" si="2"/>
        <v>0</v>
      </c>
      <c r="G22" s="107">
        <f t="shared" si="0"/>
        <v>0</v>
      </c>
      <c r="H22" s="111">
        <v>0</v>
      </c>
      <c r="I22" s="3"/>
      <c r="K22" s="44">
        <f t="shared" si="3"/>
        <v>0</v>
      </c>
    </row>
    <row r="23" spans="1:11" ht="26.1" customHeight="1">
      <c r="A23" s="13" t="s">
        <v>34</v>
      </c>
      <c r="B23" s="228">
        <v>0</v>
      </c>
      <c r="C23" s="98">
        <v>0</v>
      </c>
      <c r="D23" s="209">
        <f t="shared" si="1"/>
        <v>0</v>
      </c>
      <c r="E23" s="148">
        <v>0</v>
      </c>
      <c r="F23" s="211">
        <f t="shared" si="2"/>
        <v>0</v>
      </c>
      <c r="G23" s="107">
        <f t="shared" si="0"/>
        <v>0</v>
      </c>
      <c r="H23" s="111">
        <v>0</v>
      </c>
      <c r="I23" s="3"/>
      <c r="K23" s="44">
        <f t="shared" si="3"/>
        <v>0</v>
      </c>
    </row>
    <row r="24" spans="1:11" ht="26.1" customHeight="1">
      <c r="A24" s="13" t="s">
        <v>35</v>
      </c>
      <c r="B24" s="228">
        <v>0</v>
      </c>
      <c r="C24" s="98">
        <v>0</v>
      </c>
      <c r="D24" s="209">
        <f t="shared" si="1"/>
        <v>0</v>
      </c>
      <c r="E24" s="148">
        <v>0</v>
      </c>
      <c r="F24" s="211">
        <f t="shared" si="2"/>
        <v>0</v>
      </c>
      <c r="G24" s="107">
        <f t="shared" si="0"/>
        <v>0</v>
      </c>
      <c r="H24" s="111">
        <v>0</v>
      </c>
      <c r="I24" s="3"/>
      <c r="K24" s="44">
        <f t="shared" si="3"/>
        <v>0</v>
      </c>
    </row>
    <row r="25" spans="1:11" ht="26.1" customHeight="1">
      <c r="A25" s="13" t="s">
        <v>36</v>
      </c>
      <c r="B25" s="228">
        <v>0</v>
      </c>
      <c r="C25" s="98">
        <v>0</v>
      </c>
      <c r="D25" s="209">
        <f t="shared" si="1"/>
        <v>0</v>
      </c>
      <c r="E25" s="148">
        <v>0</v>
      </c>
      <c r="F25" s="211">
        <f t="shared" si="2"/>
        <v>0</v>
      </c>
      <c r="G25" s="107">
        <f t="shared" si="0"/>
        <v>0</v>
      </c>
      <c r="H25" s="111">
        <v>0</v>
      </c>
      <c r="I25" s="3"/>
      <c r="K25" s="44">
        <f t="shared" si="3"/>
        <v>0</v>
      </c>
    </row>
    <row r="26" spans="1:11" ht="26.1" customHeight="1">
      <c r="A26" s="13" t="s">
        <v>37</v>
      </c>
      <c r="B26" s="228">
        <v>0</v>
      </c>
      <c r="C26" s="98">
        <v>0</v>
      </c>
      <c r="D26" s="209">
        <f t="shared" si="1"/>
        <v>0</v>
      </c>
      <c r="E26" s="148">
        <v>0</v>
      </c>
      <c r="F26" s="211">
        <f t="shared" si="2"/>
        <v>0</v>
      </c>
      <c r="G26" s="107">
        <f t="shared" si="0"/>
        <v>0</v>
      </c>
      <c r="H26" s="111">
        <v>0</v>
      </c>
      <c r="I26" s="3"/>
      <c r="K26" s="44">
        <f t="shared" si="3"/>
        <v>0</v>
      </c>
    </row>
    <row r="27" spans="1:11" ht="26.1" customHeight="1">
      <c r="A27" s="13" t="s">
        <v>38</v>
      </c>
      <c r="B27" s="228">
        <v>0</v>
      </c>
      <c r="C27" s="98">
        <v>0</v>
      </c>
      <c r="D27" s="209">
        <f t="shared" si="1"/>
        <v>0</v>
      </c>
      <c r="E27" s="148">
        <v>0</v>
      </c>
      <c r="F27" s="211">
        <f t="shared" si="2"/>
        <v>0</v>
      </c>
      <c r="G27" s="107">
        <f t="shared" si="0"/>
        <v>0</v>
      </c>
      <c r="H27" s="111">
        <v>0</v>
      </c>
      <c r="I27" s="3"/>
      <c r="K27" s="44">
        <f t="shared" si="3"/>
        <v>0</v>
      </c>
    </row>
    <row r="28" spans="1:11" ht="26.1" customHeight="1">
      <c r="A28" s="13" t="s">
        <v>39</v>
      </c>
      <c r="B28" s="228">
        <v>0</v>
      </c>
      <c r="C28" s="98">
        <v>0</v>
      </c>
      <c r="D28" s="209">
        <f t="shared" si="1"/>
        <v>0</v>
      </c>
      <c r="E28" s="148">
        <v>0</v>
      </c>
      <c r="F28" s="211">
        <f t="shared" si="2"/>
        <v>0</v>
      </c>
      <c r="G28" s="107">
        <f t="shared" si="0"/>
        <v>0</v>
      </c>
      <c r="H28" s="111">
        <v>0</v>
      </c>
      <c r="I28" s="3"/>
      <c r="K28" s="44">
        <f t="shared" si="3"/>
        <v>0</v>
      </c>
    </row>
    <row r="29" spans="1:11" ht="26.1" customHeight="1">
      <c r="A29" s="13" t="s">
        <v>40</v>
      </c>
      <c r="B29" s="228">
        <v>0</v>
      </c>
      <c r="C29" s="98">
        <v>0</v>
      </c>
      <c r="D29" s="209">
        <f t="shared" si="1"/>
        <v>0</v>
      </c>
      <c r="E29" s="148">
        <v>0</v>
      </c>
      <c r="F29" s="211">
        <f t="shared" si="2"/>
        <v>0</v>
      </c>
      <c r="G29" s="107">
        <f t="shared" si="0"/>
        <v>0</v>
      </c>
      <c r="H29" s="111">
        <v>0</v>
      </c>
      <c r="I29" s="3"/>
      <c r="K29" s="44">
        <f t="shared" si="3"/>
        <v>0</v>
      </c>
    </row>
    <row r="30" spans="1:11" ht="26.1" customHeight="1" thickBot="1">
      <c r="A30" s="13" t="s">
        <v>41</v>
      </c>
      <c r="B30" s="228">
        <v>0</v>
      </c>
      <c r="C30" s="98">
        <v>0</v>
      </c>
      <c r="D30" s="208">
        <f t="shared" si="1"/>
        <v>0</v>
      </c>
      <c r="E30" s="148">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7">
      <c r="A33" s="6"/>
      <c r="B33" s="6"/>
      <c r="C33" s="6"/>
      <c r="D33" s="6"/>
      <c r="E33" s="6"/>
      <c r="F33" s="6"/>
      <c r="G33" s="6"/>
    </row>
    <row r="34" spans="1:7">
      <c r="A34" s="6" t="s">
        <v>43</v>
      </c>
      <c r="B34" s="6"/>
      <c r="D34" s="6"/>
      <c r="E34" s="6"/>
      <c r="F34" s="6"/>
      <c r="G34" s="6"/>
    </row>
    <row r="35" spans="1:7">
      <c r="A35" s="6" t="s">
        <v>44</v>
      </c>
      <c r="B35" s="6"/>
      <c r="D35" s="6"/>
      <c r="E35" s="6"/>
      <c r="F35" s="6"/>
      <c r="G35" s="6"/>
    </row>
    <row r="36" spans="1:7">
      <c r="A36" s="6"/>
      <c r="B36" s="6"/>
      <c r="C36" s="6"/>
      <c r="D36" s="6"/>
      <c r="E36" s="6"/>
      <c r="F36" s="6"/>
      <c r="G36" s="6"/>
    </row>
    <row r="37" spans="1:7">
      <c r="A37" s="6"/>
      <c r="B37" s="6"/>
      <c r="C37" s="6"/>
      <c r="D37" s="6"/>
      <c r="E37" s="6"/>
      <c r="F37" s="6"/>
      <c r="G37" s="6"/>
    </row>
    <row r="38" spans="1:7">
      <c r="A38" s="1" t="s">
        <v>45</v>
      </c>
      <c r="B38" s="79"/>
      <c r="C38" s="6"/>
      <c r="D38" s="6"/>
      <c r="E38" s="6"/>
      <c r="F38" s="6"/>
      <c r="G38" s="6"/>
    </row>
    <row r="39" spans="1:7">
      <c r="A39" s="1"/>
      <c r="B39" s="79"/>
      <c r="C39" s="6"/>
      <c r="D39" s="6"/>
      <c r="E39" s="6"/>
      <c r="F39" s="6"/>
      <c r="G39" s="6"/>
    </row>
    <row r="40" spans="1:7">
      <c r="A40" s="1"/>
      <c r="B40" s="79"/>
      <c r="C40" s="6"/>
      <c r="D40" s="6"/>
      <c r="E40" s="6"/>
      <c r="F40" s="6"/>
      <c r="G40" s="6"/>
    </row>
    <row r="41" spans="1:7">
      <c r="A41" s="1"/>
      <c r="B41" s="79"/>
      <c r="C41" s="6"/>
      <c r="D41" s="6"/>
      <c r="E41" s="6"/>
      <c r="F41" s="6"/>
      <c r="G41" s="6"/>
    </row>
    <row r="42" spans="1:7">
      <c r="A42" s="6"/>
      <c r="B42" s="6"/>
      <c r="C42" s="6"/>
      <c r="D42" s="6"/>
      <c r="E42" s="6"/>
      <c r="F42" s="6"/>
      <c r="G42" s="6"/>
    </row>
    <row r="43" spans="1:7">
      <c r="A43" s="1"/>
      <c r="B43" s="1"/>
      <c r="C43" s="1"/>
      <c r="D43" s="1"/>
      <c r="E43" s="1"/>
      <c r="F43" s="1"/>
      <c r="G43" s="1"/>
    </row>
    <row r="44" spans="1:7">
      <c r="A44" s="1"/>
      <c r="B44" s="1"/>
      <c r="C44" s="1"/>
      <c r="D44" s="1"/>
      <c r="E44" s="1"/>
      <c r="F44" s="1"/>
      <c r="G44" s="1"/>
    </row>
    <row r="45" spans="1:7">
      <c r="A45" s="1"/>
      <c r="B45" s="1"/>
      <c r="C45" s="1"/>
      <c r="D45" s="1"/>
      <c r="E45" s="1"/>
      <c r="F45" s="1"/>
      <c r="G45" s="2"/>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phoneticPr fontId="0" type="noConversion"/>
  <dataValidations count="2">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200-000000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200-000001000000}">
      <formula1>-100000</formula1>
      <formula2>10000000</formula2>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ignoredErrors>
    <ignoredError sqref="C31" formula="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 r="A11" s="117" t="s">
        <v>49</v>
      </c>
      <c r="B11" s="118"/>
      <c r="C11" s="125" t="s">
        <v>50</v>
      </c>
      <c r="D11" s="90" t="s">
        <v>51</v>
      </c>
      <c r="E11" s="90"/>
      <c r="F11" s="90"/>
      <c r="G11" s="1"/>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 t="shared" ref="K20:K30" si="2">ROUND(D20*H20,2)</f>
        <v>0</v>
      </c>
    </row>
    <row r="21" spans="1:11" ht="26.1" customHeight="1">
      <c r="A21" s="13" t="s">
        <v>32</v>
      </c>
      <c r="B21" s="228">
        <v>0</v>
      </c>
      <c r="C21" s="98">
        <v>0</v>
      </c>
      <c r="D21" s="209">
        <f t="shared" si="1"/>
        <v>0</v>
      </c>
      <c r="E21" s="81">
        <v>0</v>
      </c>
      <c r="F21" s="211">
        <f t="shared" ref="F21:F30" si="3">ROUND(D21*ROUND(E21,6),0)</f>
        <v>0</v>
      </c>
      <c r="G21" s="107">
        <f t="shared" si="0"/>
        <v>0</v>
      </c>
      <c r="H21" s="111">
        <v>0</v>
      </c>
      <c r="I21" s="3"/>
      <c r="K21" s="44">
        <f t="shared" si="2"/>
        <v>0</v>
      </c>
    </row>
    <row r="22" spans="1:11" ht="26.1" customHeight="1">
      <c r="A22" s="13" t="s">
        <v>33</v>
      </c>
      <c r="B22" s="228">
        <v>0</v>
      </c>
      <c r="C22" s="98">
        <v>0</v>
      </c>
      <c r="D22" s="209">
        <f t="shared" si="1"/>
        <v>0</v>
      </c>
      <c r="E22" s="81">
        <v>0</v>
      </c>
      <c r="F22" s="211">
        <f t="shared" si="3"/>
        <v>0</v>
      </c>
      <c r="G22" s="107">
        <f t="shared" si="0"/>
        <v>0</v>
      </c>
      <c r="H22" s="111">
        <v>0</v>
      </c>
      <c r="I22" s="3"/>
      <c r="K22" s="44">
        <f t="shared" si="2"/>
        <v>0</v>
      </c>
    </row>
    <row r="23" spans="1:11" ht="26.1" customHeight="1">
      <c r="A23" s="13" t="s">
        <v>34</v>
      </c>
      <c r="B23" s="228">
        <v>0</v>
      </c>
      <c r="C23" s="98">
        <v>0</v>
      </c>
      <c r="D23" s="209">
        <f t="shared" si="1"/>
        <v>0</v>
      </c>
      <c r="E23" s="81">
        <v>0</v>
      </c>
      <c r="F23" s="211">
        <f t="shared" si="3"/>
        <v>0</v>
      </c>
      <c r="G23" s="107">
        <f t="shared" si="0"/>
        <v>0</v>
      </c>
      <c r="H23" s="111">
        <v>0</v>
      </c>
      <c r="I23" s="3"/>
      <c r="K23" s="44">
        <f t="shared" si="2"/>
        <v>0</v>
      </c>
    </row>
    <row r="24" spans="1:11" ht="26.1" customHeight="1">
      <c r="A24" s="13" t="s">
        <v>35</v>
      </c>
      <c r="B24" s="228">
        <v>0</v>
      </c>
      <c r="C24" s="98">
        <v>0</v>
      </c>
      <c r="D24" s="209">
        <f t="shared" si="1"/>
        <v>0</v>
      </c>
      <c r="E24" s="81">
        <v>0</v>
      </c>
      <c r="F24" s="211">
        <f t="shared" si="3"/>
        <v>0</v>
      </c>
      <c r="G24" s="107">
        <f t="shared" si="0"/>
        <v>0</v>
      </c>
      <c r="H24" s="111">
        <v>0</v>
      </c>
      <c r="I24" s="3"/>
      <c r="K24" s="44">
        <f t="shared" si="2"/>
        <v>0</v>
      </c>
    </row>
    <row r="25" spans="1:11" ht="26.1" customHeight="1">
      <c r="A25" s="13" t="s">
        <v>36</v>
      </c>
      <c r="B25" s="228">
        <v>0</v>
      </c>
      <c r="C25" s="98">
        <v>0</v>
      </c>
      <c r="D25" s="209">
        <f t="shared" si="1"/>
        <v>0</v>
      </c>
      <c r="E25" s="81">
        <v>0</v>
      </c>
      <c r="F25" s="211">
        <f t="shared" si="3"/>
        <v>0</v>
      </c>
      <c r="G25" s="107">
        <f t="shared" si="0"/>
        <v>0</v>
      </c>
      <c r="H25" s="111">
        <v>0</v>
      </c>
      <c r="I25" s="3"/>
      <c r="K25" s="44">
        <f t="shared" si="2"/>
        <v>0</v>
      </c>
    </row>
    <row r="26" spans="1:11" ht="26.1" customHeight="1">
      <c r="A26" s="13" t="s">
        <v>37</v>
      </c>
      <c r="B26" s="228">
        <v>0</v>
      </c>
      <c r="C26" s="98">
        <v>0</v>
      </c>
      <c r="D26" s="209">
        <f t="shared" si="1"/>
        <v>0</v>
      </c>
      <c r="E26" s="81">
        <v>0</v>
      </c>
      <c r="F26" s="211">
        <f t="shared" si="3"/>
        <v>0</v>
      </c>
      <c r="G26" s="107">
        <f t="shared" si="0"/>
        <v>0</v>
      </c>
      <c r="H26" s="111">
        <v>0</v>
      </c>
      <c r="I26" s="3"/>
      <c r="K26" s="44">
        <f t="shared" si="2"/>
        <v>0</v>
      </c>
    </row>
    <row r="27" spans="1:11" ht="26.1" customHeight="1">
      <c r="A27" s="13" t="s">
        <v>38</v>
      </c>
      <c r="B27" s="228">
        <v>0</v>
      </c>
      <c r="C27" s="98">
        <v>0</v>
      </c>
      <c r="D27" s="209">
        <f t="shared" si="1"/>
        <v>0</v>
      </c>
      <c r="E27" s="81">
        <v>0</v>
      </c>
      <c r="F27" s="211">
        <f t="shared" si="3"/>
        <v>0</v>
      </c>
      <c r="G27" s="107">
        <f t="shared" si="0"/>
        <v>0</v>
      </c>
      <c r="H27" s="111">
        <v>0</v>
      </c>
      <c r="I27" s="3"/>
      <c r="K27" s="44">
        <f t="shared" si="2"/>
        <v>0</v>
      </c>
    </row>
    <row r="28" spans="1:11" ht="26.1" customHeight="1">
      <c r="A28" s="13" t="s">
        <v>39</v>
      </c>
      <c r="B28" s="228">
        <v>0</v>
      </c>
      <c r="C28" s="98">
        <v>0</v>
      </c>
      <c r="D28" s="209">
        <f t="shared" si="1"/>
        <v>0</v>
      </c>
      <c r="E28" s="81">
        <v>0</v>
      </c>
      <c r="F28" s="211">
        <f t="shared" si="3"/>
        <v>0</v>
      </c>
      <c r="G28" s="107">
        <f t="shared" si="0"/>
        <v>0</v>
      </c>
      <c r="H28" s="111">
        <v>0</v>
      </c>
      <c r="I28" s="3"/>
      <c r="K28" s="44">
        <f t="shared" si="2"/>
        <v>0</v>
      </c>
    </row>
    <row r="29" spans="1:11" ht="26.1" customHeight="1">
      <c r="A29" s="13" t="s">
        <v>40</v>
      </c>
      <c r="B29" s="228">
        <v>0</v>
      </c>
      <c r="C29" s="98">
        <v>0</v>
      </c>
      <c r="D29" s="209">
        <f t="shared" si="1"/>
        <v>0</v>
      </c>
      <c r="E29" s="81">
        <v>0</v>
      </c>
      <c r="F29" s="211">
        <f t="shared" si="3"/>
        <v>0</v>
      </c>
      <c r="G29" s="107">
        <f t="shared" si="0"/>
        <v>0</v>
      </c>
      <c r="H29" s="111">
        <v>0</v>
      </c>
      <c r="I29" s="3"/>
      <c r="K29" s="44">
        <f t="shared" si="2"/>
        <v>0</v>
      </c>
    </row>
    <row r="30" spans="1:11" ht="26.1" customHeight="1" thickBot="1">
      <c r="A30" s="13" t="s">
        <v>41</v>
      </c>
      <c r="B30" s="228">
        <v>0</v>
      </c>
      <c r="C30" s="98">
        <v>0</v>
      </c>
      <c r="D30" s="208">
        <f t="shared" si="1"/>
        <v>0</v>
      </c>
      <c r="E30" s="81">
        <v>0</v>
      </c>
      <c r="F30" s="211">
        <f t="shared" si="3"/>
        <v>0</v>
      </c>
      <c r="G30" s="107">
        <f t="shared" si="0"/>
        <v>0</v>
      </c>
      <c r="H30" s="112">
        <v>0</v>
      </c>
      <c r="I30" s="3"/>
      <c r="K30" s="80">
        <f t="shared" si="2"/>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phoneticPr fontId="0" type="noConversion"/>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3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3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300-000002000000}">
      <formula1>-100000</formula1>
      <formula2>10000000</formula2>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 r="A11" s="117" t="s">
        <v>49</v>
      </c>
      <c r="B11" s="118"/>
      <c r="C11" s="125" t="s">
        <v>52</v>
      </c>
      <c r="D11" s="90" t="s">
        <v>51</v>
      </c>
      <c r="E11" s="90"/>
      <c r="F11" s="90"/>
      <c r="G11" s="1"/>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 t="shared" ref="K20:K30" si="2">ROUND(D20*H20,2)</f>
        <v>0</v>
      </c>
    </row>
    <row r="21" spans="1:11" ht="26.1" customHeight="1">
      <c r="A21" s="13" t="s">
        <v>32</v>
      </c>
      <c r="B21" s="228">
        <v>0</v>
      </c>
      <c r="C21" s="98">
        <v>0</v>
      </c>
      <c r="D21" s="209">
        <f t="shared" si="1"/>
        <v>0</v>
      </c>
      <c r="E21" s="81">
        <v>0</v>
      </c>
      <c r="F21" s="211">
        <f t="shared" ref="F21:F30" si="3">ROUND(D21*ROUND(E21,6),0)</f>
        <v>0</v>
      </c>
      <c r="G21" s="107">
        <f t="shared" si="0"/>
        <v>0</v>
      </c>
      <c r="H21" s="111">
        <v>0</v>
      </c>
      <c r="I21" s="3"/>
      <c r="K21" s="44">
        <f t="shared" si="2"/>
        <v>0</v>
      </c>
    </row>
    <row r="22" spans="1:11" ht="26.1" customHeight="1">
      <c r="A22" s="13" t="s">
        <v>33</v>
      </c>
      <c r="B22" s="228">
        <v>0</v>
      </c>
      <c r="C22" s="98">
        <v>0</v>
      </c>
      <c r="D22" s="209">
        <f t="shared" si="1"/>
        <v>0</v>
      </c>
      <c r="E22" s="81">
        <v>0</v>
      </c>
      <c r="F22" s="211">
        <f t="shared" si="3"/>
        <v>0</v>
      </c>
      <c r="G22" s="107">
        <f t="shared" si="0"/>
        <v>0</v>
      </c>
      <c r="H22" s="111">
        <v>0</v>
      </c>
      <c r="I22" s="3"/>
      <c r="K22" s="44">
        <f t="shared" si="2"/>
        <v>0</v>
      </c>
    </row>
    <row r="23" spans="1:11" ht="26.1" customHeight="1">
      <c r="A23" s="13" t="s">
        <v>34</v>
      </c>
      <c r="B23" s="228">
        <v>0</v>
      </c>
      <c r="C23" s="98">
        <v>0</v>
      </c>
      <c r="D23" s="209">
        <f t="shared" si="1"/>
        <v>0</v>
      </c>
      <c r="E23" s="81">
        <v>0</v>
      </c>
      <c r="F23" s="211">
        <f t="shared" si="3"/>
        <v>0</v>
      </c>
      <c r="G23" s="107">
        <f t="shared" si="0"/>
        <v>0</v>
      </c>
      <c r="H23" s="111">
        <v>0</v>
      </c>
      <c r="I23" s="3"/>
      <c r="K23" s="44">
        <f t="shared" si="2"/>
        <v>0</v>
      </c>
    </row>
    <row r="24" spans="1:11" ht="26.1" customHeight="1">
      <c r="A24" s="13" t="s">
        <v>35</v>
      </c>
      <c r="B24" s="228">
        <v>0</v>
      </c>
      <c r="C24" s="98">
        <v>0</v>
      </c>
      <c r="D24" s="209">
        <f t="shared" si="1"/>
        <v>0</v>
      </c>
      <c r="E24" s="81">
        <v>0</v>
      </c>
      <c r="F24" s="211">
        <f t="shared" si="3"/>
        <v>0</v>
      </c>
      <c r="G24" s="107">
        <f t="shared" si="0"/>
        <v>0</v>
      </c>
      <c r="H24" s="111">
        <v>0</v>
      </c>
      <c r="I24" s="3"/>
      <c r="K24" s="44">
        <f t="shared" si="2"/>
        <v>0</v>
      </c>
    </row>
    <row r="25" spans="1:11" ht="26.1" customHeight="1">
      <c r="A25" s="13" t="s">
        <v>36</v>
      </c>
      <c r="B25" s="228">
        <v>0</v>
      </c>
      <c r="C25" s="98">
        <v>0</v>
      </c>
      <c r="D25" s="209">
        <f t="shared" si="1"/>
        <v>0</v>
      </c>
      <c r="E25" s="81">
        <v>0</v>
      </c>
      <c r="F25" s="211">
        <f t="shared" si="3"/>
        <v>0</v>
      </c>
      <c r="G25" s="107">
        <f t="shared" si="0"/>
        <v>0</v>
      </c>
      <c r="H25" s="111">
        <v>0</v>
      </c>
      <c r="I25" s="3"/>
      <c r="K25" s="44">
        <f t="shared" si="2"/>
        <v>0</v>
      </c>
    </row>
    <row r="26" spans="1:11" ht="26.1" customHeight="1">
      <c r="A26" s="13" t="s">
        <v>37</v>
      </c>
      <c r="B26" s="228">
        <v>0</v>
      </c>
      <c r="C26" s="98">
        <v>0</v>
      </c>
      <c r="D26" s="209">
        <f t="shared" si="1"/>
        <v>0</v>
      </c>
      <c r="E26" s="81">
        <v>0</v>
      </c>
      <c r="F26" s="211">
        <f t="shared" si="3"/>
        <v>0</v>
      </c>
      <c r="G26" s="107">
        <f t="shared" si="0"/>
        <v>0</v>
      </c>
      <c r="H26" s="111">
        <v>0</v>
      </c>
      <c r="I26" s="3"/>
      <c r="K26" s="44">
        <f t="shared" si="2"/>
        <v>0</v>
      </c>
    </row>
    <row r="27" spans="1:11" ht="26.1" customHeight="1">
      <c r="A27" s="13" t="s">
        <v>38</v>
      </c>
      <c r="B27" s="228">
        <v>0</v>
      </c>
      <c r="C27" s="98">
        <v>0</v>
      </c>
      <c r="D27" s="209">
        <f t="shared" si="1"/>
        <v>0</v>
      </c>
      <c r="E27" s="81">
        <v>0</v>
      </c>
      <c r="F27" s="211">
        <f t="shared" si="3"/>
        <v>0</v>
      </c>
      <c r="G27" s="107">
        <f t="shared" si="0"/>
        <v>0</v>
      </c>
      <c r="H27" s="111">
        <v>0</v>
      </c>
      <c r="I27" s="3"/>
      <c r="K27" s="44">
        <f t="shared" si="2"/>
        <v>0</v>
      </c>
    </row>
    <row r="28" spans="1:11" ht="26.1" customHeight="1">
      <c r="A28" s="13" t="s">
        <v>39</v>
      </c>
      <c r="B28" s="228">
        <v>0</v>
      </c>
      <c r="C28" s="98">
        <v>0</v>
      </c>
      <c r="D28" s="209">
        <f t="shared" si="1"/>
        <v>0</v>
      </c>
      <c r="E28" s="81">
        <v>0</v>
      </c>
      <c r="F28" s="211">
        <f t="shared" si="3"/>
        <v>0</v>
      </c>
      <c r="G28" s="107">
        <f t="shared" si="0"/>
        <v>0</v>
      </c>
      <c r="H28" s="111">
        <v>0</v>
      </c>
      <c r="I28" s="3"/>
      <c r="K28" s="44">
        <f t="shared" si="2"/>
        <v>0</v>
      </c>
    </row>
    <row r="29" spans="1:11" ht="26.1" customHeight="1">
      <c r="A29" s="13" t="s">
        <v>40</v>
      </c>
      <c r="B29" s="228">
        <v>0</v>
      </c>
      <c r="C29" s="98">
        <v>0</v>
      </c>
      <c r="D29" s="209">
        <f t="shared" si="1"/>
        <v>0</v>
      </c>
      <c r="E29" s="81">
        <v>0</v>
      </c>
      <c r="F29" s="211">
        <f t="shared" si="3"/>
        <v>0</v>
      </c>
      <c r="G29" s="107">
        <f t="shared" si="0"/>
        <v>0</v>
      </c>
      <c r="H29" s="111">
        <v>0</v>
      </c>
      <c r="I29" s="3"/>
      <c r="K29" s="44">
        <f t="shared" si="2"/>
        <v>0</v>
      </c>
    </row>
    <row r="30" spans="1:11" ht="26.1" customHeight="1" thickBot="1">
      <c r="A30" s="13" t="s">
        <v>41</v>
      </c>
      <c r="B30" s="228">
        <v>0</v>
      </c>
      <c r="C30" s="98">
        <v>0</v>
      </c>
      <c r="D30" s="208">
        <f t="shared" si="1"/>
        <v>0</v>
      </c>
      <c r="E30" s="81">
        <v>0</v>
      </c>
      <c r="F30" s="211">
        <f t="shared" si="3"/>
        <v>0</v>
      </c>
      <c r="G30" s="107">
        <f t="shared" si="0"/>
        <v>0</v>
      </c>
      <c r="H30" s="112">
        <v>0</v>
      </c>
      <c r="I30" s="3"/>
      <c r="K30" s="80">
        <f t="shared" si="2"/>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4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4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400-000002000000}"/>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54</v>
      </c>
      <c r="B11" s="118"/>
      <c r="C11" s="233"/>
      <c r="D11" s="232"/>
      <c r="E11" s="232"/>
      <c r="F11" s="232"/>
      <c r="G11" s="1"/>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disablePrompts="1"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5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5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500-000002000000}"/>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K118"/>
  <sheetViews>
    <sheetView view="pageBreakPreview" topLeftCell="A8"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55</v>
      </c>
      <c r="B11" s="118"/>
      <c r="C11" s="233"/>
      <c r="D11" s="232"/>
      <c r="E11" s="232"/>
      <c r="F11" s="232"/>
      <c r="G11" s="1"/>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6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6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600-000002000000}">
      <formula1>-100000</formula1>
      <formula2>10000000</formula2>
    </dataValidation>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18"/>
  <sheetViews>
    <sheetView view="pageBreakPreview" zoomScale="70" zoomScaleNormal="70" zoomScaleSheetLayoutView="70" workbookViewId="0">
      <selection activeCell="A4" sqref="A4"/>
    </sheetView>
  </sheetViews>
  <sheetFormatPr defaultColWidth="7.90625" defaultRowHeight="18"/>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25">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9"/>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6.25">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56</v>
      </c>
      <c r="B11" s="118"/>
      <c r="C11" s="233"/>
      <c r="D11" s="232"/>
      <c r="E11" s="232"/>
      <c r="F11" s="232"/>
      <c r="G11" s="1"/>
    </row>
    <row r="12" spans="1:9" ht="18.95" customHeight="1" thickBot="1">
      <c r="A12" s="1"/>
      <c r="B12" s="1"/>
      <c r="C12" s="1"/>
      <c r="D12" s="1"/>
      <c r="E12" s="1"/>
      <c r="F12" s="1"/>
      <c r="G12" s="1"/>
    </row>
    <row r="13" spans="1:9" ht="18.75" thickTop="1">
      <c r="A13" s="7"/>
      <c r="B13" s="8"/>
      <c r="C13" s="8"/>
      <c r="D13" s="8"/>
      <c r="E13" s="8"/>
      <c r="F13" s="8"/>
      <c r="G13" s="102"/>
      <c r="H13" s="100"/>
      <c r="I13" s="3"/>
    </row>
    <row r="14" spans="1:9" ht="20.25">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75"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7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7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700-000002000000}"/>
  </dataValidations>
  <pageMargins left="0.75" right="0.5" top="0.6" bottom="0.5" header="0.25" footer="0.25"/>
  <pageSetup scale="62" orientation="landscape" cellComments="atEnd" r:id="rId1"/>
  <headerFooter alignWithMargins="0">
    <oddHeader>&amp;L&amp;G&amp;R&amp;"Arial,Bold"&amp;16&amp;G</oddHeader>
    <oddFooter>&amp;R&amp;"Arial,Bold"Part 1</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2016</Tax_x005f_x0020_Year>
    <DOR_x005f_x0020_Document_x005f_x0020_Type xmlns="9130277e-1076-48d8-8826-9168779647ca">Report</DOR_x005f_x0020_Document_x005f_x0020_Type>
    <RoutingRuleDescription xmlns="http://schemas.microsoft.com/sharepoint/v3">MT11 2016 Production Report</RoutingRuleDescription>
    <Owner xmlns="9130277e-1076-48d8-8826-9168779647ca">74</Owner>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D59FF10915802F49A6814C02EB2B2CAF" ma:contentTypeVersion="3" ma:contentTypeDescription="" ma:contentTypeScope="" ma:versionID="1b984eeb802bc1c66f7074a1919ed34b">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b75397e8c34c4f66f99e36f8b25d0e9f"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1225B-D0EF-4339-8804-3287174D27CF}"/>
</file>

<file path=customXml/itemProps2.xml><?xml version="1.0" encoding="utf-8"?>
<ds:datastoreItem xmlns:ds="http://schemas.openxmlformats.org/officeDocument/2006/customXml" ds:itemID="{76815A29-7A0A-44BA-B4DA-2B41051AB6C1}"/>
</file>

<file path=customXml/itemProps3.xml><?xml version="1.0" encoding="utf-8"?>
<ds:datastoreItem xmlns:ds="http://schemas.openxmlformats.org/officeDocument/2006/customXml" ds:itemID="{256E7252-2A20-45EA-81B8-BA9E5CDA28D6}"/>
</file>

<file path=customXml/itemProps4.xml><?xml version="1.0" encoding="utf-8"?>
<ds:datastoreItem xmlns:ds="http://schemas.openxmlformats.org/officeDocument/2006/customXml" ds:itemID="{7CAE2C9C-C04C-4200-A1EE-BE67E74D2C66}"/>
</file>

<file path=customXml/itemProps5.xml><?xml version="1.0" encoding="utf-8"?>
<ds:datastoreItem xmlns:ds="http://schemas.openxmlformats.org/officeDocument/2006/customXml" ds:itemID="{4B233C55-7472-4EF0-BFCC-F66CC10FBE94}"/>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uss-usx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MT11 2016 Production Report</dc:title>
  <dc:subject/>
  <dc:creator>Bob Wagstrom (MDOR)</dc:creator>
  <cp:keywords/>
  <dc:description/>
  <cp:lastModifiedBy/>
  <cp:revision/>
  <dcterms:created xsi:type="dcterms:W3CDTF">2001-01-12T15:17:44Z</dcterms:created>
  <dcterms:modified xsi:type="dcterms:W3CDTF">2025-01-24T17:52:26Z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EHMXPVJQYS55-301-6</vt:lpwstr>
  </property>
  <property fmtid="{D5CDD505-2E9C-101B-9397-08002B2CF9AE}" pid="3" name="_dlc_DocIdItemGuid">
    <vt:lpwstr>70a1400f-164e-4863-b5df-dc7d41158673</vt:lpwstr>
  </property>
  <property fmtid="{D5CDD505-2E9C-101B-9397-08002B2CF9AE}" pid="4" name="_dlc_DocIdUrl">
    <vt:lpwstr>http://extprod/businesses/Production_Tax/_layouts/DocIdRedir.aspx?ID=EHMXPVJQYS55-301-6, EHMXPVJQYS55-301-6</vt:lpwstr>
  </property>
</Properties>
</file>