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roperty\Private\TEMPWORK\LGA\LGA 2025\For Web\"/>
    </mc:Choice>
  </mc:AlternateContent>
  <xr:revisionPtr revIDLastSave="0" documentId="13_ncr:1_{9270F025-822C-4CFC-AA4C-44C451B81852}" xr6:coauthVersionLast="47" xr6:coauthVersionMax="47" xr10:uidLastSave="{00000000-0000-0000-0000-000000000000}"/>
  <bookViews>
    <workbookView xWindow="28680" yWindow="1305" windowWidth="29040" windowHeight="16440" xr2:uid="{00000000-000D-0000-FFFF-FFFF00000000}"/>
  </bookViews>
  <sheets>
    <sheet name="LGA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L2" i="1" l="1"/>
  <c r="AH255" i="1"/>
  <c r="AH777" i="1"/>
  <c r="AH702" i="1"/>
  <c r="AH337" i="1"/>
  <c r="AH131" i="1"/>
  <c r="AH233" i="1"/>
  <c r="AH91" i="1"/>
  <c r="AH90" i="1"/>
  <c r="AH515" i="1"/>
  <c r="AH574" i="1"/>
  <c r="AH289" i="1"/>
  <c r="AH812" i="1"/>
  <c r="AH865" i="1"/>
  <c r="AH829" i="1"/>
  <c r="AH44" i="1"/>
  <c r="AH686" i="1"/>
  <c r="AH709" i="1"/>
  <c r="AH420" i="1"/>
  <c r="AH841" i="1"/>
  <c r="AH220" i="1"/>
  <c r="AH590" i="1"/>
  <c r="AH154" i="1"/>
  <c r="AH52" i="1"/>
  <c r="AH514" i="1"/>
  <c r="AH565" i="1"/>
  <c r="AH359" i="1"/>
  <c r="AH386" i="1"/>
  <c r="AH805" i="1"/>
  <c r="AH343" i="1"/>
  <c r="AH614" i="1"/>
  <c r="AH769" i="1"/>
  <c r="AH232" i="1"/>
  <c r="AH599" i="1"/>
  <c r="AH153" i="1"/>
  <c r="AH764" i="1"/>
  <c r="AH184" i="1"/>
  <c r="AH199" i="1"/>
  <c r="AH265" i="1"/>
  <c r="AH219" i="1"/>
  <c r="AH442" i="1"/>
  <c r="AH287" i="1"/>
  <c r="AH853" i="1"/>
  <c r="AH423" i="1"/>
  <c r="AH121" i="1"/>
  <c r="AH450" i="1"/>
  <c r="AH394" i="1"/>
  <c r="AH101" i="1"/>
  <c r="AH789" i="1"/>
  <c r="AH661" i="1"/>
  <c r="AH434" i="1"/>
  <c r="AH336" i="1"/>
  <c r="AH633" i="1"/>
  <c r="AH254" i="1"/>
  <c r="AH488" i="1"/>
  <c r="AH218" i="1"/>
  <c r="AH632" i="1"/>
  <c r="AH115" i="1"/>
  <c r="AH788" i="1"/>
  <c r="AH734" i="1"/>
  <c r="AH459" i="1"/>
  <c r="AH785" i="1"/>
  <c r="AH100" i="1"/>
  <c r="AH631" i="1"/>
  <c r="AH685" i="1"/>
  <c r="AH548" i="1"/>
  <c r="AH598" i="1"/>
  <c r="AH433" i="1"/>
  <c r="AH99" i="1"/>
  <c r="AH630" i="1"/>
  <c r="AH73" i="1"/>
  <c r="AH784" i="1"/>
  <c r="AH183" i="1"/>
  <c r="AH547" i="1"/>
  <c r="AH610" i="1"/>
  <c r="AH840" i="1"/>
  <c r="AH549" i="1"/>
  <c r="AH475" i="1"/>
  <c r="AH546" i="1"/>
  <c r="AH142" i="1"/>
  <c r="AH400" i="1"/>
  <c r="AH383" i="1"/>
  <c r="AH523" i="1"/>
  <c r="AH249" i="1"/>
  <c r="AH51" i="1"/>
  <c r="AH441" i="1"/>
  <c r="AH573" i="1"/>
  <c r="AH170" i="1"/>
  <c r="AH443" i="1"/>
  <c r="AH589" i="1"/>
  <c r="AH411" i="1"/>
  <c r="AH684" i="1"/>
  <c r="AH286" i="1"/>
  <c r="AH768" i="1"/>
  <c r="AH552" i="1"/>
  <c r="AH50" i="1"/>
  <c r="AH130" i="1"/>
  <c r="AH410" i="1"/>
  <c r="AH487" i="1"/>
  <c r="AH17" i="1"/>
  <c r="AH335" i="1"/>
  <c r="AH474" i="1"/>
  <c r="AH188" i="1"/>
  <c r="AH358" i="1"/>
  <c r="AH564" i="1"/>
  <c r="AH660" i="1"/>
  <c r="AH432" i="1"/>
  <c r="AH152" i="1"/>
  <c r="AH839" i="1"/>
  <c r="AH804" i="1"/>
  <c r="AH528" i="1"/>
  <c r="AH419" i="1"/>
  <c r="AH431" i="1"/>
  <c r="AH656" i="1"/>
  <c r="AH597" i="1"/>
  <c r="AH129" i="1"/>
  <c r="AH368" i="1"/>
  <c r="AH731" i="1"/>
  <c r="AH730" i="1"/>
  <c r="AH503" i="1"/>
  <c r="AH802" i="1"/>
  <c r="AH613" i="1"/>
  <c r="AH851" i="1"/>
  <c r="AH807" i="1"/>
  <c r="AH729" i="1"/>
  <c r="AH864" i="1"/>
  <c r="AH728" i="1"/>
  <c r="AH821" i="1"/>
  <c r="AH551" i="1"/>
  <c r="AH32" i="1"/>
  <c r="AH737" i="1"/>
  <c r="AH72" i="1"/>
  <c r="AH838" i="1"/>
  <c r="AH735" i="1"/>
  <c r="AH727" i="1"/>
  <c r="AH334" i="1"/>
  <c r="AH81" i="1"/>
  <c r="AH231" i="1"/>
  <c r="AH285" i="1"/>
  <c r="AH37" i="1"/>
  <c r="AH733" i="1"/>
  <c r="AH313" i="1"/>
  <c r="AH357" i="1"/>
  <c r="AH182" i="1"/>
  <c r="AH852" i="1"/>
  <c r="AH49" i="1"/>
  <c r="AH473" i="1"/>
  <c r="AH80" i="1"/>
  <c r="AH499" i="1"/>
  <c r="AH75" i="1"/>
  <c r="AH418" i="1"/>
  <c r="AH384" i="1"/>
  <c r="AH299" i="1"/>
  <c r="AH609" i="1"/>
  <c r="AH147" i="1"/>
  <c r="AH440" i="1"/>
  <c r="AH522" i="1"/>
  <c r="AH695" i="1"/>
  <c r="AH128" i="1"/>
  <c r="AH596" i="1"/>
  <c r="AH783" i="1"/>
  <c r="AH629" i="1"/>
  <c r="AH89" i="1"/>
  <c r="AH793" i="1"/>
  <c r="AH694" i="1"/>
  <c r="AH56" i="1"/>
  <c r="AH732" i="1"/>
  <c r="AH736" i="1"/>
  <c r="AH486" i="1"/>
  <c r="AH628" i="1"/>
  <c r="AH284" i="1"/>
  <c r="AH283" i="1"/>
  <c r="AH307" i="1"/>
  <c r="AH643" i="1"/>
  <c r="AH141" i="1"/>
  <c r="AH562" i="1"/>
  <c r="AH572" i="1"/>
  <c r="AH409" i="1"/>
  <c r="AH513" i="1"/>
  <c r="AH234" i="1"/>
  <c r="AH230" i="1"/>
  <c r="AH127" i="1"/>
  <c r="AH472" i="1"/>
  <c r="AH512" i="1"/>
  <c r="AH830" i="1"/>
  <c r="AH602" i="1"/>
  <c r="AH181" i="1"/>
  <c r="AH485" i="1"/>
  <c r="AH726" i="1"/>
  <c r="AH662" i="1"/>
  <c r="AH837" i="1"/>
  <c r="AH282" i="1"/>
  <c r="AH725" i="1"/>
  <c r="AH857" i="1"/>
  <c r="AH566" i="1"/>
  <c r="AH527" i="1"/>
  <c r="AH281" i="1"/>
  <c r="AH169" i="1"/>
  <c r="AH545" i="1"/>
  <c r="AH280" i="1"/>
  <c r="AH683" i="1"/>
  <c r="AH55" i="1"/>
  <c r="AH627" i="1"/>
  <c r="AH642" i="1"/>
  <c r="AH114" i="1"/>
  <c r="AH356" i="1"/>
  <c r="AH626" i="1"/>
  <c r="AH253" i="1"/>
  <c r="AH618" i="1"/>
  <c r="AH355" i="1"/>
  <c r="AH374" i="1"/>
  <c r="AH180" i="1"/>
  <c r="AH471" i="1"/>
  <c r="AH28" i="1"/>
  <c r="AH490" i="1"/>
  <c r="AH347" i="1"/>
  <c r="AH682" i="1"/>
  <c r="AH693" i="1"/>
  <c r="AH354" i="1"/>
  <c r="AH460" i="1"/>
  <c r="AH229" i="1"/>
  <c r="AH863" i="1"/>
  <c r="AH295" i="1"/>
  <c r="AH617" i="1"/>
  <c r="AH417" i="1"/>
  <c r="AH775" i="1"/>
  <c r="AH571" i="1"/>
  <c r="AH810" i="1"/>
  <c r="AH113" i="1"/>
  <c r="AH258" i="1"/>
  <c r="AH561" i="1"/>
  <c r="AH112" i="1"/>
  <c r="AH470" i="1"/>
  <c r="AH228" i="1"/>
  <c r="AH521" i="1"/>
  <c r="AH544" i="1"/>
  <c r="AH168" i="1"/>
  <c r="AH353" i="1"/>
  <c r="AH74" i="1"/>
  <c r="AH458" i="1"/>
  <c r="AH542" i="1"/>
  <c r="AH318" i="1"/>
  <c r="AH16" i="1"/>
  <c r="AH741" i="1"/>
  <c r="AH541" i="1"/>
  <c r="AH854" i="1"/>
  <c r="AH227" i="1"/>
  <c r="AH430" i="1"/>
  <c r="AH210" i="1"/>
  <c r="AH64" i="1"/>
  <c r="AH681" i="1"/>
  <c r="AH529" i="1"/>
  <c r="AH294" i="1"/>
  <c r="AH822" i="1"/>
  <c r="AH457" i="1"/>
  <c r="AH641" i="1"/>
  <c r="AH616" i="1"/>
  <c r="AH342" i="1"/>
  <c r="AH346" i="1"/>
  <c r="AH43" i="1"/>
  <c r="AH820" i="1"/>
  <c r="AH63" i="1"/>
  <c r="AH813" i="1"/>
  <c r="AH806" i="1"/>
  <c r="AH34" i="1"/>
  <c r="AH24" i="1"/>
  <c r="AH98" i="1"/>
  <c r="AH439" i="1"/>
  <c r="AH373" i="1"/>
  <c r="AH649" i="1"/>
  <c r="AH601" i="1"/>
  <c r="AH607" i="1"/>
  <c r="AH504" i="1"/>
  <c r="AH126" i="1"/>
  <c r="AH264" i="1"/>
  <c r="AH166" i="1"/>
  <c r="AH782" i="1"/>
  <c r="AH588" i="1"/>
  <c r="AH502" i="1"/>
  <c r="AH801" i="1"/>
  <c r="AH429" i="1"/>
  <c r="AH540" i="1"/>
  <c r="AH79" i="1"/>
  <c r="AH179" i="1"/>
  <c r="AH787" i="1"/>
  <c r="AH697" i="1"/>
  <c r="AH722" i="1"/>
  <c r="AH352" i="1"/>
  <c r="AH291" i="1"/>
  <c r="AH97" i="1"/>
  <c r="AH600" i="1"/>
  <c r="AH708" i="1"/>
  <c r="AH317" i="1"/>
  <c r="AH648" i="1"/>
  <c r="AH209" i="1"/>
  <c r="AH381" i="1"/>
  <c r="AH333" i="1"/>
  <c r="AH828" i="1"/>
  <c r="AH248" i="1"/>
  <c r="AH755" i="1"/>
  <c r="AH151" i="1"/>
  <c r="AH611" i="1"/>
  <c r="AH278" i="1"/>
  <c r="AH476" i="1"/>
  <c r="AH640" i="1"/>
  <c r="AH647" i="1"/>
  <c r="AH747" i="1"/>
  <c r="AH625" i="1"/>
  <c r="AH345" i="1"/>
  <c r="AH140" i="1"/>
  <c r="AH850" i="1"/>
  <c r="AH849" i="1"/>
  <c r="AH393" i="1"/>
  <c r="AH120" i="1"/>
  <c r="AH372" i="1"/>
  <c r="AH303" i="1"/>
  <c r="AH277" i="1"/>
  <c r="AH298" i="1"/>
  <c r="AH221" i="1"/>
  <c r="AH836" i="1"/>
  <c r="AH408" i="1"/>
  <c r="AH779" i="1"/>
  <c r="AH306" i="1"/>
  <c r="AH208" i="1"/>
  <c r="AH624" i="1"/>
  <c r="AH774" i="1"/>
  <c r="AH207" i="1"/>
  <c r="AH119" i="1"/>
  <c r="AH456" i="1"/>
  <c r="AH186" i="1"/>
  <c r="AH428" i="1"/>
  <c r="AH587" i="1"/>
  <c r="AH187" i="1"/>
  <c r="AH178" i="1"/>
  <c r="AH781" i="1"/>
  <c r="AH721" i="1"/>
  <c r="AH720" i="1"/>
  <c r="AH293" i="1"/>
  <c r="AH288" i="1"/>
  <c r="AH740" i="1"/>
  <c r="AH679" i="1"/>
  <c r="AH678" i="1"/>
  <c r="AH586" i="1"/>
  <c r="AH15" i="1"/>
  <c r="AH14" i="1"/>
  <c r="AH773" i="1"/>
  <c r="AH118" i="1"/>
  <c r="AH407" i="1"/>
  <c r="AH800" i="1"/>
  <c r="AH380" i="1"/>
  <c r="AH332" i="1"/>
  <c r="AH608" i="1"/>
  <c r="AH489" i="1"/>
  <c r="AH71" i="1"/>
  <c r="AH276" i="1"/>
  <c r="AH848" i="1"/>
  <c r="AH292" i="1"/>
  <c r="AH198" i="1"/>
  <c r="AH70" i="1"/>
  <c r="AH165" i="1"/>
  <c r="AH247" i="1"/>
  <c r="AH799" i="1"/>
  <c r="AH422" i="1"/>
  <c r="AH655" i="1"/>
  <c r="AH69" i="1"/>
  <c r="AH379" i="1"/>
  <c r="AH819" i="1"/>
  <c r="AH226" i="1"/>
  <c r="AH406" i="1"/>
  <c r="AH484" i="1"/>
  <c r="AH654" i="1"/>
  <c r="AH623" i="1"/>
  <c r="AH595" i="1"/>
  <c r="AH378" i="1"/>
  <c r="AH275" i="1"/>
  <c r="AH646" i="1"/>
  <c r="AH110" i="1"/>
  <c r="AH763" i="1"/>
  <c r="AH274" i="1"/>
  <c r="AH594" i="1"/>
  <c r="AH371" i="1"/>
  <c r="AH469" i="1"/>
  <c r="AH606" i="1"/>
  <c r="AH449" i="1"/>
  <c r="AH511" i="1"/>
  <c r="AH29" i="1"/>
  <c r="AH125" i="1"/>
  <c r="AH185" i="1"/>
  <c r="AH818" i="1"/>
  <c r="AH835" i="1"/>
  <c r="AH392" i="1"/>
  <c r="AH416" i="1"/>
  <c r="AH483" i="1"/>
  <c r="AH677" i="1"/>
  <c r="AH146" i="1"/>
  <c r="AH585" i="1"/>
  <c r="AH604" i="1"/>
  <c r="AH468" i="1"/>
  <c r="AH817" i="1"/>
  <c r="AH331" i="1"/>
  <c r="AH316" i="1"/>
  <c r="AH225" i="1"/>
  <c r="AH803" i="1"/>
  <c r="AH367" i="1"/>
  <c r="AH622" i="1"/>
  <c r="AH177" i="1"/>
  <c r="AH798" i="1"/>
  <c r="AH808" i="1"/>
  <c r="AH341" i="1"/>
  <c r="AH498" i="1"/>
  <c r="AH809" i="1"/>
  <c r="AH111" i="1"/>
  <c r="AH42" i="1"/>
  <c r="AH351" i="1"/>
  <c r="AH719" i="1"/>
  <c r="AH797" i="1"/>
  <c r="AH778" i="1"/>
  <c r="AH360" i="1"/>
  <c r="AH399" i="1"/>
  <c r="AH501" i="1"/>
  <c r="AH314" i="1"/>
  <c r="AH676" i="1"/>
  <c r="AH451" i="1"/>
  <c r="AH510" i="1"/>
  <c r="AH718" i="1"/>
  <c r="AH390" i="1"/>
  <c r="AH217" i="1"/>
  <c r="AH87" i="1"/>
  <c r="AH560" i="1"/>
  <c r="AH754" i="1"/>
  <c r="AH252" i="1"/>
  <c r="AH827" i="1"/>
  <c r="AH206" i="1"/>
  <c r="AH653" i="1"/>
  <c r="AH366" i="1"/>
  <c r="AH772" i="1"/>
  <c r="AH48" i="1"/>
  <c r="AH330" i="1"/>
  <c r="AH197" i="1"/>
  <c r="AH389" i="1"/>
  <c r="AH365" i="1"/>
  <c r="AH350" i="1"/>
  <c r="AH691" i="1"/>
  <c r="AH62" i="1"/>
  <c r="AH164" i="1"/>
  <c r="AH150" i="1"/>
  <c r="AH575" i="1"/>
  <c r="AH340" i="1"/>
  <c r="AH398" i="1"/>
  <c r="AH455" i="1"/>
  <c r="AH320" i="1"/>
  <c r="AH163" i="1"/>
  <c r="AH675" i="1"/>
  <c r="AH497" i="1"/>
  <c r="AH176" i="1"/>
  <c r="AH370" i="1"/>
  <c r="AH300" i="1"/>
  <c r="AH570" i="1"/>
  <c r="AH415" i="1"/>
  <c r="AH364" i="1"/>
  <c r="AH796" i="1"/>
  <c r="AH687" i="1"/>
  <c r="AH847" i="1"/>
  <c r="AH312" i="1"/>
  <c r="AH273" i="1"/>
  <c r="AH427" i="1"/>
  <c r="AH753" i="1"/>
  <c r="AH246" i="1"/>
  <c r="AH569" i="1"/>
  <c r="AH717" i="1"/>
  <c r="AH311" i="1"/>
  <c r="AH263" i="1"/>
  <c r="AH139" i="1"/>
  <c r="AH559" i="1"/>
  <c r="AH31" i="1"/>
  <c r="AH652" i="1"/>
  <c r="AH467" i="1"/>
  <c r="AH13" i="1"/>
  <c r="AH674" i="1"/>
  <c r="AH762" i="1"/>
  <c r="AH339" i="1"/>
  <c r="AH673" i="1"/>
  <c r="AH262" i="1"/>
  <c r="AH558" i="1"/>
  <c r="AH539" i="1"/>
  <c r="AH520" i="1"/>
  <c r="AH397" i="1"/>
  <c r="AH707" i="1"/>
  <c r="AH388" i="1"/>
  <c r="AH639" i="1"/>
  <c r="AH862" i="1"/>
  <c r="AH245" i="1"/>
  <c r="AH196" i="1"/>
  <c r="AH138" i="1"/>
  <c r="AH568" i="1"/>
  <c r="AH193" i="1"/>
  <c r="AH244" i="1"/>
  <c r="AH124" i="1"/>
  <c r="AH224" i="1"/>
  <c r="AH651" i="1"/>
  <c r="AH466" i="1"/>
  <c r="AH78" i="1"/>
  <c r="AH856" i="1"/>
  <c r="AH861" i="1"/>
  <c r="AH746" i="1"/>
  <c r="AH175" i="1"/>
  <c r="AH771" i="1"/>
  <c r="AH95" i="1"/>
  <c r="AH33" i="1"/>
  <c r="AH519" i="1"/>
  <c r="AH363" i="1"/>
  <c r="AH362" i="1"/>
  <c r="AH496" i="1"/>
  <c r="AH109" i="1"/>
  <c r="AH584" i="1"/>
  <c r="AH426" i="1"/>
  <c r="AH448" i="1"/>
  <c r="AH761" i="1"/>
  <c r="AH297" i="1"/>
  <c r="AH716" i="1"/>
  <c r="AH658" i="1"/>
  <c r="AH706" i="1"/>
  <c r="AH344" i="1"/>
  <c r="AH814" i="1"/>
  <c r="AH329" i="1"/>
  <c r="AH482" i="1"/>
  <c r="AH148" i="1"/>
  <c r="AH438" i="1"/>
  <c r="AH61" i="1"/>
  <c r="AH834" i="1"/>
  <c r="AH550" i="1"/>
  <c r="AH251" i="1"/>
  <c r="AH67" i="1"/>
  <c r="AH145" i="1"/>
  <c r="AH272" i="1"/>
  <c r="AH137" i="1"/>
  <c r="AH243" i="1"/>
  <c r="AH414" i="1"/>
  <c r="AH54" i="1"/>
  <c r="AH672" i="1"/>
  <c r="AH705" i="1"/>
  <c r="AH405" i="1"/>
  <c r="AH136" i="1"/>
  <c r="AH465" i="1"/>
  <c r="AH242" i="1"/>
  <c r="AH612" i="1"/>
  <c r="AH704" i="1"/>
  <c r="AH518" i="1"/>
  <c r="AH404" i="1"/>
  <c r="AH162" i="1"/>
  <c r="AH205" i="1"/>
  <c r="AH47" i="1"/>
  <c r="AH495" i="1"/>
  <c r="AH216" i="1"/>
  <c r="AH25" i="1"/>
  <c r="AH715" i="1"/>
  <c r="AH241" i="1"/>
  <c r="AH41" i="1"/>
  <c r="AH638" i="1"/>
  <c r="AH826" i="1"/>
  <c r="AH223" i="1"/>
  <c r="AH583" i="1"/>
  <c r="AH161" i="1"/>
  <c r="AH454" i="1"/>
  <c r="AH795" i="1"/>
  <c r="AH204" i="1"/>
  <c r="AH403" i="1"/>
  <c r="AH671" i="1"/>
  <c r="AH464" i="1"/>
  <c r="AH582" i="1"/>
  <c r="AH557" i="1"/>
  <c r="AH160" i="1"/>
  <c r="AH581" i="1"/>
  <c r="AH538" i="1"/>
  <c r="AH135" i="1"/>
  <c r="AH108" i="1"/>
  <c r="AH592" i="1"/>
  <c r="AH174" i="1"/>
  <c r="AH645" i="1"/>
  <c r="AH603" i="1"/>
  <c r="AH437" i="1"/>
  <c r="AH637" i="1"/>
  <c r="AH526" i="1"/>
  <c r="AH271" i="1"/>
  <c r="AH670" i="1"/>
  <c r="AH203" i="1"/>
  <c r="AH77" i="1"/>
  <c r="AH580" i="1"/>
  <c r="AH537" i="1"/>
  <c r="AH192" i="1"/>
  <c r="AH240" i="1"/>
  <c r="AH171" i="1"/>
  <c r="AH395" i="1"/>
  <c r="AH669" i="1"/>
  <c r="AH714" i="1"/>
  <c r="AH215" i="1"/>
  <c r="AH463" i="1"/>
  <c r="AH509" i="1"/>
  <c r="AH739" i="1"/>
  <c r="AH481" i="1"/>
  <c r="AH692" i="1"/>
  <c r="AH701" i="1"/>
  <c r="AH536" i="1"/>
  <c r="AH770" i="1"/>
  <c r="AH261" i="1"/>
  <c r="AH833" i="1"/>
  <c r="AH310" i="1"/>
  <c r="AH328" i="1"/>
  <c r="AH270" i="1"/>
  <c r="AH567" i="1"/>
  <c r="AH452" i="1"/>
  <c r="AH304" i="1"/>
  <c r="AH860" i="1"/>
  <c r="AH214" i="1"/>
  <c r="AH106" i="1"/>
  <c r="AH579" i="1"/>
  <c r="AH30" i="1"/>
  <c r="AH66" i="1"/>
  <c r="AH760" i="1"/>
  <c r="AH191" i="1"/>
  <c r="AH436" i="1"/>
  <c r="AH508" i="1"/>
  <c r="AH644" i="1"/>
  <c r="AH767" i="1"/>
  <c r="AH689" i="1"/>
  <c r="AH494" i="1"/>
  <c r="AH525" i="1"/>
  <c r="AH825" i="1"/>
  <c r="AH745" i="1"/>
  <c r="AH361" i="1"/>
  <c r="AH134" i="1"/>
  <c r="AH480" i="1"/>
  <c r="AH40" i="1"/>
  <c r="AH535" i="1"/>
  <c r="AH257" i="1"/>
  <c r="AH556" i="1"/>
  <c r="AH794" i="1"/>
  <c r="AH621" i="1"/>
  <c r="AH213" i="1"/>
  <c r="AH846" i="1"/>
  <c r="AH752" i="1"/>
  <c r="AH159" i="1"/>
  <c r="AH327" i="1"/>
  <c r="AH534" i="1"/>
  <c r="AH269" i="1"/>
  <c r="AH305" i="1"/>
  <c r="AH377" i="1"/>
  <c r="AH447" i="1"/>
  <c r="AH446" i="1"/>
  <c r="AH816" i="1"/>
  <c r="AH751" i="1"/>
  <c r="AH636" i="1"/>
  <c r="AH533" i="1"/>
  <c r="AH832" i="1"/>
  <c r="AH591" i="1"/>
  <c r="AH158" i="1"/>
  <c r="AH493" i="1"/>
  <c r="AH268" i="1"/>
  <c r="AH172" i="1"/>
  <c r="AH157" i="1"/>
  <c r="AH578" i="1"/>
  <c r="AH86" i="1"/>
  <c r="AH696" i="1"/>
  <c r="AH500" i="1"/>
  <c r="AH402" i="1"/>
  <c r="AH811" i="1"/>
  <c r="AH445" i="1"/>
  <c r="AH60" i="1"/>
  <c r="AH302" i="1"/>
  <c r="AH27" i="1"/>
  <c r="AH668" i="1"/>
  <c r="AH239" i="1"/>
  <c r="AH133" i="1"/>
  <c r="AH82" i="1"/>
  <c r="AH35" i="1"/>
  <c r="AH22" i="1"/>
  <c r="AH94" i="1"/>
  <c r="AH326" i="1"/>
  <c r="AH713" i="1"/>
  <c r="AH76" i="1"/>
  <c r="AH173" i="1"/>
  <c r="AH85" i="1"/>
  <c r="AH750" i="1"/>
  <c r="AH532" i="1"/>
  <c r="AH59" i="1"/>
  <c r="AH577" i="1"/>
  <c r="AH387" i="1"/>
  <c r="AH620" i="1"/>
  <c r="AH855" i="1"/>
  <c r="AH144" i="1"/>
  <c r="AH700" i="1"/>
  <c r="AH238" i="1"/>
  <c r="AH859" i="1"/>
  <c r="AH759" i="1"/>
  <c r="AH194" i="1"/>
  <c r="AH117" i="1"/>
  <c r="AH23" i="1"/>
  <c r="AH744" i="1"/>
  <c r="AH667" i="1"/>
  <c r="AH123" i="1"/>
  <c r="AH116" i="1"/>
  <c r="AH235" i="1"/>
  <c r="AH93" i="1"/>
  <c r="AH102" i="1"/>
  <c r="AH492" i="1"/>
  <c r="AH267" i="1"/>
  <c r="AH435" i="1"/>
  <c r="AH21" i="1"/>
  <c r="AH122" i="1"/>
  <c r="AH444" i="1"/>
  <c r="AH107" i="1"/>
  <c r="AH92" i="1"/>
  <c r="AH84" i="1"/>
  <c r="AH202" i="1"/>
  <c r="AH222" i="1"/>
  <c r="AH250" i="1"/>
  <c r="AH858" i="1"/>
  <c r="AH824" i="1"/>
  <c r="AH319" i="1"/>
  <c r="AH324" i="1"/>
  <c r="AH39" i="1"/>
  <c r="AH524" i="1"/>
  <c r="AH815" i="1"/>
  <c r="AH758" i="1"/>
  <c r="AH189" i="1"/>
  <c r="AH666" i="1"/>
  <c r="AH635" i="1"/>
  <c r="AH844" i="1"/>
  <c r="AH462" i="1"/>
  <c r="AH555" i="1"/>
  <c r="AH413" i="1"/>
  <c r="AH308" i="1"/>
  <c r="AH479" i="1"/>
  <c r="AH766" i="1"/>
  <c r="AH757" i="1"/>
  <c r="AH738" i="1"/>
  <c r="AH665" i="1"/>
  <c r="AH615" i="1"/>
  <c r="AH296" i="1"/>
  <c r="AH266" i="1"/>
  <c r="AH554" i="1"/>
  <c r="AH212" i="1"/>
  <c r="AH507" i="1"/>
  <c r="AH823" i="1"/>
  <c r="AH201" i="1"/>
  <c r="AH156" i="1"/>
  <c r="AH321" i="1"/>
  <c r="AH376" i="1"/>
  <c r="AH105" i="1"/>
  <c r="AH461" i="1"/>
  <c r="AH323" i="1"/>
  <c r="AH517" i="1"/>
  <c r="AH453" i="1"/>
  <c r="AH531" i="1"/>
  <c r="AH211" i="1"/>
  <c r="AH290" i="1"/>
  <c r="AH742" i="1"/>
  <c r="AH349" i="1"/>
  <c r="AH36" i="1"/>
  <c r="AH46" i="1"/>
  <c r="AH664" i="1"/>
  <c r="AH412" i="1"/>
  <c r="AH634" i="1"/>
  <c r="AH792" i="1"/>
  <c r="AH149" i="1"/>
  <c r="AH322" i="1"/>
  <c r="AH506" i="1"/>
  <c r="AH699" i="1"/>
  <c r="AH369" i="1"/>
  <c r="AH19" i="1"/>
  <c r="AH756" i="1"/>
  <c r="AH749" i="1"/>
  <c r="AH104" i="1"/>
  <c r="AH45" i="1"/>
  <c r="AH619" i="1"/>
  <c r="AH576" i="1"/>
  <c r="AH375" i="1"/>
  <c r="AH256" i="1"/>
  <c r="AH690" i="1"/>
  <c r="AH712" i="1"/>
  <c r="AH421" i="1"/>
  <c r="AH698" i="1"/>
  <c r="AH650" i="1"/>
  <c r="AH382" i="1"/>
  <c r="AH58" i="1"/>
  <c r="AH791" i="1"/>
  <c r="AH155" i="1"/>
  <c r="AH385" i="1"/>
  <c r="AH530" i="1"/>
  <c r="AH57" i="1"/>
  <c r="AH260" i="1"/>
  <c r="AH83" i="1"/>
  <c r="AH401" i="1"/>
  <c r="AH143" i="1"/>
  <c r="AH657" i="1"/>
  <c r="AH103" i="1"/>
  <c r="AH688" i="1"/>
  <c r="AH711" i="1"/>
  <c r="AH491" i="1"/>
  <c r="AH478" i="1"/>
  <c r="AH663" i="1"/>
  <c r="AH38" i="1"/>
  <c r="AH348" i="1"/>
  <c r="AH553" i="1"/>
  <c r="AH259" i="1"/>
  <c r="AH703" i="1"/>
  <c r="AH425" i="1"/>
  <c r="AH605" i="1"/>
  <c r="AH396" i="1"/>
  <c r="AH748" i="1"/>
  <c r="AH190" i="1"/>
  <c r="AH18" i="1"/>
  <c r="AH843" i="1"/>
  <c r="AH20" i="1"/>
  <c r="AH65" i="1"/>
  <c r="AH424" i="1"/>
  <c r="AH831" i="1"/>
  <c r="AH338" i="1"/>
  <c r="AH200" i="1"/>
  <c r="AH780" i="1"/>
  <c r="AH237" i="1"/>
  <c r="AH842" i="1"/>
  <c r="AH743" i="1"/>
  <c r="AH236" i="1"/>
  <c r="AH315" i="1"/>
  <c r="AH12" i="1"/>
  <c r="AH505" i="1"/>
  <c r="AH477" i="1"/>
  <c r="AH516" i="1"/>
  <c r="AG255" i="1"/>
  <c r="AG777" i="1"/>
  <c r="AG702" i="1"/>
  <c r="AG337" i="1"/>
  <c r="AG131" i="1"/>
  <c r="AG233" i="1"/>
  <c r="AG91" i="1"/>
  <c r="AG90" i="1"/>
  <c r="AG574" i="1"/>
  <c r="AG289" i="1"/>
  <c r="AG865" i="1"/>
  <c r="AG829" i="1"/>
  <c r="AG44" i="1"/>
  <c r="AG686" i="1"/>
  <c r="AG709" i="1"/>
  <c r="AG420" i="1"/>
  <c r="AG220" i="1"/>
  <c r="AG590" i="1"/>
  <c r="AG154" i="1"/>
  <c r="AG52" i="1"/>
  <c r="AG514" i="1"/>
  <c r="AG565" i="1"/>
  <c r="AG386" i="1"/>
  <c r="AG805" i="1"/>
  <c r="AG343" i="1"/>
  <c r="AG769" i="1"/>
  <c r="AG232" i="1"/>
  <c r="AG599" i="1"/>
  <c r="AG153" i="1"/>
  <c r="AG764" i="1"/>
  <c r="AG199" i="1"/>
  <c r="AG265" i="1"/>
  <c r="AG219" i="1"/>
  <c r="AG442" i="1"/>
  <c r="AG287" i="1"/>
  <c r="AG853" i="1"/>
  <c r="AG423" i="1"/>
  <c r="AG121" i="1"/>
  <c r="AG450" i="1"/>
  <c r="AG394" i="1"/>
  <c r="AG101" i="1"/>
  <c r="AG789" i="1"/>
  <c r="AG661" i="1"/>
  <c r="AG434" i="1"/>
  <c r="AG336" i="1"/>
  <c r="AG633" i="1"/>
  <c r="AG254" i="1"/>
  <c r="AG488" i="1"/>
  <c r="AG218" i="1"/>
  <c r="AG632" i="1"/>
  <c r="AG115" i="1"/>
  <c r="AG788" i="1"/>
  <c r="AG734" i="1"/>
  <c r="AG459" i="1"/>
  <c r="AG785" i="1"/>
  <c r="AG631" i="1"/>
  <c r="AG776" i="1"/>
  <c r="AG685" i="1"/>
  <c r="AG548" i="1"/>
  <c r="AG598" i="1"/>
  <c r="AG433" i="1"/>
  <c r="AG630" i="1"/>
  <c r="AG73" i="1"/>
  <c r="AG784" i="1"/>
  <c r="AG183" i="1"/>
  <c r="AG547" i="1"/>
  <c r="AG840" i="1"/>
  <c r="AG549" i="1"/>
  <c r="AG475" i="1"/>
  <c r="AG546" i="1"/>
  <c r="AG142" i="1"/>
  <c r="AG400" i="1"/>
  <c r="AG383" i="1"/>
  <c r="AG523" i="1"/>
  <c r="AG249" i="1"/>
  <c r="AG51" i="1"/>
  <c r="AG441" i="1"/>
  <c r="AG573" i="1"/>
  <c r="AG170" i="1"/>
  <c r="AG443" i="1"/>
  <c r="AG589" i="1"/>
  <c r="AG411" i="1"/>
  <c r="AG684" i="1"/>
  <c r="AG286" i="1"/>
  <c r="AG768" i="1"/>
  <c r="AG552" i="1"/>
  <c r="AG50" i="1"/>
  <c r="AG130" i="1"/>
  <c r="AG410" i="1"/>
  <c r="AG487" i="1"/>
  <c r="AG17" i="1"/>
  <c r="AG335" i="1"/>
  <c r="AG474" i="1"/>
  <c r="AG188" i="1"/>
  <c r="AG358" i="1"/>
  <c r="AG564" i="1"/>
  <c r="AG660" i="1"/>
  <c r="AG432" i="1"/>
  <c r="AG152" i="1"/>
  <c r="AG839" i="1"/>
  <c r="AG528" i="1"/>
  <c r="AG419" i="1"/>
  <c r="AG431" i="1"/>
  <c r="AG656" i="1"/>
  <c r="AG597" i="1"/>
  <c r="AG765" i="1"/>
  <c r="AG129" i="1"/>
  <c r="AG368" i="1"/>
  <c r="AG731" i="1"/>
  <c r="AG730" i="1"/>
  <c r="AG802" i="1"/>
  <c r="AG807" i="1"/>
  <c r="AG729" i="1"/>
  <c r="AG864" i="1"/>
  <c r="AG728" i="1"/>
  <c r="AG821" i="1"/>
  <c r="AG551" i="1"/>
  <c r="AG32" i="1"/>
  <c r="AG72" i="1"/>
  <c r="AG838" i="1"/>
  <c r="AG735" i="1"/>
  <c r="AG727" i="1"/>
  <c r="AG334" i="1"/>
  <c r="AG81" i="1"/>
  <c r="AG231" i="1"/>
  <c r="AG285" i="1"/>
  <c r="AG37" i="1"/>
  <c r="AG733" i="1"/>
  <c r="AG313" i="1"/>
  <c r="AG357" i="1"/>
  <c r="AG852" i="1"/>
  <c r="AG49" i="1"/>
  <c r="AG473" i="1"/>
  <c r="AG80" i="1"/>
  <c r="AG499" i="1"/>
  <c r="AG75" i="1"/>
  <c r="AG418" i="1"/>
  <c r="AG384" i="1"/>
  <c r="AG299" i="1"/>
  <c r="AG147" i="1"/>
  <c r="AG440" i="1"/>
  <c r="AG522" i="1"/>
  <c r="AG128" i="1"/>
  <c r="AG596" i="1"/>
  <c r="AG783" i="1"/>
  <c r="AG629" i="1"/>
  <c r="AG89" i="1"/>
  <c r="AG793" i="1"/>
  <c r="AG732" i="1"/>
  <c r="AG486" i="1"/>
  <c r="AG563" i="1"/>
  <c r="AG628" i="1"/>
  <c r="AG283" i="1"/>
  <c r="AG307" i="1"/>
  <c r="AG643" i="1"/>
  <c r="AG141" i="1"/>
  <c r="AG562" i="1"/>
  <c r="AG572" i="1"/>
  <c r="AG409" i="1"/>
  <c r="AG513" i="1"/>
  <c r="AG234" i="1"/>
  <c r="AG230" i="1"/>
  <c r="AG127" i="1"/>
  <c r="AG472" i="1"/>
  <c r="AG512" i="1"/>
  <c r="AG830" i="1"/>
  <c r="AG659" i="1"/>
  <c r="AG485" i="1"/>
  <c r="AG726" i="1"/>
  <c r="AG662" i="1"/>
  <c r="AG837" i="1"/>
  <c r="AG725" i="1"/>
  <c r="AG857" i="1"/>
  <c r="AG566" i="1"/>
  <c r="AG169" i="1"/>
  <c r="AG545" i="1"/>
  <c r="AG724" i="1"/>
  <c r="AG683" i="1"/>
  <c r="AG55" i="1"/>
  <c r="AG627" i="1"/>
  <c r="AG642" i="1"/>
  <c r="AG114" i="1"/>
  <c r="AG356" i="1"/>
  <c r="AG626" i="1"/>
  <c r="AG618" i="1"/>
  <c r="AG355" i="1"/>
  <c r="AG374" i="1"/>
  <c r="AG180" i="1"/>
  <c r="AG471" i="1"/>
  <c r="AG490" i="1"/>
  <c r="AG347" i="1"/>
  <c r="AG682" i="1"/>
  <c r="AG354" i="1"/>
  <c r="AG460" i="1"/>
  <c r="AG229" i="1"/>
  <c r="AG863" i="1"/>
  <c r="AG617" i="1"/>
  <c r="AG417" i="1"/>
  <c r="AG775" i="1"/>
  <c r="AG571" i="1"/>
  <c r="AG810" i="1"/>
  <c r="AG113" i="1"/>
  <c r="AG258" i="1"/>
  <c r="AG561" i="1"/>
  <c r="AG112" i="1"/>
  <c r="AG470" i="1"/>
  <c r="AG228" i="1"/>
  <c r="AG521" i="1"/>
  <c r="AG544" i="1"/>
  <c r="AG168" i="1"/>
  <c r="AG353" i="1"/>
  <c r="AG74" i="1"/>
  <c r="AG543" i="1"/>
  <c r="AG458" i="1"/>
  <c r="AG723" i="1"/>
  <c r="AG542" i="1"/>
  <c r="AG318" i="1"/>
  <c r="AG16" i="1"/>
  <c r="AG541" i="1"/>
  <c r="AG227" i="1"/>
  <c r="AG279" i="1"/>
  <c r="AG430" i="1"/>
  <c r="AG210" i="1"/>
  <c r="AG64" i="1"/>
  <c r="AG681" i="1"/>
  <c r="AG529" i="1"/>
  <c r="AG294" i="1"/>
  <c r="AG822" i="1"/>
  <c r="AG457" i="1"/>
  <c r="AG641" i="1"/>
  <c r="AG616" i="1"/>
  <c r="AG342" i="1"/>
  <c r="AG346" i="1"/>
  <c r="AG43" i="1"/>
  <c r="AG820" i="1"/>
  <c r="AG63" i="1"/>
  <c r="AG806" i="1"/>
  <c r="AG34" i="1"/>
  <c r="AG24" i="1"/>
  <c r="AG98" i="1"/>
  <c r="AG439" i="1"/>
  <c r="AG373" i="1"/>
  <c r="AG607" i="1"/>
  <c r="AG264" i="1"/>
  <c r="AG166" i="1"/>
  <c r="AG782" i="1"/>
  <c r="AG588" i="1"/>
  <c r="AG502" i="1"/>
  <c r="AG801" i="1"/>
  <c r="AG429" i="1"/>
  <c r="AG540" i="1"/>
  <c r="AG179" i="1"/>
  <c r="AG787" i="1"/>
  <c r="AG697" i="1"/>
  <c r="AG722" i="1"/>
  <c r="AG352" i="1"/>
  <c r="AG97" i="1"/>
  <c r="AG708" i="1"/>
  <c r="AG317" i="1"/>
  <c r="AG648" i="1"/>
  <c r="AG209" i="1"/>
  <c r="AG381" i="1"/>
  <c r="AG333" i="1"/>
  <c r="AG828" i="1"/>
  <c r="AG248" i="1"/>
  <c r="AG755" i="1"/>
  <c r="AG151" i="1"/>
  <c r="AG680" i="1"/>
  <c r="AG278" i="1"/>
  <c r="AG476" i="1"/>
  <c r="AG640" i="1"/>
  <c r="AG647" i="1"/>
  <c r="AG747" i="1"/>
  <c r="AG625" i="1"/>
  <c r="AG345" i="1"/>
  <c r="AG88" i="1"/>
  <c r="AG850" i="1"/>
  <c r="AG393" i="1"/>
  <c r="AG120" i="1"/>
  <c r="AG372" i="1"/>
  <c r="AG303" i="1"/>
  <c r="AG277" i="1"/>
  <c r="AG221" i="1"/>
  <c r="AG836" i="1"/>
  <c r="AG408" i="1"/>
  <c r="AG779" i="1"/>
  <c r="AG208" i="1"/>
  <c r="AG624" i="1"/>
  <c r="AG774" i="1"/>
  <c r="AG207" i="1"/>
  <c r="AG119" i="1"/>
  <c r="AG456" i="1"/>
  <c r="AG186" i="1"/>
  <c r="AG428" i="1"/>
  <c r="AG587" i="1"/>
  <c r="AG178" i="1"/>
  <c r="AG781" i="1"/>
  <c r="AG721" i="1"/>
  <c r="AG720" i="1"/>
  <c r="AG293" i="1"/>
  <c r="AG288" i="1"/>
  <c r="AG740" i="1"/>
  <c r="AG679" i="1"/>
  <c r="AG678" i="1"/>
  <c r="AG586" i="1"/>
  <c r="AG15" i="1"/>
  <c r="AG14" i="1"/>
  <c r="AG773" i="1"/>
  <c r="AG118" i="1"/>
  <c r="AG96" i="1"/>
  <c r="AG800" i="1"/>
  <c r="AG380" i="1"/>
  <c r="AG332" i="1"/>
  <c r="AG489" i="1"/>
  <c r="AG71" i="1"/>
  <c r="AG276" i="1"/>
  <c r="AG848" i="1"/>
  <c r="AG198" i="1"/>
  <c r="AG165" i="1"/>
  <c r="AG247" i="1"/>
  <c r="AG799" i="1"/>
  <c r="AG422" i="1"/>
  <c r="AG655" i="1"/>
  <c r="AG69" i="1"/>
  <c r="AG379" i="1"/>
  <c r="AG819" i="1"/>
  <c r="AG226" i="1"/>
  <c r="AG406" i="1"/>
  <c r="AG484" i="1"/>
  <c r="AG654" i="1"/>
  <c r="AG623" i="1"/>
  <c r="AG595" i="1"/>
  <c r="AG378" i="1"/>
  <c r="AG275" i="1"/>
  <c r="AG646" i="1"/>
  <c r="AG110" i="1"/>
  <c r="AG763" i="1"/>
  <c r="AG274" i="1"/>
  <c r="AG594" i="1"/>
  <c r="AG371" i="1"/>
  <c r="AG469" i="1"/>
  <c r="AG449" i="1"/>
  <c r="AG511" i="1"/>
  <c r="AG125" i="1"/>
  <c r="AG185" i="1"/>
  <c r="AG26" i="1"/>
  <c r="AG818" i="1"/>
  <c r="AG835" i="1"/>
  <c r="AG392" i="1"/>
  <c r="AG416" i="1"/>
  <c r="AG483" i="1"/>
  <c r="AG677" i="1"/>
  <c r="AG146" i="1"/>
  <c r="AG585" i="1"/>
  <c r="AG391" i="1"/>
  <c r="AG604" i="1"/>
  <c r="AG468" i="1"/>
  <c r="AG817" i="1"/>
  <c r="AG331" i="1"/>
  <c r="AG316" i="1"/>
  <c r="AG225" i="1"/>
  <c r="AG803" i="1"/>
  <c r="AG367" i="1"/>
  <c r="AG622" i="1"/>
  <c r="AG798" i="1"/>
  <c r="AG808" i="1"/>
  <c r="AG341" i="1"/>
  <c r="AG498" i="1"/>
  <c r="AG809" i="1"/>
  <c r="AG111" i="1"/>
  <c r="AG42" i="1"/>
  <c r="AG351" i="1"/>
  <c r="AG719" i="1"/>
  <c r="AG68" i="1"/>
  <c r="AG778" i="1"/>
  <c r="AG360" i="1"/>
  <c r="AG399" i="1"/>
  <c r="AG501" i="1"/>
  <c r="AG314" i="1"/>
  <c r="AG676" i="1"/>
  <c r="AG451" i="1"/>
  <c r="AG510" i="1"/>
  <c r="AG718" i="1"/>
  <c r="AG390" i="1"/>
  <c r="AG217" i="1"/>
  <c r="AG87" i="1"/>
  <c r="AG560" i="1"/>
  <c r="AG754" i="1"/>
  <c r="AG252" i="1"/>
  <c r="AG827" i="1"/>
  <c r="AG206" i="1"/>
  <c r="AG653" i="1"/>
  <c r="AG366" i="1"/>
  <c r="AG772" i="1"/>
  <c r="AG48" i="1"/>
  <c r="AG330" i="1"/>
  <c r="AG197" i="1"/>
  <c r="AG389" i="1"/>
  <c r="AG365" i="1"/>
  <c r="AG350" i="1"/>
  <c r="AG691" i="1"/>
  <c r="AG62" i="1"/>
  <c r="AG164" i="1"/>
  <c r="AG150" i="1"/>
  <c r="AG575" i="1"/>
  <c r="AG786" i="1"/>
  <c r="AG340" i="1"/>
  <c r="AG398" i="1"/>
  <c r="AG455" i="1"/>
  <c r="AG320" i="1"/>
  <c r="AG163" i="1"/>
  <c r="AG675" i="1"/>
  <c r="AG497" i="1"/>
  <c r="AG370" i="1"/>
  <c r="AG300" i="1"/>
  <c r="AG570" i="1"/>
  <c r="AG364" i="1"/>
  <c r="AG687" i="1"/>
  <c r="AG847" i="1"/>
  <c r="AG312" i="1"/>
  <c r="AG427" i="1"/>
  <c r="AG753" i="1"/>
  <c r="AG246" i="1"/>
  <c r="AG569" i="1"/>
  <c r="AG717" i="1"/>
  <c r="AG311" i="1"/>
  <c r="AG263" i="1"/>
  <c r="AG139" i="1"/>
  <c r="AG559" i="1"/>
  <c r="AG31" i="1"/>
  <c r="AG652" i="1"/>
  <c r="AG467" i="1"/>
  <c r="AG13" i="1"/>
  <c r="AG762" i="1"/>
  <c r="AG339" i="1"/>
  <c r="AG262" i="1"/>
  <c r="AG558" i="1"/>
  <c r="AG539" i="1"/>
  <c r="AG520" i="1"/>
  <c r="AG397" i="1"/>
  <c r="AG707" i="1"/>
  <c r="AG388" i="1"/>
  <c r="AG639" i="1"/>
  <c r="AG862" i="1"/>
  <c r="AG245" i="1"/>
  <c r="AG196" i="1"/>
  <c r="AG138" i="1"/>
  <c r="AG568" i="1"/>
  <c r="AG244" i="1"/>
  <c r="AG124" i="1"/>
  <c r="AG224" i="1"/>
  <c r="AG651" i="1"/>
  <c r="AG466" i="1"/>
  <c r="AG78" i="1"/>
  <c r="AG856" i="1"/>
  <c r="AG861" i="1"/>
  <c r="AG746" i="1"/>
  <c r="AG175" i="1"/>
  <c r="AG771" i="1"/>
  <c r="AG95" i="1"/>
  <c r="AG519" i="1"/>
  <c r="AG363" i="1"/>
  <c r="AG362" i="1"/>
  <c r="AG496" i="1"/>
  <c r="AG109" i="1"/>
  <c r="AG584" i="1"/>
  <c r="AG426" i="1"/>
  <c r="AG448" i="1"/>
  <c r="AG761" i="1"/>
  <c r="AG297" i="1"/>
  <c r="AG716" i="1"/>
  <c r="AG301" i="1"/>
  <c r="AG658" i="1"/>
  <c r="AG706" i="1"/>
  <c r="AG344" i="1"/>
  <c r="AG814" i="1"/>
  <c r="AG866" i="1"/>
  <c r="AG482" i="1"/>
  <c r="AG148" i="1"/>
  <c r="AG438" i="1"/>
  <c r="AG61" i="1"/>
  <c r="AG834" i="1"/>
  <c r="AG550" i="1"/>
  <c r="AG251" i="1"/>
  <c r="AG67" i="1"/>
  <c r="AG145" i="1"/>
  <c r="AG137" i="1"/>
  <c r="AG593" i="1"/>
  <c r="AG243" i="1"/>
  <c r="AG414" i="1"/>
  <c r="AG54" i="1"/>
  <c r="AG672" i="1"/>
  <c r="AG705" i="1"/>
  <c r="AG405" i="1"/>
  <c r="AG136" i="1"/>
  <c r="AG465" i="1"/>
  <c r="AG242" i="1"/>
  <c r="AG612" i="1"/>
  <c r="AG704" i="1"/>
  <c r="AG518" i="1"/>
  <c r="AG404" i="1"/>
  <c r="AG162" i="1"/>
  <c r="AG205" i="1"/>
  <c r="AG47" i="1"/>
  <c r="AG495" i="1"/>
  <c r="AG216" i="1"/>
  <c r="AG715" i="1"/>
  <c r="AG241" i="1"/>
  <c r="AG41" i="1"/>
  <c r="AG638" i="1"/>
  <c r="AG826" i="1"/>
  <c r="AG223" i="1"/>
  <c r="AG583" i="1"/>
  <c r="AG161" i="1"/>
  <c r="AG454" i="1"/>
  <c r="AG204" i="1"/>
  <c r="AG53" i="1"/>
  <c r="AG403" i="1"/>
  <c r="AG671" i="1"/>
  <c r="AG464" i="1"/>
  <c r="AG582" i="1"/>
  <c r="AG557" i="1"/>
  <c r="AG160" i="1"/>
  <c r="AG581" i="1"/>
  <c r="AG135" i="1"/>
  <c r="AG108" i="1"/>
  <c r="AG592" i="1"/>
  <c r="AG603" i="1"/>
  <c r="AG637" i="1"/>
  <c r="AG526" i="1"/>
  <c r="AG271" i="1"/>
  <c r="AG670" i="1"/>
  <c r="AG203" i="1"/>
  <c r="AG77" i="1"/>
  <c r="AG580" i="1"/>
  <c r="AG537" i="1"/>
  <c r="AG192" i="1"/>
  <c r="AG240" i="1"/>
  <c r="AG171" i="1"/>
  <c r="AG395" i="1"/>
  <c r="AG669" i="1"/>
  <c r="AG714" i="1"/>
  <c r="AG215" i="1"/>
  <c r="AG463" i="1"/>
  <c r="AG509" i="1"/>
  <c r="AG739" i="1"/>
  <c r="AG481" i="1"/>
  <c r="AG692" i="1"/>
  <c r="AG536" i="1"/>
  <c r="AG770" i="1"/>
  <c r="AG261" i="1"/>
  <c r="AG833" i="1"/>
  <c r="AG310" i="1"/>
  <c r="AG328" i="1"/>
  <c r="AG567" i="1"/>
  <c r="AG452" i="1"/>
  <c r="AG860" i="1"/>
  <c r="AG214" i="1"/>
  <c r="AG106" i="1"/>
  <c r="AG579" i="1"/>
  <c r="AG66" i="1"/>
  <c r="AG760" i="1"/>
  <c r="AG436" i="1"/>
  <c r="AG508" i="1"/>
  <c r="AG644" i="1"/>
  <c r="AG767" i="1"/>
  <c r="AG494" i="1"/>
  <c r="AG525" i="1"/>
  <c r="AG825" i="1"/>
  <c r="AG745" i="1"/>
  <c r="AG361" i="1"/>
  <c r="AG195" i="1"/>
  <c r="AG134" i="1"/>
  <c r="AG480" i="1"/>
  <c r="AG535" i="1"/>
  <c r="AG257" i="1"/>
  <c r="AG556" i="1"/>
  <c r="AG794" i="1"/>
  <c r="AG621" i="1"/>
  <c r="AG213" i="1"/>
  <c r="AG846" i="1"/>
  <c r="AG752" i="1"/>
  <c r="AG159" i="1"/>
  <c r="AG327" i="1"/>
  <c r="AG534" i="1"/>
  <c r="AG269" i="1"/>
  <c r="AG305" i="1"/>
  <c r="AG377" i="1"/>
  <c r="AG447" i="1"/>
  <c r="AG446" i="1"/>
  <c r="AG816" i="1"/>
  <c r="AG751" i="1"/>
  <c r="AG636" i="1"/>
  <c r="AG533" i="1"/>
  <c r="AG832" i="1"/>
  <c r="AG591" i="1"/>
  <c r="AG158" i="1"/>
  <c r="AG493" i="1"/>
  <c r="AG172" i="1"/>
  <c r="AG157" i="1"/>
  <c r="AG578" i="1"/>
  <c r="AG86" i="1"/>
  <c r="AG696" i="1"/>
  <c r="AG500" i="1"/>
  <c r="AG402" i="1"/>
  <c r="AG445" i="1"/>
  <c r="AG60" i="1"/>
  <c r="AG302" i="1"/>
  <c r="AG668" i="1"/>
  <c r="AG239" i="1"/>
  <c r="AG133" i="1"/>
  <c r="AG82" i="1"/>
  <c r="AG35" i="1"/>
  <c r="AG94" i="1"/>
  <c r="AG326" i="1"/>
  <c r="AG713" i="1"/>
  <c r="AG845" i="1"/>
  <c r="AG325" i="1"/>
  <c r="AG76" i="1"/>
  <c r="AG173" i="1"/>
  <c r="AG750" i="1"/>
  <c r="AG532" i="1"/>
  <c r="AG59" i="1"/>
  <c r="AG577" i="1"/>
  <c r="AG387" i="1"/>
  <c r="AG620" i="1"/>
  <c r="AG855" i="1"/>
  <c r="AG144" i="1"/>
  <c r="AG700" i="1"/>
  <c r="AG238" i="1"/>
  <c r="AG859" i="1"/>
  <c r="AG759" i="1"/>
  <c r="AG194" i="1"/>
  <c r="AG117" i="1"/>
  <c r="AG23" i="1"/>
  <c r="AG744" i="1"/>
  <c r="AG667" i="1"/>
  <c r="AG123" i="1"/>
  <c r="AG116" i="1"/>
  <c r="AG235" i="1"/>
  <c r="AG492" i="1"/>
  <c r="AG435" i="1"/>
  <c r="AG21" i="1"/>
  <c r="AG122" i="1"/>
  <c r="AG444" i="1"/>
  <c r="AG107" i="1"/>
  <c r="AG92" i="1"/>
  <c r="AG84" i="1"/>
  <c r="AG202" i="1"/>
  <c r="AG222" i="1"/>
  <c r="AG250" i="1"/>
  <c r="AG858" i="1"/>
  <c r="AG824" i="1"/>
  <c r="AG324" i="1"/>
  <c r="AG39" i="1"/>
  <c r="AG309" i="1"/>
  <c r="AG524" i="1"/>
  <c r="AG815" i="1"/>
  <c r="AG758" i="1"/>
  <c r="AG666" i="1"/>
  <c r="AG635" i="1"/>
  <c r="AG462" i="1"/>
  <c r="AG555" i="1"/>
  <c r="AG413" i="1"/>
  <c r="AG308" i="1"/>
  <c r="AG479" i="1"/>
  <c r="AG766" i="1"/>
  <c r="AG757" i="1"/>
  <c r="AG665" i="1"/>
  <c r="AG615" i="1"/>
  <c r="AG554" i="1"/>
  <c r="AG212" i="1"/>
  <c r="AG507" i="1"/>
  <c r="AG167" i="1"/>
  <c r="AG823" i="1"/>
  <c r="AG201" i="1"/>
  <c r="AG321" i="1"/>
  <c r="AG376" i="1"/>
  <c r="AG105" i="1"/>
  <c r="AG461" i="1"/>
  <c r="AG323" i="1"/>
  <c r="AG517" i="1"/>
  <c r="AG453" i="1"/>
  <c r="AG531" i="1"/>
  <c r="AG211" i="1"/>
  <c r="AG742" i="1"/>
  <c r="AG349" i="1"/>
  <c r="AG46" i="1"/>
  <c r="AG664" i="1"/>
  <c r="AG412" i="1"/>
  <c r="AG634" i="1"/>
  <c r="AG792" i="1"/>
  <c r="AG149" i="1"/>
  <c r="AG322" i="1"/>
  <c r="AG506" i="1"/>
  <c r="AG369" i="1"/>
  <c r="AG19" i="1"/>
  <c r="AG756" i="1"/>
  <c r="AG749" i="1"/>
  <c r="AG104" i="1"/>
  <c r="AG619" i="1"/>
  <c r="AG576" i="1"/>
  <c r="AG375" i="1"/>
  <c r="AG256" i="1"/>
  <c r="AG690" i="1"/>
  <c r="AG712" i="1"/>
  <c r="AG421" i="1"/>
  <c r="AG698" i="1"/>
  <c r="AG650" i="1"/>
  <c r="AG382" i="1"/>
  <c r="AG58" i="1"/>
  <c r="AG791" i="1"/>
  <c r="AG155" i="1"/>
  <c r="AG385" i="1"/>
  <c r="AG530" i="1"/>
  <c r="AG57" i="1"/>
  <c r="AG260" i="1"/>
  <c r="AG83" i="1"/>
  <c r="AG132" i="1"/>
  <c r="AG401" i="1"/>
  <c r="AG143" i="1"/>
  <c r="AG657" i="1"/>
  <c r="AG103" i="1"/>
  <c r="AG688" i="1"/>
  <c r="AG711" i="1"/>
  <c r="AG491" i="1"/>
  <c r="AG663" i="1"/>
  <c r="AG38" i="1"/>
  <c r="AG348" i="1"/>
  <c r="AG553" i="1"/>
  <c r="AG259" i="1"/>
  <c r="AG703" i="1"/>
  <c r="AG425" i="1"/>
  <c r="AG605" i="1"/>
  <c r="AG396" i="1"/>
  <c r="AG748" i="1"/>
  <c r="AG843" i="1"/>
  <c r="AG65" i="1"/>
  <c r="AG424" i="1"/>
  <c r="AG831" i="1"/>
  <c r="AG338" i="1"/>
  <c r="AG780" i="1"/>
  <c r="AG237" i="1"/>
  <c r="AG842" i="1"/>
  <c r="AG743" i="1"/>
  <c r="AG710" i="1"/>
  <c r="AG315" i="1"/>
  <c r="AG12" i="1"/>
  <c r="AG505" i="1"/>
  <c r="AG477" i="1"/>
  <c r="AG516" i="1"/>
  <c r="AG790" i="1"/>
  <c r="AE255" i="1"/>
  <c r="AE702" i="1"/>
  <c r="AE131" i="1"/>
  <c r="AE515" i="1"/>
  <c r="AE812" i="1"/>
  <c r="AE841" i="1"/>
  <c r="AE154" i="1"/>
  <c r="AE359" i="1"/>
  <c r="AE614" i="1"/>
  <c r="AE184" i="1"/>
  <c r="AE287" i="1"/>
  <c r="AE101" i="1"/>
  <c r="AE789" i="1"/>
  <c r="AE785" i="1"/>
  <c r="AE100" i="1"/>
  <c r="AE685" i="1"/>
  <c r="AE99" i="1"/>
  <c r="AE610" i="1"/>
  <c r="AE383" i="1"/>
  <c r="AE552" i="1"/>
  <c r="AE804" i="1"/>
  <c r="AE528" i="1"/>
  <c r="AE503" i="1"/>
  <c r="AE802" i="1"/>
  <c r="AE613" i="1"/>
  <c r="AE851" i="1"/>
  <c r="AE821" i="1"/>
  <c r="AE32" i="1"/>
  <c r="AE737" i="1"/>
  <c r="AE838" i="1"/>
  <c r="AE735" i="1"/>
  <c r="AE37" i="1"/>
  <c r="AE182" i="1"/>
  <c r="AE80" i="1"/>
  <c r="AE299" i="1"/>
  <c r="AE609" i="1"/>
  <c r="AE695" i="1"/>
  <c r="AE793" i="1"/>
  <c r="AE694" i="1"/>
  <c r="AE56" i="1"/>
  <c r="AE736" i="1"/>
  <c r="AE284" i="1"/>
  <c r="AE307" i="1"/>
  <c r="AE127" i="1"/>
  <c r="AE602" i="1"/>
  <c r="AE181" i="1"/>
  <c r="AE282" i="1"/>
  <c r="AE857" i="1"/>
  <c r="AE527" i="1"/>
  <c r="AE281" i="1"/>
  <c r="AE280" i="1"/>
  <c r="AE683" i="1"/>
  <c r="AE626" i="1"/>
  <c r="AE253" i="1"/>
  <c r="AE28" i="1"/>
  <c r="AE682" i="1"/>
  <c r="AE693" i="1"/>
  <c r="AE460" i="1"/>
  <c r="AE295" i="1"/>
  <c r="AE775" i="1"/>
  <c r="AE571" i="1"/>
  <c r="AE258" i="1"/>
  <c r="AE561" i="1"/>
  <c r="AE544" i="1"/>
  <c r="AE318" i="1"/>
  <c r="AE741" i="1"/>
  <c r="AE854" i="1"/>
  <c r="AE294" i="1"/>
  <c r="AE813" i="1"/>
  <c r="AE806" i="1"/>
  <c r="AE34" i="1"/>
  <c r="AE24" i="1"/>
  <c r="AE98" i="1"/>
  <c r="AE649" i="1"/>
  <c r="AE601" i="1"/>
  <c r="AE607" i="1"/>
  <c r="AE504" i="1"/>
  <c r="AE126" i="1"/>
  <c r="AE801" i="1"/>
  <c r="AE79" i="1"/>
  <c r="AE697" i="1"/>
  <c r="AE291" i="1"/>
  <c r="AE600" i="1"/>
  <c r="AE611" i="1"/>
  <c r="AE278" i="1"/>
  <c r="AE747" i="1"/>
  <c r="AE345" i="1"/>
  <c r="AE140" i="1"/>
  <c r="AE850" i="1"/>
  <c r="AE849" i="1"/>
  <c r="AE393" i="1"/>
  <c r="AE120" i="1"/>
  <c r="AE303" i="1"/>
  <c r="AE298" i="1"/>
  <c r="AE306" i="1"/>
  <c r="AE456" i="1"/>
  <c r="AE187" i="1"/>
  <c r="AE293" i="1"/>
  <c r="AE407" i="1"/>
  <c r="AE608" i="1"/>
  <c r="AE292" i="1"/>
  <c r="AE70" i="1"/>
  <c r="AE799" i="1"/>
  <c r="AE654" i="1"/>
  <c r="AE646" i="1"/>
  <c r="AE763" i="1"/>
  <c r="AE469" i="1"/>
  <c r="AE606" i="1"/>
  <c r="AE449" i="1"/>
  <c r="AE29" i="1"/>
  <c r="AE125" i="1"/>
  <c r="AE392" i="1"/>
  <c r="AE177" i="1"/>
  <c r="AE797" i="1"/>
  <c r="AE778" i="1"/>
  <c r="AE314" i="1"/>
  <c r="AE197" i="1"/>
  <c r="AE691" i="1"/>
  <c r="AE340" i="1"/>
  <c r="AE320" i="1"/>
  <c r="AE176" i="1"/>
  <c r="AE370" i="1"/>
  <c r="AE300" i="1"/>
  <c r="AE415" i="1"/>
  <c r="AE796" i="1"/>
  <c r="AE273" i="1"/>
  <c r="AE674" i="1"/>
  <c r="AE673" i="1"/>
  <c r="AE193" i="1"/>
  <c r="AE856" i="1"/>
  <c r="AE33" i="1"/>
  <c r="AE814" i="1"/>
  <c r="AE329" i="1"/>
  <c r="AE834" i="1"/>
  <c r="AE272" i="1"/>
  <c r="AE414" i="1"/>
  <c r="AE25" i="1"/>
  <c r="AE795" i="1"/>
  <c r="AE538" i="1"/>
  <c r="AE174" i="1"/>
  <c r="AE645" i="1"/>
  <c r="AE603" i="1"/>
  <c r="AE437" i="1"/>
  <c r="AE670" i="1"/>
  <c r="AE192" i="1"/>
  <c r="AE669" i="1"/>
  <c r="AE692" i="1"/>
  <c r="AE701" i="1"/>
  <c r="AE270" i="1"/>
  <c r="AE304" i="1"/>
  <c r="AE579" i="1"/>
  <c r="AE30" i="1"/>
  <c r="AE66" i="1"/>
  <c r="AE191" i="1"/>
  <c r="AE689" i="1"/>
  <c r="AE134" i="1"/>
  <c r="AE40" i="1"/>
  <c r="AE846" i="1"/>
  <c r="AE269" i="1"/>
  <c r="AE305" i="1"/>
  <c r="AE268" i="1"/>
  <c r="AE578" i="1"/>
  <c r="AE696" i="1"/>
  <c r="AE811" i="1"/>
  <c r="AE302" i="1"/>
  <c r="AE27" i="1"/>
  <c r="AE35" i="1"/>
  <c r="AE22" i="1"/>
  <c r="AE85" i="1"/>
  <c r="AE23" i="1"/>
  <c r="AE667" i="1"/>
  <c r="AE123" i="1"/>
  <c r="AE235" i="1"/>
  <c r="AE93" i="1"/>
  <c r="AE102" i="1"/>
  <c r="AE267" i="1"/>
  <c r="AE21" i="1"/>
  <c r="AE92" i="1"/>
  <c r="AE250" i="1"/>
  <c r="AE319" i="1"/>
  <c r="AE524" i="1"/>
  <c r="AE189" i="1"/>
  <c r="AE844" i="1"/>
  <c r="AE296" i="1"/>
  <c r="AE266" i="1"/>
  <c r="AE823" i="1"/>
  <c r="AE156" i="1"/>
  <c r="AE211" i="1"/>
  <c r="AE290" i="1"/>
  <c r="AE36" i="1"/>
  <c r="AE699" i="1"/>
  <c r="AE749" i="1"/>
  <c r="AE45" i="1"/>
  <c r="AE690" i="1"/>
  <c r="AE698" i="1"/>
  <c r="AE791" i="1"/>
  <c r="AE155" i="1"/>
  <c r="AE478" i="1"/>
  <c r="AE605" i="1"/>
  <c r="AE190" i="1"/>
  <c r="AE18" i="1"/>
  <c r="AE843" i="1"/>
  <c r="AE20" i="1"/>
  <c r="AE200" i="1"/>
  <c r="AE842" i="1"/>
  <c r="AE236" i="1"/>
  <c r="AF777" i="1"/>
  <c r="AF337" i="1"/>
  <c r="AF233" i="1"/>
  <c r="AF91" i="1"/>
  <c r="AF90" i="1"/>
  <c r="AF515" i="1"/>
  <c r="AF574" i="1"/>
  <c r="AF289" i="1"/>
  <c r="AF812" i="1"/>
  <c r="AF865" i="1"/>
  <c r="AF829" i="1"/>
  <c r="AF44" i="1"/>
  <c r="AF686" i="1"/>
  <c r="AF709" i="1"/>
  <c r="AF420" i="1"/>
  <c r="AF841" i="1"/>
  <c r="AF220" i="1"/>
  <c r="AF590" i="1"/>
  <c r="AF52" i="1"/>
  <c r="AF514" i="1"/>
  <c r="AF565" i="1"/>
  <c r="AF359" i="1"/>
  <c r="AF386" i="1"/>
  <c r="AF805" i="1"/>
  <c r="AF343" i="1"/>
  <c r="AF614" i="1"/>
  <c r="AF769" i="1"/>
  <c r="AF232" i="1"/>
  <c r="AF599" i="1"/>
  <c r="AF153" i="1"/>
  <c r="AF764" i="1"/>
  <c r="AF184" i="1"/>
  <c r="AF199" i="1"/>
  <c r="AF265" i="1"/>
  <c r="AF219" i="1"/>
  <c r="AF442" i="1"/>
  <c r="AF853" i="1"/>
  <c r="AF423" i="1"/>
  <c r="AF121" i="1"/>
  <c r="AF450" i="1"/>
  <c r="AF394" i="1"/>
  <c r="AF661" i="1"/>
  <c r="AF434" i="1"/>
  <c r="AF336" i="1"/>
  <c r="AF633" i="1"/>
  <c r="AF254" i="1"/>
  <c r="AF488" i="1"/>
  <c r="AF218" i="1"/>
  <c r="AF632" i="1"/>
  <c r="AF115" i="1"/>
  <c r="AF788" i="1"/>
  <c r="AF459" i="1"/>
  <c r="AF100" i="1"/>
  <c r="AF631" i="1"/>
  <c r="AF548" i="1"/>
  <c r="AF598" i="1"/>
  <c r="AF433" i="1"/>
  <c r="AF630" i="1"/>
  <c r="AF73" i="1"/>
  <c r="AF784" i="1"/>
  <c r="AF183" i="1"/>
  <c r="AF547" i="1"/>
  <c r="AF610" i="1"/>
  <c r="AF840" i="1"/>
  <c r="AF549" i="1"/>
  <c r="AF475" i="1"/>
  <c r="AF546" i="1"/>
  <c r="AF142" i="1"/>
  <c r="AF400" i="1"/>
  <c r="AF523" i="1"/>
  <c r="AF249" i="1"/>
  <c r="AF51" i="1"/>
  <c r="AF441" i="1"/>
  <c r="AF573" i="1"/>
  <c r="AF170" i="1"/>
  <c r="AF443" i="1"/>
  <c r="AF589" i="1"/>
  <c r="AF411" i="1"/>
  <c r="AF684" i="1"/>
  <c r="AF286" i="1"/>
  <c r="AF768" i="1"/>
  <c r="AF50" i="1"/>
  <c r="AF130" i="1"/>
  <c r="AF410" i="1"/>
  <c r="AF487" i="1"/>
  <c r="AF17" i="1"/>
  <c r="AF335" i="1"/>
  <c r="AF474" i="1"/>
  <c r="AF188" i="1"/>
  <c r="AF358" i="1"/>
  <c r="AF564" i="1"/>
  <c r="AF660" i="1"/>
  <c r="AF432" i="1"/>
  <c r="AF152" i="1"/>
  <c r="AF839" i="1"/>
  <c r="AF804" i="1"/>
  <c r="AF419" i="1"/>
  <c r="AF431" i="1"/>
  <c r="AF656" i="1"/>
  <c r="AF597" i="1"/>
  <c r="AF129" i="1"/>
  <c r="AF368" i="1"/>
  <c r="AF731" i="1"/>
  <c r="AF730" i="1"/>
  <c r="AF503" i="1"/>
  <c r="AF613" i="1"/>
  <c r="AF851" i="1"/>
  <c r="AF807" i="1"/>
  <c r="AF864" i="1"/>
  <c r="AF551" i="1"/>
  <c r="AF737" i="1"/>
  <c r="AF72" i="1"/>
  <c r="AF727" i="1"/>
  <c r="AF334" i="1"/>
  <c r="AF81" i="1"/>
  <c r="AF231" i="1"/>
  <c r="AF285" i="1"/>
  <c r="AF313" i="1"/>
  <c r="AF357" i="1"/>
  <c r="AF182" i="1"/>
  <c r="AF852" i="1"/>
  <c r="AF49" i="1"/>
  <c r="AF473" i="1"/>
  <c r="AF499" i="1"/>
  <c r="AF75" i="1"/>
  <c r="AF418" i="1"/>
  <c r="AF384" i="1"/>
  <c r="AF609" i="1"/>
  <c r="AF147" i="1"/>
  <c r="AF440" i="1"/>
  <c r="AF522" i="1"/>
  <c r="AF695" i="1"/>
  <c r="AF128" i="1"/>
  <c r="AF596" i="1"/>
  <c r="AF783" i="1"/>
  <c r="AF629" i="1"/>
  <c r="AF89" i="1"/>
  <c r="AF694" i="1"/>
  <c r="AF56" i="1"/>
  <c r="AF486" i="1"/>
  <c r="AF628" i="1"/>
  <c r="AF284" i="1"/>
  <c r="AF283" i="1"/>
  <c r="AF643" i="1"/>
  <c r="AF141" i="1"/>
  <c r="AF562" i="1"/>
  <c r="AF572" i="1"/>
  <c r="AF409" i="1"/>
  <c r="AF513" i="1"/>
  <c r="AF234" i="1"/>
  <c r="AF230" i="1"/>
  <c r="AF472" i="1"/>
  <c r="AF512" i="1"/>
  <c r="AF830" i="1"/>
  <c r="AF602" i="1"/>
  <c r="AF181" i="1"/>
  <c r="AF485" i="1"/>
  <c r="AF726" i="1"/>
  <c r="AF662" i="1"/>
  <c r="AF837" i="1"/>
  <c r="AF282" i="1"/>
  <c r="AF725" i="1"/>
  <c r="AF566" i="1"/>
  <c r="AF527" i="1"/>
  <c r="AF281" i="1"/>
  <c r="AF169" i="1"/>
  <c r="AF545" i="1"/>
  <c r="AF280" i="1"/>
  <c r="AF55" i="1"/>
  <c r="AF627" i="1"/>
  <c r="AF642" i="1"/>
  <c r="AF114" i="1"/>
  <c r="AF356" i="1"/>
  <c r="AF253" i="1"/>
  <c r="AF618" i="1"/>
  <c r="AF355" i="1"/>
  <c r="AF374" i="1"/>
  <c r="AF180" i="1"/>
  <c r="AF471" i="1"/>
  <c r="AF28" i="1"/>
  <c r="AF490" i="1"/>
  <c r="AF347" i="1"/>
  <c r="AF693" i="1"/>
  <c r="AF354" i="1"/>
  <c r="AF229" i="1"/>
  <c r="AF863" i="1"/>
  <c r="AF295" i="1"/>
  <c r="AF617" i="1"/>
  <c r="AF417" i="1"/>
  <c r="AF810" i="1"/>
  <c r="AF113" i="1"/>
  <c r="AF112" i="1"/>
  <c r="AF470" i="1"/>
  <c r="AF228" i="1"/>
  <c r="AF521" i="1"/>
  <c r="AF168" i="1"/>
  <c r="AF353" i="1"/>
  <c r="AF74" i="1"/>
  <c r="AF458" i="1"/>
  <c r="AF542" i="1"/>
  <c r="AF16" i="1"/>
  <c r="AF741" i="1"/>
  <c r="AF541" i="1"/>
  <c r="AF854" i="1"/>
  <c r="AF227" i="1"/>
  <c r="AF430" i="1"/>
  <c r="AF210" i="1"/>
  <c r="AF64" i="1"/>
  <c r="AF681" i="1"/>
  <c r="AF529" i="1"/>
  <c r="AF822" i="1"/>
  <c r="AF457" i="1"/>
  <c r="AF641" i="1"/>
  <c r="AF616" i="1"/>
  <c r="AF342" i="1"/>
  <c r="AF346" i="1"/>
  <c r="AF43" i="1"/>
  <c r="AF820" i="1"/>
  <c r="AF63" i="1"/>
  <c r="AF813" i="1"/>
  <c r="AF439" i="1"/>
  <c r="AF373" i="1"/>
  <c r="AF649" i="1"/>
  <c r="AF601" i="1"/>
  <c r="AF504" i="1"/>
  <c r="AF126" i="1"/>
  <c r="AF264" i="1"/>
  <c r="AF166" i="1"/>
  <c r="AF782" i="1"/>
  <c r="AF588" i="1"/>
  <c r="AF502" i="1"/>
  <c r="AF429" i="1"/>
  <c r="AF540" i="1"/>
  <c r="AF79" i="1"/>
  <c r="AF179" i="1"/>
  <c r="AF787" i="1"/>
  <c r="AF352" i="1"/>
  <c r="AF291" i="1"/>
  <c r="AF97" i="1"/>
  <c r="AF600" i="1"/>
  <c r="AF708" i="1"/>
  <c r="AF317" i="1"/>
  <c r="AF648" i="1"/>
  <c r="AF209" i="1"/>
  <c r="AF381" i="1"/>
  <c r="AF333" i="1"/>
  <c r="AF828" i="1"/>
  <c r="AF248" i="1"/>
  <c r="AF755" i="1"/>
  <c r="AF151" i="1"/>
  <c r="AF611" i="1"/>
  <c r="AF476" i="1"/>
  <c r="AF640" i="1"/>
  <c r="AF647" i="1"/>
  <c r="AF625" i="1"/>
  <c r="AF140" i="1"/>
  <c r="AF849" i="1"/>
  <c r="AF372" i="1"/>
  <c r="AF277" i="1"/>
  <c r="AF298" i="1"/>
  <c r="AF221" i="1"/>
  <c r="AF836" i="1"/>
  <c r="AF408" i="1"/>
  <c r="AF779" i="1"/>
  <c r="AF306" i="1"/>
  <c r="AF208" i="1"/>
  <c r="AF624" i="1"/>
  <c r="AF774" i="1"/>
  <c r="AF207" i="1"/>
  <c r="AF119" i="1"/>
  <c r="AF186" i="1"/>
  <c r="AF428" i="1"/>
  <c r="AF587" i="1"/>
  <c r="AF187" i="1"/>
  <c r="AF178" i="1"/>
  <c r="AF781" i="1"/>
  <c r="AF720" i="1"/>
  <c r="AF288" i="1"/>
  <c r="AF740" i="1"/>
  <c r="AF679" i="1"/>
  <c r="AF678" i="1"/>
  <c r="AF586" i="1"/>
  <c r="AF15" i="1"/>
  <c r="AF14" i="1"/>
  <c r="AF773" i="1"/>
  <c r="AF118" i="1"/>
  <c r="AF407" i="1"/>
  <c r="AF800" i="1"/>
  <c r="AF380" i="1"/>
  <c r="AF332" i="1"/>
  <c r="AF608" i="1"/>
  <c r="AF489" i="1"/>
  <c r="AF71" i="1"/>
  <c r="AF276" i="1"/>
  <c r="AF848" i="1"/>
  <c r="AF292" i="1"/>
  <c r="AF198" i="1"/>
  <c r="AF70" i="1"/>
  <c r="AF165" i="1"/>
  <c r="AF247" i="1"/>
  <c r="AF422" i="1"/>
  <c r="AF655" i="1"/>
  <c r="AF69" i="1"/>
  <c r="AF379" i="1"/>
  <c r="AF819" i="1"/>
  <c r="AF226" i="1"/>
  <c r="AF406" i="1"/>
  <c r="AF484" i="1"/>
  <c r="AF623" i="1"/>
  <c r="AF595" i="1"/>
  <c r="AF378" i="1"/>
  <c r="AF275" i="1"/>
  <c r="AF110" i="1"/>
  <c r="AF274" i="1"/>
  <c r="AF594" i="1"/>
  <c r="AF371" i="1"/>
  <c r="AF511" i="1"/>
  <c r="AF29" i="1"/>
  <c r="AF185" i="1"/>
  <c r="AF818" i="1"/>
  <c r="AF835" i="1"/>
  <c r="AF416" i="1"/>
  <c r="AF483" i="1"/>
  <c r="AF677" i="1"/>
  <c r="AF146" i="1"/>
  <c r="AF585" i="1"/>
  <c r="AF604" i="1"/>
  <c r="AF468" i="1"/>
  <c r="AF817" i="1"/>
  <c r="AF331" i="1"/>
  <c r="AF316" i="1"/>
  <c r="AF225" i="1"/>
  <c r="AF803" i="1"/>
  <c r="AF367" i="1"/>
  <c r="AF622" i="1"/>
  <c r="AF177" i="1"/>
  <c r="AF798" i="1"/>
  <c r="AF808" i="1"/>
  <c r="AF341" i="1"/>
  <c r="AF498" i="1"/>
  <c r="AF809" i="1"/>
  <c r="AF111" i="1"/>
  <c r="AF42" i="1"/>
  <c r="AF351" i="1"/>
  <c r="AF719" i="1"/>
  <c r="AF797" i="1"/>
  <c r="AF360" i="1"/>
  <c r="AF399" i="1"/>
  <c r="AF501" i="1"/>
  <c r="AF676" i="1"/>
  <c r="AF451" i="1"/>
  <c r="AF510" i="1"/>
  <c r="AF718" i="1"/>
  <c r="AF390" i="1"/>
  <c r="AF217" i="1"/>
  <c r="AF87" i="1"/>
  <c r="AF560" i="1"/>
  <c r="AF754" i="1"/>
  <c r="AF252" i="1"/>
  <c r="AF827" i="1"/>
  <c r="AF206" i="1"/>
  <c r="AF653" i="1"/>
  <c r="AF366" i="1"/>
  <c r="AF772" i="1"/>
  <c r="AF48" i="1"/>
  <c r="AF330" i="1"/>
  <c r="AF389" i="1"/>
  <c r="AF365" i="1"/>
  <c r="AF350" i="1"/>
  <c r="AF62" i="1"/>
  <c r="AF164" i="1"/>
  <c r="AF150" i="1"/>
  <c r="AF575" i="1"/>
  <c r="AF398" i="1"/>
  <c r="AF455" i="1"/>
  <c r="AF163" i="1"/>
  <c r="AF675" i="1"/>
  <c r="AF497" i="1"/>
  <c r="AF176" i="1"/>
  <c r="AF570" i="1"/>
  <c r="AF415" i="1"/>
  <c r="AF364" i="1"/>
  <c r="AF796" i="1"/>
  <c r="AF687" i="1"/>
  <c r="AF847" i="1"/>
  <c r="AF312" i="1"/>
  <c r="AF273" i="1"/>
  <c r="AF427" i="1"/>
  <c r="AF753" i="1"/>
  <c r="AF246" i="1"/>
  <c r="AF569" i="1"/>
  <c r="AF717" i="1"/>
  <c r="AF311" i="1"/>
  <c r="AF263" i="1"/>
  <c r="AF139" i="1"/>
  <c r="AF559" i="1"/>
  <c r="AF31" i="1"/>
  <c r="AF652" i="1"/>
  <c r="AF467" i="1"/>
  <c r="AF13" i="1"/>
  <c r="AF674" i="1"/>
  <c r="AF762" i="1"/>
  <c r="AF339" i="1"/>
  <c r="AF262" i="1"/>
  <c r="AF558" i="1"/>
  <c r="AF539" i="1"/>
  <c r="AF520" i="1"/>
  <c r="AF397" i="1"/>
  <c r="AF707" i="1"/>
  <c r="AF388" i="1"/>
  <c r="AF639" i="1"/>
  <c r="AF862" i="1"/>
  <c r="AF245" i="1"/>
  <c r="AF196" i="1"/>
  <c r="AF138" i="1"/>
  <c r="AF568" i="1"/>
  <c r="AF193" i="1"/>
  <c r="AF244" i="1"/>
  <c r="AF124" i="1"/>
  <c r="AF224" i="1"/>
  <c r="AF651" i="1"/>
  <c r="AF466" i="1"/>
  <c r="AF78" i="1"/>
  <c r="AF861" i="1"/>
  <c r="AF746" i="1"/>
  <c r="AF175" i="1"/>
  <c r="AF771" i="1"/>
  <c r="AF95" i="1"/>
  <c r="AF33" i="1"/>
  <c r="AF519" i="1"/>
  <c r="AF363" i="1"/>
  <c r="AF362" i="1"/>
  <c r="AF496" i="1"/>
  <c r="AF109" i="1"/>
  <c r="AF584" i="1"/>
  <c r="AF426" i="1"/>
  <c r="AF448" i="1"/>
  <c r="AF761" i="1"/>
  <c r="AF297" i="1"/>
  <c r="AF716" i="1"/>
  <c r="AF658" i="1"/>
  <c r="AF706" i="1"/>
  <c r="AF344" i="1"/>
  <c r="AF329" i="1"/>
  <c r="AF482" i="1"/>
  <c r="AF148" i="1"/>
  <c r="AF438" i="1"/>
  <c r="AF61" i="1"/>
  <c r="AF550" i="1"/>
  <c r="AF251" i="1"/>
  <c r="AF67" i="1"/>
  <c r="AF145" i="1"/>
  <c r="AF272" i="1"/>
  <c r="AF137" i="1"/>
  <c r="AF243" i="1"/>
  <c r="AF54" i="1"/>
  <c r="AF672" i="1"/>
  <c r="AF705" i="1"/>
  <c r="AF405" i="1"/>
  <c r="AF136" i="1"/>
  <c r="AF465" i="1"/>
  <c r="AF242" i="1"/>
  <c r="AF612" i="1"/>
  <c r="AF704" i="1"/>
  <c r="AF518" i="1"/>
  <c r="AF404" i="1"/>
  <c r="AF162" i="1"/>
  <c r="AF205" i="1"/>
  <c r="AF47" i="1"/>
  <c r="AF495" i="1"/>
  <c r="AF216" i="1"/>
  <c r="AF25" i="1"/>
  <c r="AF715" i="1"/>
  <c r="AF241" i="1"/>
  <c r="AF41" i="1"/>
  <c r="AF638" i="1"/>
  <c r="AF826" i="1"/>
  <c r="AF223" i="1"/>
  <c r="AF583" i="1"/>
  <c r="AF161" i="1"/>
  <c r="AF454" i="1"/>
  <c r="AF795" i="1"/>
  <c r="AF204" i="1"/>
  <c r="AF403" i="1"/>
  <c r="AF671" i="1"/>
  <c r="AF464" i="1"/>
  <c r="AF582" i="1"/>
  <c r="AF557" i="1"/>
  <c r="AF160" i="1"/>
  <c r="AF581" i="1"/>
  <c r="AF538" i="1"/>
  <c r="AF135" i="1"/>
  <c r="AF108" i="1"/>
  <c r="AF592" i="1"/>
  <c r="AF174" i="1"/>
  <c r="AF645" i="1"/>
  <c r="AF637" i="1"/>
  <c r="AF526" i="1"/>
  <c r="AF271" i="1"/>
  <c r="AF203" i="1"/>
  <c r="AF77" i="1"/>
  <c r="AF580" i="1"/>
  <c r="AF537" i="1"/>
  <c r="AF240" i="1"/>
  <c r="AF171" i="1"/>
  <c r="AF395" i="1"/>
  <c r="AF215" i="1"/>
  <c r="AF463" i="1"/>
  <c r="AF509" i="1"/>
  <c r="AF739" i="1"/>
  <c r="AF481" i="1"/>
  <c r="AF701" i="1"/>
  <c r="AF536" i="1"/>
  <c r="AF770" i="1"/>
  <c r="AF261" i="1"/>
  <c r="AF833" i="1"/>
  <c r="AF310" i="1"/>
  <c r="AF328" i="1"/>
  <c r="AF270" i="1"/>
  <c r="AF567" i="1"/>
  <c r="AF452" i="1"/>
  <c r="AF304" i="1"/>
  <c r="AF860" i="1"/>
  <c r="AF214" i="1"/>
  <c r="AF106" i="1"/>
  <c r="AF30" i="1"/>
  <c r="AF760" i="1"/>
  <c r="AF191" i="1"/>
  <c r="AF436" i="1"/>
  <c r="AF508" i="1"/>
  <c r="AF644" i="1"/>
  <c r="AF767" i="1"/>
  <c r="AF689" i="1"/>
  <c r="AF494" i="1"/>
  <c r="AF525" i="1"/>
  <c r="AF825" i="1"/>
  <c r="AF745" i="1"/>
  <c r="AF361" i="1"/>
  <c r="AF480" i="1"/>
  <c r="AF535" i="1"/>
  <c r="AF257" i="1"/>
  <c r="AF556" i="1"/>
  <c r="AF794" i="1"/>
  <c r="AF621" i="1"/>
  <c r="AF213" i="1"/>
  <c r="AF752" i="1"/>
  <c r="AF159" i="1"/>
  <c r="AF327" i="1"/>
  <c r="AF534" i="1"/>
  <c r="AF377" i="1"/>
  <c r="AF447" i="1"/>
  <c r="AF446" i="1"/>
  <c r="AF816" i="1"/>
  <c r="AF751" i="1"/>
  <c r="AF636" i="1"/>
  <c r="AF533" i="1"/>
  <c r="AF832" i="1"/>
  <c r="AF591" i="1"/>
  <c r="AF158" i="1"/>
  <c r="AF493" i="1"/>
  <c r="AF268" i="1"/>
  <c r="AF172" i="1"/>
  <c r="AF157" i="1"/>
  <c r="AF86" i="1"/>
  <c r="AF500" i="1"/>
  <c r="AF402" i="1"/>
  <c r="AF811" i="1"/>
  <c r="AF445" i="1"/>
  <c r="AF60" i="1"/>
  <c r="AF27" i="1"/>
  <c r="AF668" i="1"/>
  <c r="AF239" i="1"/>
  <c r="AF133" i="1"/>
  <c r="AF82" i="1"/>
  <c r="AF22" i="1"/>
  <c r="AF94" i="1"/>
  <c r="AF326" i="1"/>
  <c r="AF76" i="1"/>
  <c r="AF173" i="1"/>
  <c r="AF85" i="1"/>
  <c r="AF750" i="1"/>
  <c r="AF532" i="1"/>
  <c r="AF59" i="1"/>
  <c r="AF577" i="1"/>
  <c r="AF387" i="1"/>
  <c r="AF620" i="1"/>
  <c r="AF855" i="1"/>
  <c r="AF144" i="1"/>
  <c r="AF700" i="1"/>
  <c r="AF238" i="1"/>
  <c r="AF859" i="1"/>
  <c r="AF759" i="1"/>
  <c r="AF194" i="1"/>
  <c r="AF117" i="1"/>
  <c r="AF744" i="1"/>
  <c r="AF116" i="1"/>
  <c r="AF93" i="1"/>
  <c r="AF102" i="1"/>
  <c r="AF492" i="1"/>
  <c r="AF267" i="1"/>
  <c r="AF435" i="1"/>
  <c r="AF122" i="1"/>
  <c r="AF444" i="1"/>
  <c r="AF107" i="1"/>
  <c r="AF84" i="1"/>
  <c r="AF202" i="1"/>
  <c r="AF222" i="1"/>
  <c r="AF858" i="1"/>
  <c r="AF824" i="1"/>
  <c r="AF324" i="1"/>
  <c r="AF39" i="1"/>
  <c r="AF815" i="1"/>
  <c r="AF758" i="1"/>
  <c r="AF189" i="1"/>
  <c r="AF666" i="1"/>
  <c r="AF635" i="1"/>
  <c r="AF844" i="1"/>
  <c r="AF462" i="1"/>
  <c r="AF555" i="1"/>
  <c r="AF413" i="1"/>
  <c r="AF308" i="1"/>
  <c r="AF479" i="1"/>
  <c r="AF766" i="1"/>
  <c r="AF757" i="1"/>
  <c r="AF738" i="1"/>
  <c r="AF665" i="1"/>
  <c r="AF615" i="1"/>
  <c r="AF296" i="1"/>
  <c r="AF266" i="1"/>
  <c r="AF554" i="1"/>
  <c r="AF212" i="1"/>
  <c r="AF507" i="1"/>
  <c r="AF201" i="1"/>
  <c r="AF156" i="1"/>
  <c r="AF321" i="1"/>
  <c r="AF376" i="1"/>
  <c r="AF105" i="1"/>
  <c r="AF461" i="1"/>
  <c r="AF323" i="1"/>
  <c r="AF517" i="1"/>
  <c r="AF453" i="1"/>
  <c r="AF531" i="1"/>
  <c r="AF290" i="1"/>
  <c r="AF742" i="1"/>
  <c r="AF349" i="1"/>
  <c r="AF36" i="1"/>
  <c r="AF46" i="1"/>
  <c r="AF664" i="1"/>
  <c r="AF412" i="1"/>
  <c r="AF634" i="1"/>
  <c r="AF792" i="1"/>
  <c r="AF149" i="1"/>
  <c r="AF322" i="1"/>
  <c r="AF506" i="1"/>
  <c r="AF699" i="1"/>
  <c r="AF369" i="1"/>
  <c r="AF19" i="1"/>
  <c r="AF756" i="1"/>
  <c r="AF104" i="1"/>
  <c r="AF45" i="1"/>
  <c r="AF619" i="1"/>
  <c r="AF576" i="1"/>
  <c r="AF375" i="1"/>
  <c r="AF256" i="1"/>
  <c r="AF712" i="1"/>
  <c r="AF421" i="1"/>
  <c r="AF650" i="1"/>
  <c r="AF382" i="1"/>
  <c r="AF58" i="1"/>
  <c r="AF385" i="1"/>
  <c r="AF530" i="1"/>
  <c r="AF57" i="1"/>
  <c r="AF260" i="1"/>
  <c r="AF83" i="1"/>
  <c r="AF401" i="1"/>
  <c r="AF143" i="1"/>
  <c r="AF657" i="1"/>
  <c r="AF103" i="1"/>
  <c r="AF688" i="1"/>
  <c r="AF711" i="1"/>
  <c r="AF491" i="1"/>
  <c r="AF478" i="1"/>
  <c r="AF663" i="1"/>
  <c r="AF38" i="1"/>
  <c r="AF348" i="1"/>
  <c r="AF553" i="1"/>
  <c r="AF259" i="1"/>
  <c r="AF703" i="1"/>
  <c r="AF425" i="1"/>
  <c r="AF396" i="1"/>
  <c r="AF748" i="1"/>
  <c r="AF190" i="1"/>
  <c r="AF18" i="1"/>
  <c r="AF20" i="1"/>
  <c r="AF65" i="1"/>
  <c r="AF424" i="1"/>
  <c r="AF831" i="1"/>
  <c r="AF338" i="1"/>
  <c r="AF200" i="1"/>
  <c r="AF780" i="1"/>
  <c r="AF237" i="1"/>
  <c r="AF743" i="1"/>
  <c r="AF236" i="1"/>
  <c r="AF315" i="1"/>
  <c r="AF12" i="1"/>
  <c r="AF505" i="1"/>
  <c r="AF477" i="1"/>
  <c r="AF516" i="1"/>
  <c r="Y255" i="1" l="1"/>
  <c r="Y777" i="1"/>
  <c r="Y702" i="1"/>
  <c r="Y337" i="1"/>
  <c r="Y131" i="1"/>
  <c r="Y233" i="1"/>
  <c r="Y91" i="1"/>
  <c r="Y90" i="1"/>
  <c r="Y515" i="1"/>
  <c r="Y574" i="1"/>
  <c r="Y289" i="1"/>
  <c r="Y812" i="1"/>
  <c r="Y865" i="1"/>
  <c r="Y829" i="1"/>
  <c r="Y44" i="1"/>
  <c r="Y686" i="1"/>
  <c r="Y709" i="1"/>
  <c r="Y420" i="1"/>
  <c r="Y841" i="1"/>
  <c r="Y220" i="1"/>
  <c r="Y590" i="1"/>
  <c r="Y154" i="1"/>
  <c r="Y52" i="1"/>
  <c r="Y514" i="1"/>
  <c r="Y565" i="1"/>
  <c r="Y359" i="1"/>
  <c r="Y386" i="1"/>
  <c r="Y805" i="1"/>
  <c r="Y343" i="1"/>
  <c r="Y614" i="1"/>
  <c r="Y769" i="1"/>
  <c r="Y232" i="1"/>
  <c r="Y599" i="1"/>
  <c r="Y153" i="1"/>
  <c r="Y764" i="1"/>
  <c r="Y184" i="1"/>
  <c r="Y199" i="1"/>
  <c r="Y265" i="1"/>
  <c r="Y219" i="1"/>
  <c r="Y442" i="1"/>
  <c r="Y287" i="1"/>
  <c r="Y853" i="1"/>
  <c r="Y423" i="1"/>
  <c r="Y121" i="1"/>
  <c r="Y450" i="1"/>
  <c r="Y394" i="1"/>
  <c r="Y101" i="1"/>
  <c r="Y789" i="1"/>
  <c r="Y661" i="1"/>
  <c r="Y434" i="1"/>
  <c r="Y336" i="1"/>
  <c r="Y633" i="1"/>
  <c r="Y254" i="1"/>
  <c r="Y488" i="1"/>
  <c r="Y218" i="1"/>
  <c r="Y632" i="1"/>
  <c r="Y115" i="1"/>
  <c r="Y788" i="1"/>
  <c r="Y734" i="1"/>
  <c r="Y459" i="1"/>
  <c r="Y785" i="1"/>
  <c r="Y100" i="1"/>
  <c r="Y631" i="1"/>
  <c r="Y776" i="1"/>
  <c r="Y685" i="1"/>
  <c r="Y548" i="1"/>
  <c r="Y598" i="1"/>
  <c r="Y433" i="1"/>
  <c r="Y99" i="1"/>
  <c r="Y630" i="1"/>
  <c r="Y73" i="1"/>
  <c r="Y784" i="1"/>
  <c r="Y183" i="1"/>
  <c r="Y547" i="1"/>
  <c r="Y610" i="1"/>
  <c r="Y840" i="1"/>
  <c r="Y549" i="1"/>
  <c r="Y475" i="1"/>
  <c r="Y546" i="1"/>
  <c r="Y142" i="1"/>
  <c r="Y400" i="1"/>
  <c r="Y383" i="1"/>
  <c r="Y523" i="1"/>
  <c r="Y249" i="1"/>
  <c r="Y51" i="1"/>
  <c r="Y441" i="1"/>
  <c r="Y573" i="1"/>
  <c r="Y170" i="1"/>
  <c r="Y443" i="1"/>
  <c r="Y589" i="1"/>
  <c r="Y411" i="1"/>
  <c r="Y684" i="1"/>
  <c r="Y286" i="1"/>
  <c r="Y768" i="1"/>
  <c r="Y552" i="1"/>
  <c r="Y50" i="1"/>
  <c r="Y130" i="1"/>
  <c r="Y410" i="1"/>
  <c r="Y487" i="1"/>
  <c r="Y17" i="1"/>
  <c r="Y335" i="1"/>
  <c r="Y474" i="1"/>
  <c r="Y188" i="1"/>
  <c r="Y358" i="1"/>
  <c r="Y564" i="1"/>
  <c r="Y660" i="1"/>
  <c r="Y432" i="1"/>
  <c r="Y152" i="1"/>
  <c r="Y839" i="1"/>
  <c r="Y804" i="1"/>
  <c r="Y528" i="1"/>
  <c r="Y419" i="1"/>
  <c r="Y431" i="1"/>
  <c r="Y656" i="1"/>
  <c r="Y597" i="1"/>
  <c r="Y765" i="1"/>
  <c r="Y129" i="1"/>
  <c r="Y368" i="1"/>
  <c r="Y731" i="1"/>
  <c r="Y730" i="1"/>
  <c r="Y503" i="1"/>
  <c r="Y802" i="1"/>
  <c r="Y613" i="1"/>
  <c r="Y851" i="1"/>
  <c r="Y807" i="1"/>
  <c r="Y729" i="1"/>
  <c r="Y864" i="1"/>
  <c r="Y728" i="1"/>
  <c r="Y821" i="1"/>
  <c r="Y551" i="1"/>
  <c r="Y32" i="1"/>
  <c r="Y737" i="1"/>
  <c r="Y72" i="1"/>
  <c r="Y838" i="1"/>
  <c r="Y735" i="1"/>
  <c r="Y727" i="1"/>
  <c r="Y334" i="1"/>
  <c r="Y81" i="1"/>
  <c r="Y231" i="1"/>
  <c r="Y285" i="1"/>
  <c r="Y37" i="1"/>
  <c r="Y733" i="1"/>
  <c r="Y313" i="1"/>
  <c r="Y357" i="1"/>
  <c r="Y182" i="1"/>
  <c r="Y852" i="1"/>
  <c r="Y49" i="1"/>
  <c r="Y473" i="1"/>
  <c r="Y80" i="1"/>
  <c r="Y499" i="1"/>
  <c r="Y75" i="1"/>
  <c r="Y418" i="1"/>
  <c r="Y384" i="1"/>
  <c r="Y299" i="1"/>
  <c r="Y609" i="1"/>
  <c r="Y147" i="1"/>
  <c r="Y440" i="1"/>
  <c r="Y522" i="1"/>
  <c r="Y695" i="1"/>
  <c r="Y128" i="1"/>
  <c r="Y596" i="1"/>
  <c r="Y783" i="1"/>
  <c r="Y629" i="1"/>
  <c r="Y89" i="1"/>
  <c r="Y793" i="1"/>
  <c r="Y694" i="1"/>
  <c r="Y56" i="1"/>
  <c r="Y732" i="1"/>
  <c r="Y736" i="1"/>
  <c r="Y486" i="1"/>
  <c r="Y563" i="1"/>
  <c r="Y628" i="1"/>
  <c r="Y284" i="1"/>
  <c r="Y283" i="1"/>
  <c r="Y307" i="1"/>
  <c r="Y643" i="1"/>
  <c r="Y141" i="1"/>
  <c r="Y562" i="1"/>
  <c r="Y572" i="1"/>
  <c r="Y409" i="1"/>
  <c r="Y513" i="1"/>
  <c r="Y234" i="1"/>
  <c r="Y230" i="1"/>
  <c r="Y127" i="1"/>
  <c r="Y472" i="1"/>
  <c r="Y512" i="1"/>
  <c r="Y830" i="1"/>
  <c r="Y602" i="1"/>
  <c r="Y181" i="1"/>
  <c r="Y659" i="1"/>
  <c r="Y485" i="1"/>
  <c r="Y726" i="1"/>
  <c r="Y662" i="1"/>
  <c r="Y837" i="1"/>
  <c r="Y282" i="1"/>
  <c r="Y725" i="1"/>
  <c r="Y857" i="1"/>
  <c r="Y566" i="1"/>
  <c r="Y527" i="1"/>
  <c r="Y281" i="1"/>
  <c r="Y169" i="1"/>
  <c r="Y545" i="1"/>
  <c r="Y724" i="1"/>
  <c r="Y280" i="1"/>
  <c r="Y683" i="1"/>
  <c r="Y55" i="1"/>
  <c r="Y627" i="1"/>
  <c r="Y642" i="1"/>
  <c r="Y114" i="1"/>
  <c r="Y356" i="1"/>
  <c r="Y626" i="1"/>
  <c r="Y253" i="1"/>
  <c r="Y618" i="1"/>
  <c r="Y355" i="1"/>
  <c r="Y374" i="1"/>
  <c r="Y180" i="1"/>
  <c r="Y471" i="1"/>
  <c r="Y28" i="1"/>
  <c r="Y490" i="1"/>
  <c r="Y347" i="1"/>
  <c r="Y682" i="1"/>
  <c r="Y693" i="1"/>
  <c r="Y354" i="1"/>
  <c r="Y460" i="1"/>
  <c r="Y229" i="1"/>
  <c r="Y863" i="1"/>
  <c r="Y295" i="1"/>
  <c r="Y617" i="1"/>
  <c r="Y417" i="1"/>
  <c r="Y775" i="1"/>
  <c r="Y571" i="1"/>
  <c r="Y810" i="1"/>
  <c r="Y113" i="1"/>
  <c r="Y258" i="1"/>
  <c r="Y561" i="1"/>
  <c r="Y112" i="1"/>
  <c r="Y470" i="1"/>
  <c r="Y228" i="1"/>
  <c r="Y521" i="1"/>
  <c r="Y544" i="1"/>
  <c r="Y168" i="1"/>
  <c r="Y353" i="1"/>
  <c r="Y74" i="1"/>
  <c r="Y543" i="1"/>
  <c r="Y458" i="1"/>
  <c r="Y723" i="1"/>
  <c r="Y542" i="1"/>
  <c r="Y318" i="1"/>
  <c r="Y16" i="1"/>
  <c r="Y741" i="1"/>
  <c r="Y541" i="1"/>
  <c r="Y854" i="1"/>
  <c r="Y227" i="1"/>
  <c r="Y279" i="1"/>
  <c r="Y430" i="1"/>
  <c r="Y210" i="1"/>
  <c r="Y64" i="1"/>
  <c r="Y681" i="1"/>
  <c r="Y529" i="1"/>
  <c r="Y294" i="1"/>
  <c r="Y822" i="1"/>
  <c r="Y457" i="1"/>
  <c r="Y641" i="1"/>
  <c r="Y616" i="1"/>
  <c r="Y342" i="1"/>
  <c r="Y346" i="1"/>
  <c r="Y43" i="1"/>
  <c r="Y820" i="1"/>
  <c r="Y63" i="1"/>
  <c r="Y813" i="1"/>
  <c r="Y806" i="1"/>
  <c r="Y34" i="1"/>
  <c r="Y24" i="1"/>
  <c r="Y98" i="1"/>
  <c r="Y439" i="1"/>
  <c r="Y373" i="1"/>
  <c r="Y649" i="1"/>
  <c r="Y601" i="1"/>
  <c r="Y607" i="1"/>
  <c r="Y504" i="1"/>
  <c r="Y126" i="1"/>
  <c r="Y264" i="1"/>
  <c r="Y166" i="1"/>
  <c r="Y782" i="1"/>
  <c r="Y588" i="1"/>
  <c r="Y502" i="1"/>
  <c r="Y801" i="1"/>
  <c r="Y429" i="1"/>
  <c r="Y540" i="1"/>
  <c r="Y79" i="1"/>
  <c r="Y179" i="1"/>
  <c r="Y787" i="1"/>
  <c r="Y697" i="1"/>
  <c r="Y722" i="1"/>
  <c r="Y352" i="1"/>
  <c r="Y291" i="1"/>
  <c r="Y97" i="1"/>
  <c r="Y600" i="1"/>
  <c r="Y708" i="1"/>
  <c r="Y317" i="1"/>
  <c r="Y648" i="1"/>
  <c r="Y209" i="1"/>
  <c r="Y381" i="1"/>
  <c r="Y333" i="1"/>
  <c r="Y828" i="1"/>
  <c r="Y248" i="1"/>
  <c r="Y755" i="1"/>
  <c r="Y151" i="1"/>
  <c r="Y680" i="1"/>
  <c r="Y611" i="1"/>
  <c r="Y278" i="1"/>
  <c r="Y476" i="1"/>
  <c r="Y640" i="1"/>
  <c r="Y647" i="1"/>
  <c r="Y747" i="1"/>
  <c r="Y625" i="1"/>
  <c r="Y345" i="1"/>
  <c r="Y88" i="1"/>
  <c r="Y140" i="1"/>
  <c r="Y850" i="1"/>
  <c r="Y849" i="1"/>
  <c r="Y393" i="1"/>
  <c r="Y120" i="1"/>
  <c r="Y372" i="1"/>
  <c r="Y303" i="1"/>
  <c r="Y277" i="1"/>
  <c r="Y298" i="1"/>
  <c r="Y221" i="1"/>
  <c r="Y836" i="1"/>
  <c r="Y408" i="1"/>
  <c r="Y779" i="1"/>
  <c r="Y306" i="1"/>
  <c r="Y208" i="1"/>
  <c r="Y624" i="1"/>
  <c r="Y774" i="1"/>
  <c r="Y207" i="1"/>
  <c r="Y119" i="1"/>
  <c r="Y456" i="1"/>
  <c r="Y186" i="1"/>
  <c r="Y428" i="1"/>
  <c r="Y587" i="1"/>
  <c r="Y187" i="1"/>
  <c r="Y178" i="1"/>
  <c r="Y781" i="1"/>
  <c r="Y721" i="1"/>
  <c r="Y720" i="1"/>
  <c r="Y293" i="1"/>
  <c r="Y288" i="1"/>
  <c r="Y740" i="1"/>
  <c r="Y679" i="1"/>
  <c r="Y678" i="1"/>
  <c r="Y586" i="1"/>
  <c r="Y15" i="1"/>
  <c r="Y14" i="1"/>
  <c r="Y773" i="1"/>
  <c r="Y118" i="1"/>
  <c r="Y96" i="1"/>
  <c r="Y407" i="1"/>
  <c r="Y800" i="1"/>
  <c r="Y380" i="1"/>
  <c r="Y332" i="1"/>
  <c r="Y608" i="1"/>
  <c r="Y489" i="1"/>
  <c r="Y71" i="1"/>
  <c r="Y276" i="1"/>
  <c r="Y848" i="1"/>
  <c r="Y292" i="1"/>
  <c r="Y198" i="1"/>
  <c r="Y70" i="1"/>
  <c r="Y165" i="1"/>
  <c r="Y247" i="1"/>
  <c r="Y799" i="1"/>
  <c r="Y422" i="1"/>
  <c r="Y655" i="1"/>
  <c r="Y69" i="1"/>
  <c r="Y379" i="1"/>
  <c r="Y819" i="1"/>
  <c r="Y226" i="1"/>
  <c r="Y406" i="1"/>
  <c r="Y484" i="1"/>
  <c r="Y654" i="1"/>
  <c r="Y623" i="1"/>
  <c r="Y595" i="1"/>
  <c r="Y378" i="1"/>
  <c r="Y275" i="1"/>
  <c r="Y646" i="1"/>
  <c r="Y110" i="1"/>
  <c r="Y763" i="1"/>
  <c r="Y274" i="1"/>
  <c r="Y594" i="1"/>
  <c r="Y371" i="1"/>
  <c r="Y469" i="1"/>
  <c r="Y606" i="1"/>
  <c r="Y449" i="1"/>
  <c r="Y511" i="1"/>
  <c r="Y29" i="1"/>
  <c r="Y125" i="1"/>
  <c r="Y185" i="1"/>
  <c r="Y26" i="1"/>
  <c r="Y818" i="1"/>
  <c r="Y835" i="1"/>
  <c r="Y392" i="1"/>
  <c r="Y416" i="1"/>
  <c r="Y483" i="1"/>
  <c r="Y677" i="1"/>
  <c r="Y146" i="1"/>
  <c r="Y585" i="1"/>
  <c r="Y391" i="1"/>
  <c r="Y604" i="1"/>
  <c r="Y468" i="1"/>
  <c r="Y817" i="1"/>
  <c r="Y331" i="1"/>
  <c r="Y316" i="1"/>
  <c r="Y225" i="1"/>
  <c r="Y803" i="1"/>
  <c r="Y367" i="1"/>
  <c r="Y622" i="1"/>
  <c r="Y177" i="1"/>
  <c r="Y798" i="1"/>
  <c r="Y808" i="1"/>
  <c r="Y341" i="1"/>
  <c r="Y498" i="1"/>
  <c r="Y809" i="1"/>
  <c r="Y111" i="1"/>
  <c r="Y42" i="1"/>
  <c r="Y351" i="1"/>
  <c r="Y719" i="1"/>
  <c r="Y797" i="1"/>
  <c r="Y68" i="1"/>
  <c r="Y778" i="1"/>
  <c r="Y360" i="1"/>
  <c r="Y399" i="1"/>
  <c r="Y501" i="1"/>
  <c r="Y314" i="1"/>
  <c r="Y676" i="1"/>
  <c r="Y451" i="1"/>
  <c r="Y510" i="1"/>
  <c r="Y718" i="1"/>
  <c r="Y390" i="1"/>
  <c r="Y217" i="1"/>
  <c r="Y87" i="1"/>
  <c r="Y560" i="1"/>
  <c r="Y754" i="1"/>
  <c r="Y252" i="1"/>
  <c r="Y827" i="1"/>
  <c r="Y206" i="1"/>
  <c r="Y653" i="1"/>
  <c r="Y366" i="1"/>
  <c r="Y772" i="1"/>
  <c r="Y48" i="1"/>
  <c r="Y330" i="1"/>
  <c r="Y197" i="1"/>
  <c r="Y389" i="1"/>
  <c r="Y365" i="1"/>
  <c r="Y350" i="1"/>
  <c r="Y691" i="1"/>
  <c r="Y62" i="1"/>
  <c r="Y164" i="1"/>
  <c r="Y150" i="1"/>
  <c r="Y575" i="1"/>
  <c r="Y786" i="1"/>
  <c r="Y340" i="1"/>
  <c r="Y398" i="1"/>
  <c r="Y455" i="1"/>
  <c r="Y320" i="1"/>
  <c r="Y163" i="1"/>
  <c r="Y675" i="1"/>
  <c r="Y497" i="1"/>
  <c r="Y176" i="1"/>
  <c r="Y370" i="1"/>
  <c r="Y300" i="1"/>
  <c r="Y570" i="1"/>
  <c r="Y415" i="1"/>
  <c r="Y364" i="1"/>
  <c r="Y796" i="1"/>
  <c r="Y687" i="1"/>
  <c r="Y847" i="1"/>
  <c r="Y312" i="1"/>
  <c r="Y273" i="1"/>
  <c r="Y427" i="1"/>
  <c r="Y753" i="1"/>
  <c r="Y246" i="1"/>
  <c r="Y569" i="1"/>
  <c r="Y717" i="1"/>
  <c r="Y311" i="1"/>
  <c r="Y263" i="1"/>
  <c r="Y139" i="1"/>
  <c r="Y559" i="1"/>
  <c r="Y31" i="1"/>
  <c r="Y652" i="1"/>
  <c r="Y467" i="1"/>
  <c r="Y13" i="1"/>
  <c r="Y674" i="1"/>
  <c r="Y762" i="1"/>
  <c r="Y339" i="1"/>
  <c r="Y673" i="1"/>
  <c r="Y262" i="1"/>
  <c r="Y558" i="1"/>
  <c r="Y539" i="1"/>
  <c r="Y520" i="1"/>
  <c r="Y397" i="1"/>
  <c r="Y707" i="1"/>
  <c r="Y388" i="1"/>
  <c r="Y639" i="1"/>
  <c r="Y862" i="1"/>
  <c r="Y245" i="1"/>
  <c r="Y196" i="1"/>
  <c r="Y138" i="1"/>
  <c r="Y568" i="1"/>
  <c r="Y193" i="1"/>
  <c r="Y244" i="1"/>
  <c r="Y124" i="1"/>
  <c r="Y224" i="1"/>
  <c r="Y651" i="1"/>
  <c r="Y466" i="1"/>
  <c r="Y78" i="1"/>
  <c r="Y856" i="1"/>
  <c r="Y861" i="1"/>
  <c r="Y746" i="1"/>
  <c r="Y175" i="1"/>
  <c r="Y771" i="1"/>
  <c r="Y95" i="1"/>
  <c r="Y33" i="1"/>
  <c r="Y519" i="1"/>
  <c r="Y363" i="1"/>
  <c r="Y362" i="1"/>
  <c r="Y496" i="1"/>
  <c r="Y109" i="1"/>
  <c r="Y584" i="1"/>
  <c r="Y426" i="1"/>
  <c r="Y448" i="1"/>
  <c r="Y761" i="1"/>
  <c r="Y297" i="1"/>
  <c r="Y716" i="1"/>
  <c r="Y301" i="1"/>
  <c r="Y658" i="1"/>
  <c r="Y706" i="1"/>
  <c r="Y344" i="1"/>
  <c r="Y814" i="1"/>
  <c r="Y866" i="1"/>
  <c r="Y329" i="1"/>
  <c r="Y482" i="1"/>
  <c r="Y148" i="1"/>
  <c r="Y438" i="1"/>
  <c r="Y61" i="1"/>
  <c r="Y834" i="1"/>
  <c r="Y550" i="1"/>
  <c r="Y251" i="1"/>
  <c r="Y67" i="1"/>
  <c r="Y145" i="1"/>
  <c r="Y272" i="1"/>
  <c r="Y137" i="1"/>
  <c r="Y593" i="1"/>
  <c r="Y243" i="1"/>
  <c r="Y414" i="1"/>
  <c r="Y54" i="1"/>
  <c r="Y672" i="1"/>
  <c r="Y705" i="1"/>
  <c r="Y405" i="1"/>
  <c r="Y136" i="1"/>
  <c r="Y465" i="1"/>
  <c r="Y242" i="1"/>
  <c r="Y612" i="1"/>
  <c r="Y704" i="1"/>
  <c r="Y518" i="1"/>
  <c r="Y404" i="1"/>
  <c r="Y162" i="1"/>
  <c r="Y205" i="1"/>
  <c r="Y47" i="1"/>
  <c r="Y495" i="1"/>
  <c r="Y216" i="1"/>
  <c r="Y25" i="1"/>
  <c r="Y715" i="1"/>
  <c r="Y241" i="1"/>
  <c r="Y41" i="1"/>
  <c r="Y638" i="1"/>
  <c r="Y826" i="1"/>
  <c r="Y223" i="1"/>
  <c r="Y583" i="1"/>
  <c r="Y161" i="1"/>
  <c r="Y454" i="1"/>
  <c r="Y795" i="1"/>
  <c r="Y204" i="1"/>
  <c r="Y53" i="1"/>
  <c r="Y403" i="1"/>
  <c r="Y671" i="1"/>
  <c r="Y464" i="1"/>
  <c r="Y582" i="1"/>
  <c r="Y557" i="1"/>
  <c r="Y160" i="1"/>
  <c r="Y581" i="1"/>
  <c r="Y538" i="1"/>
  <c r="Y135" i="1"/>
  <c r="Y108" i="1"/>
  <c r="Y592" i="1"/>
  <c r="Y174" i="1"/>
  <c r="Y645" i="1"/>
  <c r="Y603" i="1"/>
  <c r="Y437" i="1"/>
  <c r="Y637" i="1"/>
  <c r="Y526" i="1"/>
  <c r="Y271" i="1"/>
  <c r="Y670" i="1"/>
  <c r="Y203" i="1"/>
  <c r="Y77" i="1"/>
  <c r="Y580" i="1"/>
  <c r="Y537" i="1"/>
  <c r="Y192" i="1"/>
  <c r="Y240" i="1"/>
  <c r="Y171" i="1"/>
  <c r="Y395" i="1"/>
  <c r="Y669" i="1"/>
  <c r="Y714" i="1"/>
  <c r="Y215" i="1"/>
  <c r="Y463" i="1"/>
  <c r="Y509" i="1"/>
  <c r="Y739" i="1"/>
  <c r="Y481" i="1"/>
  <c r="Y692" i="1"/>
  <c r="Y701" i="1"/>
  <c r="Y536" i="1"/>
  <c r="Y770" i="1"/>
  <c r="Y261" i="1"/>
  <c r="Y833" i="1"/>
  <c r="Y310" i="1"/>
  <c r="Y328" i="1"/>
  <c r="Y270" i="1"/>
  <c r="Y567" i="1"/>
  <c r="Y452" i="1"/>
  <c r="Y304" i="1"/>
  <c r="Y860" i="1"/>
  <c r="Y214" i="1"/>
  <c r="Y106" i="1"/>
  <c r="Y579" i="1"/>
  <c r="Y30" i="1"/>
  <c r="Y66" i="1"/>
  <c r="Y760" i="1"/>
  <c r="Y191" i="1"/>
  <c r="Y436" i="1"/>
  <c r="Y508" i="1"/>
  <c r="Y644" i="1"/>
  <c r="Y767" i="1"/>
  <c r="Y689" i="1"/>
  <c r="Y494" i="1"/>
  <c r="Y525" i="1"/>
  <c r="Y825" i="1"/>
  <c r="Y745" i="1"/>
  <c r="Y361" i="1"/>
  <c r="Y195" i="1"/>
  <c r="Y134" i="1"/>
  <c r="Y480" i="1"/>
  <c r="Y40" i="1"/>
  <c r="Y535" i="1"/>
  <c r="Y257" i="1"/>
  <c r="Y556" i="1"/>
  <c r="Y794" i="1"/>
  <c r="Y621" i="1"/>
  <c r="Y213" i="1"/>
  <c r="Y846" i="1"/>
  <c r="Y752" i="1"/>
  <c r="Y159" i="1"/>
  <c r="Y327" i="1"/>
  <c r="Y534" i="1"/>
  <c r="Y269" i="1"/>
  <c r="Y305" i="1"/>
  <c r="Y377" i="1"/>
  <c r="Y447" i="1"/>
  <c r="Y446" i="1"/>
  <c r="Y816" i="1"/>
  <c r="Y751" i="1"/>
  <c r="Y636" i="1"/>
  <c r="Y533" i="1"/>
  <c r="Y832" i="1"/>
  <c r="Y591" i="1"/>
  <c r="Y158" i="1"/>
  <c r="Y493" i="1"/>
  <c r="Y268" i="1"/>
  <c r="Y172" i="1"/>
  <c r="Y157" i="1"/>
  <c r="Y578" i="1"/>
  <c r="Y86" i="1"/>
  <c r="Y696" i="1"/>
  <c r="Y500" i="1"/>
  <c r="Y402" i="1"/>
  <c r="Y811" i="1"/>
  <c r="Y445" i="1"/>
  <c r="Y60" i="1"/>
  <c r="Y302" i="1"/>
  <c r="Y27" i="1"/>
  <c r="Y668" i="1"/>
  <c r="Y239" i="1"/>
  <c r="Y133" i="1"/>
  <c r="Y82" i="1"/>
  <c r="Y35" i="1"/>
  <c r="Y22" i="1"/>
  <c r="Y94" i="1"/>
  <c r="Y326" i="1"/>
  <c r="Y713" i="1"/>
  <c r="Y845" i="1"/>
  <c r="Y325" i="1"/>
  <c r="Y76" i="1"/>
  <c r="Y173" i="1"/>
  <c r="Y85" i="1"/>
  <c r="Y750" i="1"/>
  <c r="Y532" i="1"/>
  <c r="Y59" i="1"/>
  <c r="Y577" i="1"/>
  <c r="Y387" i="1"/>
  <c r="Y620" i="1"/>
  <c r="Y855" i="1"/>
  <c r="Y144" i="1"/>
  <c r="Y700" i="1"/>
  <c r="Y238" i="1"/>
  <c r="Y859" i="1"/>
  <c r="Y759" i="1"/>
  <c r="Y194" i="1"/>
  <c r="Y117" i="1"/>
  <c r="Y23" i="1"/>
  <c r="Y744" i="1"/>
  <c r="Y667" i="1"/>
  <c r="Y123" i="1"/>
  <c r="Y116" i="1"/>
  <c r="Y235" i="1"/>
  <c r="Y93" i="1"/>
  <c r="Y102" i="1"/>
  <c r="Y492" i="1"/>
  <c r="Y267" i="1"/>
  <c r="Y435" i="1"/>
  <c r="Y21" i="1"/>
  <c r="Y122" i="1"/>
  <c r="Y444" i="1"/>
  <c r="Y107" i="1"/>
  <c r="Y92" i="1"/>
  <c r="Y84" i="1"/>
  <c r="Y202" i="1"/>
  <c r="Y222" i="1"/>
  <c r="Y250" i="1"/>
  <c r="Y858" i="1"/>
  <c r="Y824" i="1"/>
  <c r="Y319" i="1"/>
  <c r="Y324" i="1"/>
  <c r="Y39" i="1"/>
  <c r="Y309" i="1"/>
  <c r="Y524" i="1"/>
  <c r="Y815" i="1"/>
  <c r="Y758" i="1"/>
  <c r="Y189" i="1"/>
  <c r="Y666" i="1"/>
  <c r="Y635" i="1"/>
  <c r="Y844" i="1"/>
  <c r="Y462" i="1"/>
  <c r="Y555" i="1"/>
  <c r="Y413" i="1"/>
  <c r="Y308" i="1"/>
  <c r="Y479" i="1"/>
  <c r="Y766" i="1"/>
  <c r="Y757" i="1"/>
  <c r="Y738" i="1"/>
  <c r="Y665" i="1"/>
  <c r="Y615" i="1"/>
  <c r="Y296" i="1"/>
  <c r="Y266" i="1"/>
  <c r="Y554" i="1"/>
  <c r="Y212" i="1"/>
  <c r="Y507" i="1"/>
  <c r="Y167" i="1"/>
  <c r="Y823" i="1"/>
  <c r="Y201" i="1"/>
  <c r="Y156" i="1"/>
  <c r="Y321" i="1"/>
  <c r="Y376" i="1"/>
  <c r="Y105" i="1"/>
  <c r="Y461" i="1"/>
  <c r="Y323" i="1"/>
  <c r="Y517" i="1"/>
  <c r="Y453" i="1"/>
  <c r="Y531" i="1"/>
  <c r="Y211" i="1"/>
  <c r="Y290" i="1"/>
  <c r="Y742" i="1"/>
  <c r="Y349" i="1"/>
  <c r="Y36" i="1"/>
  <c r="Y46" i="1"/>
  <c r="Y664" i="1"/>
  <c r="Y412" i="1"/>
  <c r="Y634" i="1"/>
  <c r="Y792" i="1"/>
  <c r="Y149" i="1"/>
  <c r="Y322" i="1"/>
  <c r="Y506" i="1"/>
  <c r="Y699" i="1"/>
  <c r="Y369" i="1"/>
  <c r="Y19" i="1"/>
  <c r="Y756" i="1"/>
  <c r="Y749" i="1"/>
  <c r="Y104" i="1"/>
  <c r="Y45" i="1"/>
  <c r="Y619" i="1"/>
  <c r="Y576" i="1"/>
  <c r="Y375" i="1"/>
  <c r="Y256" i="1"/>
  <c r="Y690" i="1"/>
  <c r="Y712" i="1"/>
  <c r="Y421" i="1"/>
  <c r="Y698" i="1"/>
  <c r="Y650" i="1"/>
  <c r="Y382" i="1"/>
  <c r="Y58" i="1"/>
  <c r="Y791" i="1"/>
  <c r="Y155" i="1"/>
  <c r="Y385" i="1"/>
  <c r="Y530" i="1"/>
  <c r="Y57" i="1"/>
  <c r="Y260" i="1"/>
  <c r="Y83" i="1"/>
  <c r="Y132" i="1"/>
  <c r="Y401" i="1"/>
  <c r="Y143" i="1"/>
  <c r="Y657" i="1"/>
  <c r="Y103" i="1"/>
  <c r="Y688" i="1"/>
  <c r="Y711" i="1"/>
  <c r="Y491" i="1"/>
  <c r="Y478" i="1"/>
  <c r="Y663" i="1"/>
  <c r="Y38" i="1"/>
  <c r="Y348" i="1"/>
  <c r="Y553" i="1"/>
  <c r="Y259" i="1"/>
  <c r="Y703" i="1"/>
  <c r="Y425" i="1"/>
  <c r="Y605" i="1"/>
  <c r="Y396" i="1"/>
  <c r="Y748" i="1"/>
  <c r="Y190" i="1"/>
  <c r="Y18" i="1"/>
  <c r="Y843" i="1"/>
  <c r="Y20" i="1"/>
  <c r="Y65" i="1"/>
  <c r="Y424" i="1"/>
  <c r="Y831" i="1"/>
  <c r="Y338" i="1"/>
  <c r="Y200" i="1"/>
  <c r="Y780" i="1"/>
  <c r="Y237" i="1"/>
  <c r="Y842" i="1"/>
  <c r="Y743" i="1"/>
  <c r="Y236" i="1"/>
  <c r="Y710" i="1"/>
  <c r="Y315" i="1"/>
  <c r="Y12" i="1"/>
  <c r="Y790" i="1"/>
  <c r="Y505" i="1"/>
  <c r="Y477" i="1"/>
  <c r="Y516" i="1"/>
  <c r="X11" i="1"/>
  <c r="W11" i="1"/>
  <c r="V866" i="1"/>
  <c r="V865" i="1"/>
  <c r="V864" i="1"/>
  <c r="V863" i="1"/>
  <c r="V862" i="1"/>
  <c r="V861" i="1"/>
  <c r="V860" i="1"/>
  <c r="V859" i="1"/>
  <c r="V858" i="1"/>
  <c r="V857" i="1"/>
  <c r="V856" i="1"/>
  <c r="V855" i="1"/>
  <c r="V854" i="1"/>
  <c r="V853" i="1"/>
  <c r="V852" i="1"/>
  <c r="V851" i="1"/>
  <c r="V850" i="1"/>
  <c r="V849" i="1"/>
  <c r="V848" i="1"/>
  <c r="V847" i="1"/>
  <c r="V846" i="1"/>
  <c r="V845" i="1"/>
  <c r="V844" i="1"/>
  <c r="V843" i="1"/>
  <c r="V842" i="1"/>
  <c r="V841" i="1"/>
  <c r="V840" i="1"/>
  <c r="V839" i="1"/>
  <c r="V838" i="1"/>
  <c r="V837" i="1"/>
  <c r="V836" i="1"/>
  <c r="V835" i="1"/>
  <c r="V834" i="1"/>
  <c r="V833" i="1"/>
  <c r="V832" i="1"/>
  <c r="V831" i="1"/>
  <c r="V830" i="1"/>
  <c r="V829" i="1"/>
  <c r="V828" i="1"/>
  <c r="V827" i="1"/>
  <c r="V826" i="1"/>
  <c r="V825" i="1"/>
  <c r="V824" i="1"/>
  <c r="V823" i="1"/>
  <c r="V822" i="1"/>
  <c r="V821" i="1"/>
  <c r="V820" i="1"/>
  <c r="V819" i="1"/>
  <c r="V818" i="1"/>
  <c r="V817" i="1"/>
  <c r="V816" i="1"/>
  <c r="V815" i="1"/>
  <c r="V814" i="1"/>
  <c r="V813" i="1"/>
  <c r="V812" i="1"/>
  <c r="V811" i="1"/>
  <c r="V810" i="1"/>
  <c r="V809" i="1"/>
  <c r="V808" i="1"/>
  <c r="V807" i="1"/>
  <c r="V806" i="1"/>
  <c r="V805" i="1"/>
  <c r="V804" i="1"/>
  <c r="V803" i="1"/>
  <c r="V802" i="1"/>
  <c r="V801" i="1"/>
  <c r="V800" i="1"/>
  <c r="V799" i="1"/>
  <c r="V798" i="1"/>
  <c r="V797" i="1"/>
  <c r="V796" i="1"/>
  <c r="V795" i="1"/>
  <c r="V794" i="1"/>
  <c r="V793" i="1"/>
  <c r="V792" i="1"/>
  <c r="V791" i="1"/>
  <c r="V790" i="1"/>
  <c r="V789" i="1"/>
  <c r="V788" i="1"/>
  <c r="V787" i="1"/>
  <c r="V786" i="1"/>
  <c r="V785" i="1"/>
  <c r="V784" i="1"/>
  <c r="V783" i="1"/>
  <c r="V782" i="1"/>
  <c r="V781" i="1"/>
  <c r="V780" i="1"/>
  <c r="V779" i="1"/>
  <c r="V778" i="1"/>
  <c r="V777" i="1"/>
  <c r="V776" i="1"/>
  <c r="V775" i="1"/>
  <c r="V774" i="1"/>
  <c r="V773" i="1"/>
  <c r="V772" i="1"/>
  <c r="V771" i="1"/>
  <c r="V770" i="1"/>
  <c r="V769" i="1"/>
  <c r="V768" i="1"/>
  <c r="V767" i="1"/>
  <c r="V766" i="1"/>
  <c r="V765" i="1"/>
  <c r="V764" i="1"/>
  <c r="V763" i="1"/>
  <c r="V762" i="1"/>
  <c r="V761" i="1"/>
  <c r="V760" i="1"/>
  <c r="V759" i="1"/>
  <c r="V758" i="1"/>
  <c r="V757" i="1"/>
  <c r="V756" i="1"/>
  <c r="V755" i="1"/>
  <c r="V754" i="1"/>
  <c r="V753" i="1"/>
  <c r="V752" i="1"/>
  <c r="V751" i="1"/>
  <c r="V750" i="1"/>
  <c r="V749" i="1"/>
  <c r="V748" i="1"/>
  <c r="V747" i="1"/>
  <c r="V746" i="1"/>
  <c r="V745" i="1"/>
  <c r="V744" i="1"/>
  <c r="V743" i="1"/>
  <c r="V742" i="1"/>
  <c r="V741" i="1"/>
  <c r="V740" i="1"/>
  <c r="V739" i="1"/>
  <c r="V738" i="1"/>
  <c r="V737" i="1"/>
  <c r="V736" i="1"/>
  <c r="V735" i="1"/>
  <c r="V734" i="1"/>
  <c r="V733" i="1"/>
  <c r="V732" i="1"/>
  <c r="V731" i="1"/>
  <c r="V730" i="1"/>
  <c r="V729" i="1"/>
  <c r="V728" i="1"/>
  <c r="V727" i="1"/>
  <c r="V726" i="1"/>
  <c r="V725" i="1"/>
  <c r="V724" i="1"/>
  <c r="V723" i="1"/>
  <c r="V722" i="1"/>
  <c r="V721" i="1"/>
  <c r="V720" i="1"/>
  <c r="V719" i="1"/>
  <c r="V718" i="1"/>
  <c r="V717" i="1"/>
  <c r="V716" i="1"/>
  <c r="V715" i="1"/>
  <c r="V714" i="1"/>
  <c r="V713" i="1"/>
  <c r="V712" i="1"/>
  <c r="V711" i="1"/>
  <c r="V710" i="1"/>
  <c r="V709" i="1"/>
  <c r="V708" i="1"/>
  <c r="V707" i="1"/>
  <c r="V706" i="1"/>
  <c r="V705" i="1"/>
  <c r="V704" i="1"/>
  <c r="V703" i="1"/>
  <c r="V702" i="1"/>
  <c r="V701" i="1"/>
  <c r="V700" i="1"/>
  <c r="V699" i="1"/>
  <c r="V698" i="1"/>
  <c r="V697" i="1"/>
  <c r="V696" i="1"/>
  <c r="V695" i="1"/>
  <c r="V694" i="1"/>
  <c r="V693" i="1"/>
  <c r="V692" i="1"/>
  <c r="V691" i="1"/>
  <c r="V690" i="1"/>
  <c r="V689" i="1"/>
  <c r="V688" i="1"/>
  <c r="V687" i="1"/>
  <c r="V686" i="1"/>
  <c r="V685" i="1"/>
  <c r="V684" i="1"/>
  <c r="V683" i="1"/>
  <c r="V682" i="1"/>
  <c r="V681" i="1"/>
  <c r="V680" i="1"/>
  <c r="V679" i="1"/>
  <c r="V678" i="1"/>
  <c r="V677" i="1"/>
  <c r="V676" i="1"/>
  <c r="V675" i="1"/>
  <c r="V674" i="1"/>
  <c r="V673" i="1"/>
  <c r="V672" i="1"/>
  <c r="V671" i="1"/>
  <c r="V670" i="1"/>
  <c r="V669" i="1"/>
  <c r="V668" i="1"/>
  <c r="V667" i="1"/>
  <c r="V666" i="1"/>
  <c r="V665" i="1"/>
  <c r="V664" i="1"/>
  <c r="V663" i="1"/>
  <c r="V662" i="1"/>
  <c r="V661" i="1"/>
  <c r="V660" i="1"/>
  <c r="V659" i="1"/>
  <c r="V658" i="1"/>
  <c r="V657" i="1"/>
  <c r="V656" i="1"/>
  <c r="V655" i="1"/>
  <c r="V654" i="1"/>
  <c r="V653" i="1"/>
  <c r="V652" i="1"/>
  <c r="V651" i="1"/>
  <c r="V650" i="1"/>
  <c r="V649" i="1"/>
  <c r="V648" i="1"/>
  <c r="V647" i="1"/>
  <c r="V646" i="1"/>
  <c r="V645" i="1"/>
  <c r="V644" i="1"/>
  <c r="V643" i="1"/>
  <c r="V642" i="1"/>
  <c r="V641" i="1"/>
  <c r="V640" i="1"/>
  <c r="V639" i="1"/>
  <c r="V638" i="1"/>
  <c r="V637" i="1"/>
  <c r="V636" i="1"/>
  <c r="V635" i="1"/>
  <c r="V634" i="1"/>
  <c r="V633" i="1"/>
  <c r="V632" i="1"/>
  <c r="V631" i="1"/>
  <c r="V630" i="1"/>
  <c r="V629" i="1"/>
  <c r="V628" i="1"/>
  <c r="V627" i="1"/>
  <c r="V626" i="1"/>
  <c r="V625" i="1"/>
  <c r="V624" i="1"/>
  <c r="V623" i="1"/>
  <c r="V622" i="1"/>
  <c r="V621" i="1"/>
  <c r="V620" i="1"/>
  <c r="V619" i="1"/>
  <c r="V618" i="1"/>
  <c r="V617" i="1"/>
  <c r="V616" i="1"/>
  <c r="V615" i="1"/>
  <c r="V614" i="1"/>
  <c r="V613" i="1"/>
  <c r="V612" i="1"/>
  <c r="V611" i="1"/>
  <c r="V610" i="1"/>
  <c r="V609" i="1"/>
  <c r="V608" i="1"/>
  <c r="V607" i="1"/>
  <c r="V606" i="1"/>
  <c r="V605" i="1"/>
  <c r="V604" i="1"/>
  <c r="V603" i="1"/>
  <c r="V602" i="1"/>
  <c r="V601" i="1"/>
  <c r="V600" i="1"/>
  <c r="V599" i="1"/>
  <c r="V598" i="1"/>
  <c r="V597" i="1"/>
  <c r="V596" i="1"/>
  <c r="V595" i="1"/>
  <c r="V594" i="1"/>
  <c r="V593" i="1"/>
  <c r="V592" i="1"/>
  <c r="V591" i="1"/>
  <c r="V590" i="1"/>
  <c r="V589" i="1"/>
  <c r="V588" i="1"/>
  <c r="V587" i="1"/>
  <c r="V586" i="1"/>
  <c r="V585" i="1"/>
  <c r="V584" i="1"/>
  <c r="V583" i="1"/>
  <c r="V582" i="1"/>
  <c r="V581" i="1"/>
  <c r="V580" i="1"/>
  <c r="V579" i="1"/>
  <c r="V578" i="1"/>
  <c r="V577" i="1"/>
  <c r="V576" i="1"/>
  <c r="V575" i="1"/>
  <c r="V574" i="1"/>
  <c r="V573" i="1"/>
  <c r="V572" i="1"/>
  <c r="V571" i="1"/>
  <c r="V570" i="1"/>
  <c r="V569" i="1"/>
  <c r="V568" i="1"/>
  <c r="V567" i="1"/>
  <c r="V566" i="1"/>
  <c r="V565" i="1"/>
  <c r="V564" i="1"/>
  <c r="V563" i="1"/>
  <c r="V562" i="1"/>
  <c r="V561" i="1"/>
  <c r="V560" i="1"/>
  <c r="V559" i="1"/>
  <c r="V558" i="1"/>
  <c r="V557" i="1"/>
  <c r="V556" i="1"/>
  <c r="V555" i="1"/>
  <c r="V554" i="1"/>
  <c r="V553" i="1"/>
  <c r="V552" i="1"/>
  <c r="V551" i="1"/>
  <c r="V550" i="1"/>
  <c r="V549" i="1"/>
  <c r="V548" i="1"/>
  <c r="V547" i="1"/>
  <c r="V546" i="1"/>
  <c r="V545" i="1"/>
  <c r="V544" i="1"/>
  <c r="V543" i="1"/>
  <c r="V542" i="1"/>
  <c r="V541" i="1"/>
  <c r="V540" i="1"/>
  <c r="V539" i="1"/>
  <c r="V538" i="1"/>
  <c r="V537" i="1"/>
  <c r="V536" i="1"/>
  <c r="V535" i="1"/>
  <c r="V534" i="1"/>
  <c r="V533" i="1"/>
  <c r="V532" i="1"/>
  <c r="V531" i="1"/>
  <c r="V530" i="1"/>
  <c r="V529" i="1"/>
  <c r="V528" i="1"/>
  <c r="V527" i="1"/>
  <c r="V526" i="1"/>
  <c r="V525" i="1"/>
  <c r="V524" i="1"/>
  <c r="V523" i="1"/>
  <c r="V522" i="1"/>
  <c r="V521" i="1"/>
  <c r="V520" i="1"/>
  <c r="V519" i="1"/>
  <c r="V518" i="1"/>
  <c r="V517" i="1"/>
  <c r="V516" i="1"/>
  <c r="V515" i="1"/>
  <c r="V514" i="1"/>
  <c r="V513" i="1"/>
  <c r="V512" i="1"/>
  <c r="V511" i="1"/>
  <c r="V510" i="1"/>
  <c r="V509" i="1"/>
  <c r="V508" i="1"/>
  <c r="V507" i="1"/>
  <c r="V506" i="1"/>
  <c r="V505" i="1"/>
  <c r="V504" i="1"/>
  <c r="V503" i="1"/>
  <c r="V502" i="1"/>
  <c r="V501" i="1"/>
  <c r="V500" i="1"/>
  <c r="V499" i="1"/>
  <c r="V498" i="1"/>
  <c r="V497" i="1"/>
  <c r="V496" i="1"/>
  <c r="V495" i="1"/>
  <c r="V494" i="1"/>
  <c r="V493" i="1"/>
  <c r="V492" i="1"/>
  <c r="V491" i="1"/>
  <c r="V490" i="1"/>
  <c r="V489" i="1"/>
  <c r="V488" i="1"/>
  <c r="V487" i="1"/>
  <c r="V486" i="1"/>
  <c r="V485" i="1"/>
  <c r="V484" i="1"/>
  <c r="V483" i="1"/>
  <c r="V482" i="1"/>
  <c r="V481" i="1"/>
  <c r="V480" i="1"/>
  <c r="V479" i="1"/>
  <c r="V478" i="1"/>
  <c r="V477" i="1"/>
  <c r="V476" i="1"/>
  <c r="V475" i="1"/>
  <c r="V474" i="1"/>
  <c r="V473" i="1"/>
  <c r="V472" i="1"/>
  <c r="V471" i="1"/>
  <c r="V470" i="1"/>
  <c r="V469" i="1"/>
  <c r="V468" i="1"/>
  <c r="V467" i="1"/>
  <c r="V466" i="1"/>
  <c r="V465" i="1"/>
  <c r="V464" i="1"/>
  <c r="V463" i="1"/>
  <c r="V462" i="1"/>
  <c r="V461" i="1"/>
  <c r="V460" i="1"/>
  <c r="V459" i="1"/>
  <c r="V458" i="1"/>
  <c r="V457" i="1"/>
  <c r="V456" i="1"/>
  <c r="V455" i="1"/>
  <c r="V454" i="1"/>
  <c r="V453" i="1"/>
  <c r="V452" i="1"/>
  <c r="V451" i="1"/>
  <c r="V450" i="1"/>
  <c r="V449" i="1"/>
  <c r="V448" i="1"/>
  <c r="V447" i="1"/>
  <c r="V446" i="1"/>
  <c r="V445" i="1"/>
  <c r="V444" i="1"/>
  <c r="V443" i="1"/>
  <c r="V442" i="1"/>
  <c r="V441" i="1"/>
  <c r="V440" i="1"/>
  <c r="V439" i="1"/>
  <c r="V438" i="1"/>
  <c r="V437" i="1"/>
  <c r="V436" i="1"/>
  <c r="V435" i="1"/>
  <c r="V434" i="1"/>
  <c r="V433" i="1"/>
  <c r="V432" i="1"/>
  <c r="V431" i="1"/>
  <c r="V430" i="1"/>
  <c r="V429" i="1"/>
  <c r="V428" i="1"/>
  <c r="V427" i="1"/>
  <c r="V426" i="1"/>
  <c r="V425" i="1"/>
  <c r="V424" i="1"/>
  <c r="V423" i="1"/>
  <c r="V422" i="1"/>
  <c r="V421" i="1"/>
  <c r="V420" i="1"/>
  <c r="V419" i="1"/>
  <c r="V418" i="1"/>
  <c r="V417" i="1"/>
  <c r="V416" i="1"/>
  <c r="V415" i="1"/>
  <c r="V414" i="1"/>
  <c r="V413" i="1"/>
  <c r="V412" i="1"/>
  <c r="V411" i="1"/>
  <c r="V410" i="1"/>
  <c r="V409" i="1"/>
  <c r="V408" i="1"/>
  <c r="V407" i="1"/>
  <c r="V406" i="1"/>
  <c r="V405" i="1"/>
  <c r="V404" i="1"/>
  <c r="V403" i="1"/>
  <c r="V402" i="1"/>
  <c r="V401" i="1"/>
  <c r="V400" i="1"/>
  <c r="V399" i="1"/>
  <c r="V398" i="1"/>
  <c r="V397" i="1"/>
  <c r="V396" i="1"/>
  <c r="V395" i="1"/>
  <c r="V394" i="1"/>
  <c r="V393" i="1"/>
  <c r="V392" i="1"/>
  <c r="V391" i="1"/>
  <c r="V390" i="1"/>
  <c r="V389" i="1"/>
  <c r="V388" i="1"/>
  <c r="V387" i="1"/>
  <c r="V386" i="1"/>
  <c r="V385" i="1"/>
  <c r="V384" i="1"/>
  <c r="V383" i="1"/>
  <c r="V382" i="1"/>
  <c r="V381" i="1"/>
  <c r="V380" i="1"/>
  <c r="V379" i="1"/>
  <c r="V378" i="1"/>
  <c r="V377" i="1"/>
  <c r="V376" i="1"/>
  <c r="V375" i="1"/>
  <c r="V374" i="1"/>
  <c r="V373" i="1"/>
  <c r="V372" i="1"/>
  <c r="V371" i="1"/>
  <c r="V370" i="1"/>
  <c r="V369" i="1"/>
  <c r="V368" i="1"/>
  <c r="V367" i="1"/>
  <c r="V366" i="1"/>
  <c r="V365" i="1"/>
  <c r="V364" i="1"/>
  <c r="V363" i="1"/>
  <c r="V362" i="1"/>
  <c r="V361" i="1"/>
  <c r="V360" i="1"/>
  <c r="V359" i="1"/>
  <c r="V358" i="1"/>
  <c r="V357" i="1"/>
  <c r="V356" i="1"/>
  <c r="V355" i="1"/>
  <c r="V354" i="1"/>
  <c r="V353" i="1"/>
  <c r="V352" i="1"/>
  <c r="V351" i="1"/>
  <c r="V350" i="1"/>
  <c r="V349" i="1"/>
  <c r="V348" i="1"/>
  <c r="V347" i="1"/>
  <c r="V346" i="1"/>
  <c r="V345" i="1"/>
  <c r="V344" i="1"/>
  <c r="V343" i="1"/>
  <c r="V342" i="1"/>
  <c r="V341" i="1"/>
  <c r="V340" i="1"/>
  <c r="V339" i="1"/>
  <c r="V338" i="1"/>
  <c r="V337" i="1"/>
  <c r="V336" i="1"/>
  <c r="V335" i="1"/>
  <c r="V334" i="1"/>
  <c r="V333" i="1"/>
  <c r="V332" i="1"/>
  <c r="V331" i="1"/>
  <c r="V330" i="1"/>
  <c r="V329" i="1"/>
  <c r="V328" i="1"/>
  <c r="V327" i="1"/>
  <c r="V326" i="1"/>
  <c r="V325" i="1"/>
  <c r="V324" i="1"/>
  <c r="V323" i="1"/>
  <c r="V322" i="1"/>
  <c r="V321" i="1"/>
  <c r="V320" i="1"/>
  <c r="V319" i="1"/>
  <c r="V318" i="1"/>
  <c r="V317" i="1"/>
  <c r="V316" i="1"/>
  <c r="V315" i="1"/>
  <c r="V314" i="1"/>
  <c r="V313" i="1"/>
  <c r="V312" i="1"/>
  <c r="V311" i="1"/>
  <c r="V310" i="1"/>
  <c r="V309" i="1"/>
  <c r="V308" i="1"/>
  <c r="V307" i="1"/>
  <c r="V306" i="1"/>
  <c r="V305" i="1"/>
  <c r="V304" i="1"/>
  <c r="V303" i="1"/>
  <c r="V302" i="1"/>
  <c r="V301" i="1"/>
  <c r="V300" i="1"/>
  <c r="V299" i="1"/>
  <c r="V298" i="1"/>
  <c r="V297" i="1"/>
  <c r="V296" i="1"/>
  <c r="V295" i="1"/>
  <c r="V294" i="1"/>
  <c r="V293" i="1"/>
  <c r="V292" i="1"/>
  <c r="V291" i="1"/>
  <c r="V290" i="1"/>
  <c r="V289" i="1"/>
  <c r="V288" i="1"/>
  <c r="V287" i="1"/>
  <c r="V286" i="1"/>
  <c r="V285" i="1"/>
  <c r="V284" i="1"/>
  <c r="V283" i="1"/>
  <c r="V282" i="1"/>
  <c r="V281" i="1"/>
  <c r="V280" i="1"/>
  <c r="V279" i="1"/>
  <c r="V278" i="1"/>
  <c r="V277" i="1"/>
  <c r="V276" i="1"/>
  <c r="V275" i="1"/>
  <c r="V274" i="1"/>
  <c r="V273" i="1"/>
  <c r="V272" i="1"/>
  <c r="V271" i="1"/>
  <c r="V270" i="1"/>
  <c r="V269" i="1"/>
  <c r="V268" i="1"/>
  <c r="V267" i="1"/>
  <c r="V266" i="1"/>
  <c r="V265" i="1"/>
  <c r="V264" i="1"/>
  <c r="V263" i="1"/>
  <c r="V262" i="1"/>
  <c r="V261" i="1"/>
  <c r="V260" i="1"/>
  <c r="V259" i="1"/>
  <c r="V258" i="1"/>
  <c r="V257" i="1"/>
  <c r="V256" i="1"/>
  <c r="V255" i="1"/>
  <c r="V254" i="1"/>
  <c r="V253" i="1"/>
  <c r="V252" i="1"/>
  <c r="V251" i="1"/>
  <c r="V250" i="1"/>
  <c r="V249" i="1"/>
  <c r="V248" i="1"/>
  <c r="V247" i="1"/>
  <c r="V246" i="1"/>
  <c r="V245" i="1"/>
  <c r="V244" i="1"/>
  <c r="V243" i="1"/>
  <c r="V242" i="1"/>
  <c r="V241" i="1"/>
  <c r="V240" i="1"/>
  <c r="V239" i="1"/>
  <c r="V238" i="1"/>
  <c r="V237" i="1"/>
  <c r="V236" i="1"/>
  <c r="V235" i="1"/>
  <c r="V234" i="1"/>
  <c r="V233" i="1"/>
  <c r="V232" i="1"/>
  <c r="V231" i="1"/>
  <c r="V230" i="1"/>
  <c r="V229" i="1"/>
  <c r="V228" i="1"/>
  <c r="V227" i="1"/>
  <c r="V226" i="1"/>
  <c r="V225" i="1"/>
  <c r="V224" i="1"/>
  <c r="V223" i="1"/>
  <c r="V222" i="1"/>
  <c r="V221" i="1"/>
  <c r="V220" i="1"/>
  <c r="V219" i="1"/>
  <c r="V218" i="1"/>
  <c r="V217" i="1"/>
  <c r="V216" i="1"/>
  <c r="V215" i="1"/>
  <c r="V214" i="1"/>
  <c r="V213" i="1"/>
  <c r="V212" i="1"/>
  <c r="V211" i="1"/>
  <c r="V210" i="1"/>
  <c r="V209" i="1"/>
  <c r="V208" i="1"/>
  <c r="V207" i="1"/>
  <c r="V206" i="1"/>
  <c r="V205" i="1"/>
  <c r="V204" i="1"/>
  <c r="V203" i="1"/>
  <c r="V202" i="1"/>
  <c r="V201" i="1"/>
  <c r="V200" i="1"/>
  <c r="V199" i="1"/>
  <c r="V198" i="1"/>
  <c r="V197" i="1"/>
  <c r="V196" i="1"/>
  <c r="V195" i="1"/>
  <c r="V194" i="1"/>
  <c r="V193" i="1"/>
  <c r="V192" i="1"/>
  <c r="V191" i="1"/>
  <c r="V190" i="1"/>
  <c r="V189" i="1"/>
  <c r="V188" i="1"/>
  <c r="V187" i="1"/>
  <c r="V186" i="1"/>
  <c r="V185" i="1"/>
  <c r="V184" i="1"/>
  <c r="V183" i="1"/>
  <c r="V182" i="1"/>
  <c r="V181" i="1"/>
  <c r="V180" i="1"/>
  <c r="V179" i="1"/>
  <c r="V178" i="1"/>
  <c r="V177" i="1"/>
  <c r="V176" i="1"/>
  <c r="V175" i="1"/>
  <c r="V174" i="1"/>
  <c r="V173" i="1"/>
  <c r="V172" i="1"/>
  <c r="V171" i="1"/>
  <c r="V170" i="1"/>
  <c r="V169" i="1"/>
  <c r="V168" i="1"/>
  <c r="V167" i="1"/>
  <c r="V166" i="1"/>
  <c r="V165" i="1"/>
  <c r="V164" i="1"/>
  <c r="V163" i="1"/>
  <c r="V162" i="1"/>
  <c r="V161" i="1"/>
  <c r="V160" i="1"/>
  <c r="V159" i="1"/>
  <c r="V158" i="1"/>
  <c r="V157" i="1"/>
  <c r="V156" i="1"/>
  <c r="V155" i="1"/>
  <c r="V154" i="1"/>
  <c r="V153" i="1"/>
  <c r="V152" i="1"/>
  <c r="V151" i="1"/>
  <c r="V150" i="1"/>
  <c r="V149" i="1"/>
  <c r="V148" i="1"/>
  <c r="V147" i="1"/>
  <c r="V146" i="1"/>
  <c r="V145" i="1"/>
  <c r="V144" i="1"/>
  <c r="V143" i="1"/>
  <c r="V142" i="1"/>
  <c r="V141" i="1"/>
  <c r="V140" i="1"/>
  <c r="V139" i="1"/>
  <c r="V138" i="1"/>
  <c r="V137" i="1"/>
  <c r="V136" i="1"/>
  <c r="V135" i="1"/>
  <c r="V134" i="1"/>
  <c r="V133" i="1"/>
  <c r="V132" i="1"/>
  <c r="V131" i="1"/>
  <c r="V130" i="1"/>
  <c r="V129" i="1"/>
  <c r="V128" i="1"/>
  <c r="V127" i="1"/>
  <c r="V126" i="1"/>
  <c r="V125" i="1"/>
  <c r="V124" i="1"/>
  <c r="V123" i="1"/>
  <c r="V122" i="1"/>
  <c r="V121" i="1"/>
  <c r="V120" i="1"/>
  <c r="V119" i="1"/>
  <c r="V118" i="1"/>
  <c r="V117" i="1"/>
  <c r="V116" i="1"/>
  <c r="V115" i="1"/>
  <c r="V114" i="1"/>
  <c r="V113" i="1"/>
  <c r="V112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H866" i="1" l="1"/>
  <c r="AE866" i="1" s="1"/>
  <c r="H865" i="1"/>
  <c r="AE865" i="1" s="1"/>
  <c r="H864" i="1"/>
  <c r="AE864" i="1" s="1"/>
  <c r="H863" i="1"/>
  <c r="AE863" i="1" s="1"/>
  <c r="H862" i="1"/>
  <c r="AE862" i="1" s="1"/>
  <c r="H861" i="1"/>
  <c r="AE861" i="1" s="1"/>
  <c r="H860" i="1"/>
  <c r="AE860" i="1" s="1"/>
  <c r="H859" i="1"/>
  <c r="AE859" i="1" s="1"/>
  <c r="H858" i="1"/>
  <c r="AE858" i="1" s="1"/>
  <c r="H857" i="1"/>
  <c r="H856" i="1"/>
  <c r="H855" i="1"/>
  <c r="AE855" i="1" s="1"/>
  <c r="H854" i="1"/>
  <c r="H853" i="1"/>
  <c r="AE853" i="1" s="1"/>
  <c r="H852" i="1"/>
  <c r="AE852" i="1" s="1"/>
  <c r="H851" i="1"/>
  <c r="H850" i="1"/>
  <c r="H849" i="1"/>
  <c r="H848" i="1"/>
  <c r="AE848" i="1" s="1"/>
  <c r="H847" i="1"/>
  <c r="AE847" i="1" s="1"/>
  <c r="H846" i="1"/>
  <c r="H845" i="1"/>
  <c r="AE845" i="1" s="1"/>
  <c r="H844" i="1"/>
  <c r="H843" i="1"/>
  <c r="H842" i="1"/>
  <c r="H841" i="1"/>
  <c r="H840" i="1"/>
  <c r="AE840" i="1" s="1"/>
  <c r="H839" i="1"/>
  <c r="AE839" i="1" s="1"/>
  <c r="H838" i="1"/>
  <c r="H837" i="1"/>
  <c r="AE837" i="1" s="1"/>
  <c r="H836" i="1"/>
  <c r="AE836" i="1" s="1"/>
  <c r="H835" i="1"/>
  <c r="AE835" i="1" s="1"/>
  <c r="H834" i="1"/>
  <c r="H833" i="1"/>
  <c r="AE833" i="1" s="1"/>
  <c r="H832" i="1"/>
  <c r="AE832" i="1" s="1"/>
  <c r="H831" i="1"/>
  <c r="AE831" i="1" s="1"/>
  <c r="H830" i="1"/>
  <c r="AE830" i="1" s="1"/>
  <c r="H829" i="1"/>
  <c r="AE829" i="1" s="1"/>
  <c r="H828" i="1"/>
  <c r="AE828" i="1" s="1"/>
  <c r="H827" i="1"/>
  <c r="AE827" i="1" s="1"/>
  <c r="H826" i="1"/>
  <c r="AE826" i="1" s="1"/>
  <c r="H825" i="1"/>
  <c r="AE825" i="1" s="1"/>
  <c r="H824" i="1"/>
  <c r="AE824" i="1" s="1"/>
  <c r="H823" i="1"/>
  <c r="H822" i="1"/>
  <c r="AE822" i="1" s="1"/>
  <c r="H821" i="1"/>
  <c r="H820" i="1"/>
  <c r="AE820" i="1" s="1"/>
  <c r="H819" i="1"/>
  <c r="AE819" i="1" s="1"/>
  <c r="H818" i="1"/>
  <c r="AE818" i="1" s="1"/>
  <c r="H817" i="1"/>
  <c r="AE817" i="1" s="1"/>
  <c r="H816" i="1"/>
  <c r="AE816" i="1" s="1"/>
  <c r="H815" i="1"/>
  <c r="AE815" i="1" s="1"/>
  <c r="H814" i="1"/>
  <c r="H813" i="1"/>
  <c r="H812" i="1"/>
  <c r="H811" i="1"/>
  <c r="H810" i="1"/>
  <c r="AE810" i="1" s="1"/>
  <c r="H809" i="1"/>
  <c r="AE809" i="1" s="1"/>
  <c r="H808" i="1"/>
  <c r="AE808" i="1" s="1"/>
  <c r="H807" i="1"/>
  <c r="AE807" i="1" s="1"/>
  <c r="H806" i="1"/>
  <c r="H805" i="1"/>
  <c r="AE805" i="1" s="1"/>
  <c r="H804" i="1"/>
  <c r="H803" i="1"/>
  <c r="AE803" i="1" s="1"/>
  <c r="H802" i="1"/>
  <c r="H801" i="1"/>
  <c r="H800" i="1"/>
  <c r="AE800" i="1" s="1"/>
  <c r="H799" i="1"/>
  <c r="H798" i="1"/>
  <c r="AE798" i="1" s="1"/>
  <c r="H797" i="1"/>
  <c r="H796" i="1"/>
  <c r="H795" i="1"/>
  <c r="H794" i="1"/>
  <c r="AE794" i="1" s="1"/>
  <c r="H793" i="1"/>
  <c r="H792" i="1"/>
  <c r="AE792" i="1" s="1"/>
  <c r="H791" i="1"/>
  <c r="H790" i="1"/>
  <c r="AE790" i="1" s="1"/>
  <c r="H789" i="1"/>
  <c r="H788" i="1"/>
  <c r="AE788" i="1" s="1"/>
  <c r="H787" i="1"/>
  <c r="AE787" i="1" s="1"/>
  <c r="H786" i="1"/>
  <c r="AE786" i="1" s="1"/>
  <c r="H785" i="1"/>
  <c r="H784" i="1"/>
  <c r="AE784" i="1" s="1"/>
  <c r="H783" i="1"/>
  <c r="AE783" i="1" s="1"/>
  <c r="H782" i="1"/>
  <c r="AE782" i="1" s="1"/>
  <c r="H781" i="1"/>
  <c r="AE781" i="1" s="1"/>
  <c r="H780" i="1"/>
  <c r="AE780" i="1" s="1"/>
  <c r="H779" i="1"/>
  <c r="AE779" i="1" s="1"/>
  <c r="H778" i="1"/>
  <c r="H777" i="1"/>
  <c r="AE777" i="1" s="1"/>
  <c r="H776" i="1"/>
  <c r="AE776" i="1" s="1"/>
  <c r="H775" i="1"/>
  <c r="H774" i="1"/>
  <c r="AE774" i="1" s="1"/>
  <c r="H773" i="1"/>
  <c r="AE773" i="1" s="1"/>
  <c r="H772" i="1"/>
  <c r="AE772" i="1" s="1"/>
  <c r="H771" i="1"/>
  <c r="AE771" i="1" s="1"/>
  <c r="H770" i="1"/>
  <c r="AE770" i="1" s="1"/>
  <c r="H769" i="1"/>
  <c r="AE769" i="1" s="1"/>
  <c r="H768" i="1"/>
  <c r="AE768" i="1" s="1"/>
  <c r="H767" i="1"/>
  <c r="AE767" i="1" s="1"/>
  <c r="H766" i="1"/>
  <c r="AE766" i="1" s="1"/>
  <c r="H765" i="1"/>
  <c r="AE765" i="1" s="1"/>
  <c r="H764" i="1"/>
  <c r="AE764" i="1" s="1"/>
  <c r="H763" i="1"/>
  <c r="H762" i="1"/>
  <c r="AE762" i="1" s="1"/>
  <c r="H761" i="1"/>
  <c r="AE761" i="1" s="1"/>
  <c r="H760" i="1"/>
  <c r="AE760" i="1" s="1"/>
  <c r="H759" i="1"/>
  <c r="AE759" i="1" s="1"/>
  <c r="H758" i="1"/>
  <c r="AE758" i="1" s="1"/>
  <c r="H757" i="1"/>
  <c r="AE757" i="1" s="1"/>
  <c r="H756" i="1"/>
  <c r="AE756" i="1" s="1"/>
  <c r="H755" i="1"/>
  <c r="AE755" i="1" s="1"/>
  <c r="H754" i="1"/>
  <c r="AE754" i="1" s="1"/>
  <c r="H753" i="1"/>
  <c r="AE753" i="1" s="1"/>
  <c r="H752" i="1"/>
  <c r="AE752" i="1" s="1"/>
  <c r="H751" i="1"/>
  <c r="AE751" i="1" s="1"/>
  <c r="H750" i="1"/>
  <c r="AE750" i="1" s="1"/>
  <c r="H749" i="1"/>
  <c r="H748" i="1"/>
  <c r="AE748" i="1" s="1"/>
  <c r="H747" i="1"/>
  <c r="H746" i="1"/>
  <c r="AE746" i="1" s="1"/>
  <c r="H745" i="1"/>
  <c r="AE745" i="1" s="1"/>
  <c r="H744" i="1"/>
  <c r="AE744" i="1" s="1"/>
  <c r="H743" i="1"/>
  <c r="AE743" i="1" s="1"/>
  <c r="H742" i="1"/>
  <c r="AE742" i="1" s="1"/>
  <c r="H741" i="1"/>
  <c r="H740" i="1"/>
  <c r="AE740" i="1" s="1"/>
  <c r="H739" i="1"/>
  <c r="AE739" i="1" s="1"/>
  <c r="H738" i="1"/>
  <c r="AE738" i="1" s="1"/>
  <c r="H737" i="1"/>
  <c r="H736" i="1"/>
  <c r="H735" i="1"/>
  <c r="H734" i="1"/>
  <c r="AE734" i="1" s="1"/>
  <c r="H733" i="1"/>
  <c r="AE733" i="1" s="1"/>
  <c r="H732" i="1"/>
  <c r="AE732" i="1" s="1"/>
  <c r="H731" i="1"/>
  <c r="AE731" i="1" s="1"/>
  <c r="H730" i="1"/>
  <c r="AE730" i="1" s="1"/>
  <c r="H729" i="1"/>
  <c r="AE729" i="1" s="1"/>
  <c r="H728" i="1"/>
  <c r="AE728" i="1" s="1"/>
  <c r="H727" i="1"/>
  <c r="AE727" i="1" s="1"/>
  <c r="H726" i="1"/>
  <c r="AE726" i="1" s="1"/>
  <c r="H725" i="1"/>
  <c r="AE725" i="1" s="1"/>
  <c r="H724" i="1"/>
  <c r="AE724" i="1" s="1"/>
  <c r="H723" i="1"/>
  <c r="AE723" i="1" s="1"/>
  <c r="H722" i="1"/>
  <c r="AE722" i="1" s="1"/>
  <c r="H721" i="1"/>
  <c r="AE721" i="1" s="1"/>
  <c r="H720" i="1"/>
  <c r="AE720" i="1" s="1"/>
  <c r="H719" i="1"/>
  <c r="AE719" i="1" s="1"/>
  <c r="H718" i="1"/>
  <c r="AE718" i="1" s="1"/>
  <c r="H717" i="1"/>
  <c r="AE717" i="1" s="1"/>
  <c r="H716" i="1"/>
  <c r="AE716" i="1" s="1"/>
  <c r="H715" i="1"/>
  <c r="AE715" i="1" s="1"/>
  <c r="H714" i="1"/>
  <c r="AE714" i="1" s="1"/>
  <c r="H713" i="1"/>
  <c r="AE713" i="1" s="1"/>
  <c r="H712" i="1"/>
  <c r="AE712" i="1" s="1"/>
  <c r="H711" i="1"/>
  <c r="AE711" i="1" s="1"/>
  <c r="H710" i="1"/>
  <c r="AE710" i="1" s="1"/>
  <c r="H709" i="1"/>
  <c r="AE709" i="1" s="1"/>
  <c r="H708" i="1"/>
  <c r="AE708" i="1" s="1"/>
  <c r="H707" i="1"/>
  <c r="AE707" i="1" s="1"/>
  <c r="H706" i="1"/>
  <c r="AE706" i="1" s="1"/>
  <c r="H705" i="1"/>
  <c r="AE705" i="1" s="1"/>
  <c r="H704" i="1"/>
  <c r="AE704" i="1" s="1"/>
  <c r="H703" i="1"/>
  <c r="AE703" i="1" s="1"/>
  <c r="H702" i="1"/>
  <c r="H701" i="1"/>
  <c r="H700" i="1"/>
  <c r="AE700" i="1" s="1"/>
  <c r="H699" i="1"/>
  <c r="H698" i="1"/>
  <c r="H697" i="1"/>
  <c r="H696" i="1"/>
  <c r="H695" i="1"/>
  <c r="H694" i="1"/>
  <c r="H693" i="1"/>
  <c r="H692" i="1"/>
  <c r="H691" i="1"/>
  <c r="H690" i="1"/>
  <c r="H689" i="1"/>
  <c r="H688" i="1"/>
  <c r="AE688" i="1" s="1"/>
  <c r="H687" i="1"/>
  <c r="AE687" i="1" s="1"/>
  <c r="H686" i="1"/>
  <c r="AE686" i="1" s="1"/>
  <c r="H685" i="1"/>
  <c r="H684" i="1"/>
  <c r="AE684" i="1" s="1"/>
  <c r="H683" i="1"/>
  <c r="H682" i="1"/>
  <c r="H681" i="1"/>
  <c r="AE681" i="1" s="1"/>
  <c r="H680" i="1"/>
  <c r="AE680" i="1" s="1"/>
  <c r="H679" i="1"/>
  <c r="AE679" i="1" s="1"/>
  <c r="H678" i="1"/>
  <c r="AE678" i="1" s="1"/>
  <c r="H677" i="1"/>
  <c r="AE677" i="1" s="1"/>
  <c r="H676" i="1"/>
  <c r="AE676" i="1" s="1"/>
  <c r="H675" i="1"/>
  <c r="AE675" i="1" s="1"/>
  <c r="H674" i="1"/>
  <c r="H673" i="1"/>
  <c r="H672" i="1"/>
  <c r="AE672" i="1" s="1"/>
  <c r="H671" i="1"/>
  <c r="AE671" i="1" s="1"/>
  <c r="H670" i="1"/>
  <c r="H669" i="1"/>
  <c r="H668" i="1"/>
  <c r="AE668" i="1" s="1"/>
  <c r="H667" i="1"/>
  <c r="H666" i="1"/>
  <c r="AE666" i="1" s="1"/>
  <c r="H665" i="1"/>
  <c r="AE665" i="1" s="1"/>
  <c r="H664" i="1"/>
  <c r="AE664" i="1" s="1"/>
  <c r="H663" i="1"/>
  <c r="AE663" i="1" s="1"/>
  <c r="H662" i="1"/>
  <c r="AE662" i="1" s="1"/>
  <c r="H661" i="1"/>
  <c r="AE661" i="1" s="1"/>
  <c r="H660" i="1"/>
  <c r="AE660" i="1" s="1"/>
  <c r="H659" i="1"/>
  <c r="AE659" i="1" s="1"/>
  <c r="H658" i="1"/>
  <c r="AE658" i="1" s="1"/>
  <c r="H657" i="1"/>
  <c r="AE657" i="1" s="1"/>
  <c r="H656" i="1"/>
  <c r="AE656" i="1" s="1"/>
  <c r="H655" i="1"/>
  <c r="AE655" i="1" s="1"/>
  <c r="H654" i="1"/>
  <c r="H653" i="1"/>
  <c r="AE653" i="1" s="1"/>
  <c r="H652" i="1"/>
  <c r="AE652" i="1" s="1"/>
  <c r="H651" i="1"/>
  <c r="AE651" i="1" s="1"/>
  <c r="H650" i="1"/>
  <c r="AE650" i="1" s="1"/>
  <c r="H649" i="1"/>
  <c r="H648" i="1"/>
  <c r="AE648" i="1" s="1"/>
  <c r="H647" i="1"/>
  <c r="AE647" i="1" s="1"/>
  <c r="H646" i="1"/>
  <c r="H645" i="1"/>
  <c r="H644" i="1"/>
  <c r="AE644" i="1" s="1"/>
  <c r="H643" i="1"/>
  <c r="AE643" i="1" s="1"/>
  <c r="H642" i="1"/>
  <c r="AE642" i="1" s="1"/>
  <c r="H641" i="1"/>
  <c r="AE641" i="1" s="1"/>
  <c r="H640" i="1"/>
  <c r="AE640" i="1" s="1"/>
  <c r="H639" i="1"/>
  <c r="AE639" i="1" s="1"/>
  <c r="H638" i="1"/>
  <c r="AE638" i="1" s="1"/>
  <c r="H637" i="1"/>
  <c r="AE637" i="1" s="1"/>
  <c r="H636" i="1"/>
  <c r="AE636" i="1" s="1"/>
  <c r="H635" i="1"/>
  <c r="AE635" i="1" s="1"/>
  <c r="H634" i="1"/>
  <c r="AE634" i="1" s="1"/>
  <c r="H633" i="1"/>
  <c r="AE633" i="1" s="1"/>
  <c r="H632" i="1"/>
  <c r="AE632" i="1" s="1"/>
  <c r="H631" i="1"/>
  <c r="AE631" i="1" s="1"/>
  <c r="H630" i="1"/>
  <c r="AE630" i="1" s="1"/>
  <c r="H629" i="1"/>
  <c r="AE629" i="1" s="1"/>
  <c r="H628" i="1"/>
  <c r="AE628" i="1" s="1"/>
  <c r="H627" i="1"/>
  <c r="AE627" i="1" s="1"/>
  <c r="H626" i="1"/>
  <c r="H625" i="1"/>
  <c r="AE625" i="1" s="1"/>
  <c r="H624" i="1"/>
  <c r="AE624" i="1" s="1"/>
  <c r="H623" i="1"/>
  <c r="AE623" i="1" s="1"/>
  <c r="H622" i="1"/>
  <c r="AE622" i="1" s="1"/>
  <c r="H621" i="1"/>
  <c r="AE621" i="1" s="1"/>
  <c r="H620" i="1"/>
  <c r="AE620" i="1" s="1"/>
  <c r="H619" i="1"/>
  <c r="AE619" i="1" s="1"/>
  <c r="H618" i="1"/>
  <c r="AE618" i="1" s="1"/>
  <c r="H617" i="1"/>
  <c r="AE617" i="1" s="1"/>
  <c r="H616" i="1"/>
  <c r="AE616" i="1" s="1"/>
  <c r="H615" i="1"/>
  <c r="AE615" i="1" s="1"/>
  <c r="H614" i="1"/>
  <c r="H613" i="1"/>
  <c r="H612" i="1"/>
  <c r="AE612" i="1" s="1"/>
  <c r="H611" i="1"/>
  <c r="H610" i="1"/>
  <c r="H609" i="1"/>
  <c r="H608" i="1"/>
  <c r="H607" i="1"/>
  <c r="H606" i="1"/>
  <c r="H605" i="1"/>
  <c r="H604" i="1"/>
  <c r="AE604" i="1" s="1"/>
  <c r="H603" i="1"/>
  <c r="H602" i="1"/>
  <c r="H601" i="1"/>
  <c r="H600" i="1"/>
  <c r="H599" i="1"/>
  <c r="AE599" i="1" s="1"/>
  <c r="H598" i="1"/>
  <c r="AE598" i="1" s="1"/>
  <c r="H597" i="1"/>
  <c r="AE597" i="1" s="1"/>
  <c r="H596" i="1"/>
  <c r="AE596" i="1" s="1"/>
  <c r="H595" i="1"/>
  <c r="AE595" i="1" s="1"/>
  <c r="H594" i="1"/>
  <c r="AE594" i="1" s="1"/>
  <c r="H593" i="1"/>
  <c r="AE593" i="1" s="1"/>
  <c r="H592" i="1"/>
  <c r="AE592" i="1" s="1"/>
  <c r="H591" i="1"/>
  <c r="AE591" i="1" s="1"/>
  <c r="H590" i="1"/>
  <c r="AE590" i="1" s="1"/>
  <c r="H589" i="1"/>
  <c r="AE589" i="1" s="1"/>
  <c r="H588" i="1"/>
  <c r="AE588" i="1" s="1"/>
  <c r="H587" i="1"/>
  <c r="AE587" i="1" s="1"/>
  <c r="H586" i="1"/>
  <c r="AE586" i="1" s="1"/>
  <c r="H585" i="1"/>
  <c r="AE585" i="1" s="1"/>
  <c r="H584" i="1"/>
  <c r="AE584" i="1" s="1"/>
  <c r="H583" i="1"/>
  <c r="AE583" i="1" s="1"/>
  <c r="H582" i="1"/>
  <c r="AE582" i="1" s="1"/>
  <c r="H581" i="1"/>
  <c r="AE581" i="1" s="1"/>
  <c r="H580" i="1"/>
  <c r="AE580" i="1" s="1"/>
  <c r="H579" i="1"/>
  <c r="H578" i="1"/>
  <c r="H577" i="1"/>
  <c r="AE577" i="1" s="1"/>
  <c r="H576" i="1"/>
  <c r="AE576" i="1" s="1"/>
  <c r="H575" i="1"/>
  <c r="AE575" i="1" s="1"/>
  <c r="H574" i="1"/>
  <c r="AE574" i="1" s="1"/>
  <c r="H573" i="1"/>
  <c r="AE573" i="1" s="1"/>
  <c r="H572" i="1"/>
  <c r="AE572" i="1" s="1"/>
  <c r="H571" i="1"/>
  <c r="H570" i="1"/>
  <c r="AE570" i="1" s="1"/>
  <c r="H569" i="1"/>
  <c r="AE569" i="1" s="1"/>
  <c r="H568" i="1"/>
  <c r="AE568" i="1" s="1"/>
  <c r="H567" i="1"/>
  <c r="AE567" i="1" s="1"/>
  <c r="H566" i="1"/>
  <c r="AE566" i="1" s="1"/>
  <c r="H565" i="1"/>
  <c r="AE565" i="1" s="1"/>
  <c r="H564" i="1"/>
  <c r="AE564" i="1" s="1"/>
  <c r="H563" i="1"/>
  <c r="AE563" i="1" s="1"/>
  <c r="H562" i="1"/>
  <c r="AE562" i="1" s="1"/>
  <c r="H561" i="1"/>
  <c r="H560" i="1"/>
  <c r="AE560" i="1" s="1"/>
  <c r="H559" i="1"/>
  <c r="AE559" i="1" s="1"/>
  <c r="H558" i="1"/>
  <c r="AE558" i="1" s="1"/>
  <c r="H557" i="1"/>
  <c r="AE557" i="1" s="1"/>
  <c r="H556" i="1"/>
  <c r="AE556" i="1" s="1"/>
  <c r="H555" i="1"/>
  <c r="AE555" i="1" s="1"/>
  <c r="H554" i="1"/>
  <c r="AE554" i="1" s="1"/>
  <c r="H553" i="1"/>
  <c r="AE553" i="1" s="1"/>
  <c r="H552" i="1"/>
  <c r="H551" i="1"/>
  <c r="AE551" i="1" s="1"/>
  <c r="H550" i="1"/>
  <c r="AE550" i="1" s="1"/>
  <c r="H549" i="1"/>
  <c r="AE549" i="1" s="1"/>
  <c r="H548" i="1"/>
  <c r="AE548" i="1" s="1"/>
  <c r="H547" i="1"/>
  <c r="AE547" i="1" s="1"/>
  <c r="H546" i="1"/>
  <c r="AE546" i="1" s="1"/>
  <c r="H545" i="1"/>
  <c r="AE545" i="1" s="1"/>
  <c r="H544" i="1"/>
  <c r="H543" i="1"/>
  <c r="AE543" i="1" s="1"/>
  <c r="H542" i="1"/>
  <c r="AE542" i="1" s="1"/>
  <c r="H541" i="1"/>
  <c r="AE541" i="1" s="1"/>
  <c r="H540" i="1"/>
  <c r="AE540" i="1" s="1"/>
  <c r="H539" i="1"/>
  <c r="AE539" i="1" s="1"/>
  <c r="H538" i="1"/>
  <c r="H537" i="1"/>
  <c r="AE537" i="1" s="1"/>
  <c r="H536" i="1"/>
  <c r="AE536" i="1" s="1"/>
  <c r="H535" i="1"/>
  <c r="AE535" i="1" s="1"/>
  <c r="H534" i="1"/>
  <c r="AE534" i="1" s="1"/>
  <c r="H533" i="1"/>
  <c r="AE533" i="1" s="1"/>
  <c r="H532" i="1"/>
  <c r="AE532" i="1" s="1"/>
  <c r="H531" i="1"/>
  <c r="AE531" i="1" s="1"/>
  <c r="H530" i="1"/>
  <c r="AE530" i="1" s="1"/>
  <c r="H529" i="1"/>
  <c r="AE529" i="1" s="1"/>
  <c r="H528" i="1"/>
  <c r="H527" i="1"/>
  <c r="H526" i="1"/>
  <c r="AE526" i="1" s="1"/>
  <c r="H525" i="1"/>
  <c r="AE525" i="1" s="1"/>
  <c r="H524" i="1"/>
  <c r="H523" i="1"/>
  <c r="AE523" i="1" s="1"/>
  <c r="H522" i="1"/>
  <c r="AE522" i="1" s="1"/>
  <c r="H521" i="1"/>
  <c r="AE521" i="1" s="1"/>
  <c r="H520" i="1"/>
  <c r="AE520" i="1" s="1"/>
  <c r="H519" i="1"/>
  <c r="AE519" i="1" s="1"/>
  <c r="H518" i="1"/>
  <c r="AE518" i="1" s="1"/>
  <c r="H517" i="1"/>
  <c r="AE517" i="1" s="1"/>
  <c r="H516" i="1"/>
  <c r="AE516" i="1" s="1"/>
  <c r="H515" i="1"/>
  <c r="H514" i="1"/>
  <c r="AE514" i="1" s="1"/>
  <c r="H513" i="1"/>
  <c r="AE513" i="1" s="1"/>
  <c r="H512" i="1"/>
  <c r="AE512" i="1" s="1"/>
  <c r="H511" i="1"/>
  <c r="AE511" i="1" s="1"/>
  <c r="H510" i="1"/>
  <c r="AE510" i="1" s="1"/>
  <c r="H509" i="1"/>
  <c r="AE509" i="1" s="1"/>
  <c r="H508" i="1"/>
  <c r="AE508" i="1" s="1"/>
  <c r="H507" i="1"/>
  <c r="AE507" i="1" s="1"/>
  <c r="H506" i="1"/>
  <c r="AE506" i="1" s="1"/>
  <c r="H505" i="1"/>
  <c r="AE505" i="1" s="1"/>
  <c r="H504" i="1"/>
  <c r="H503" i="1"/>
  <c r="H502" i="1"/>
  <c r="AE502" i="1" s="1"/>
  <c r="H501" i="1"/>
  <c r="AE501" i="1" s="1"/>
  <c r="H500" i="1"/>
  <c r="AE500" i="1" s="1"/>
  <c r="H499" i="1"/>
  <c r="AE499" i="1" s="1"/>
  <c r="H498" i="1"/>
  <c r="AE498" i="1" s="1"/>
  <c r="H497" i="1"/>
  <c r="AE497" i="1" s="1"/>
  <c r="H496" i="1"/>
  <c r="AE496" i="1" s="1"/>
  <c r="H495" i="1"/>
  <c r="AE495" i="1" s="1"/>
  <c r="H494" i="1"/>
  <c r="AE494" i="1" s="1"/>
  <c r="H493" i="1"/>
  <c r="AE493" i="1" s="1"/>
  <c r="H492" i="1"/>
  <c r="AE492" i="1" s="1"/>
  <c r="H491" i="1"/>
  <c r="AE491" i="1" s="1"/>
  <c r="H490" i="1"/>
  <c r="AE490" i="1" s="1"/>
  <c r="H489" i="1"/>
  <c r="AE489" i="1" s="1"/>
  <c r="H488" i="1"/>
  <c r="AE488" i="1" s="1"/>
  <c r="H487" i="1"/>
  <c r="AE487" i="1" s="1"/>
  <c r="H486" i="1"/>
  <c r="AE486" i="1" s="1"/>
  <c r="H485" i="1"/>
  <c r="AE485" i="1" s="1"/>
  <c r="H484" i="1"/>
  <c r="AE484" i="1" s="1"/>
  <c r="H483" i="1"/>
  <c r="AE483" i="1" s="1"/>
  <c r="H482" i="1"/>
  <c r="AE482" i="1" s="1"/>
  <c r="H481" i="1"/>
  <c r="AE481" i="1" s="1"/>
  <c r="H480" i="1"/>
  <c r="AE480" i="1" s="1"/>
  <c r="H479" i="1"/>
  <c r="AE479" i="1" s="1"/>
  <c r="H478" i="1"/>
  <c r="H477" i="1"/>
  <c r="AE477" i="1" s="1"/>
  <c r="H476" i="1"/>
  <c r="AE476" i="1" s="1"/>
  <c r="H475" i="1"/>
  <c r="AE475" i="1" s="1"/>
  <c r="H474" i="1"/>
  <c r="AE474" i="1" s="1"/>
  <c r="H473" i="1"/>
  <c r="AE473" i="1" s="1"/>
  <c r="H472" i="1"/>
  <c r="AE472" i="1" s="1"/>
  <c r="H471" i="1"/>
  <c r="AE471" i="1" s="1"/>
  <c r="H470" i="1"/>
  <c r="AE470" i="1" s="1"/>
  <c r="H469" i="1"/>
  <c r="H468" i="1"/>
  <c r="AE468" i="1" s="1"/>
  <c r="H467" i="1"/>
  <c r="AE467" i="1" s="1"/>
  <c r="H466" i="1"/>
  <c r="AE466" i="1" s="1"/>
  <c r="H465" i="1"/>
  <c r="AE465" i="1" s="1"/>
  <c r="H464" i="1"/>
  <c r="AE464" i="1" s="1"/>
  <c r="H463" i="1"/>
  <c r="AE463" i="1" s="1"/>
  <c r="H462" i="1"/>
  <c r="AE462" i="1" s="1"/>
  <c r="H461" i="1"/>
  <c r="AE461" i="1" s="1"/>
  <c r="H460" i="1"/>
  <c r="H459" i="1"/>
  <c r="AE459" i="1" s="1"/>
  <c r="H458" i="1"/>
  <c r="AE458" i="1" s="1"/>
  <c r="H457" i="1"/>
  <c r="AE457" i="1" s="1"/>
  <c r="H456" i="1"/>
  <c r="H455" i="1"/>
  <c r="AE455" i="1" s="1"/>
  <c r="H454" i="1"/>
  <c r="AE454" i="1" s="1"/>
  <c r="H453" i="1"/>
  <c r="AE453" i="1" s="1"/>
  <c r="H452" i="1"/>
  <c r="AE452" i="1" s="1"/>
  <c r="H451" i="1"/>
  <c r="AE451" i="1" s="1"/>
  <c r="H450" i="1"/>
  <c r="AE450" i="1" s="1"/>
  <c r="H449" i="1"/>
  <c r="H448" i="1"/>
  <c r="AE448" i="1" s="1"/>
  <c r="H447" i="1"/>
  <c r="AE447" i="1" s="1"/>
  <c r="H446" i="1"/>
  <c r="AE446" i="1" s="1"/>
  <c r="H445" i="1"/>
  <c r="AE445" i="1" s="1"/>
  <c r="H444" i="1"/>
  <c r="AE444" i="1" s="1"/>
  <c r="H443" i="1"/>
  <c r="AE443" i="1" s="1"/>
  <c r="H442" i="1"/>
  <c r="AE442" i="1" s="1"/>
  <c r="H441" i="1"/>
  <c r="AE441" i="1" s="1"/>
  <c r="H440" i="1"/>
  <c r="AE440" i="1" s="1"/>
  <c r="H439" i="1"/>
  <c r="AE439" i="1" s="1"/>
  <c r="H438" i="1"/>
  <c r="AE438" i="1" s="1"/>
  <c r="H437" i="1"/>
  <c r="H436" i="1"/>
  <c r="AE436" i="1" s="1"/>
  <c r="H435" i="1"/>
  <c r="AE435" i="1" s="1"/>
  <c r="H434" i="1"/>
  <c r="AE434" i="1" s="1"/>
  <c r="H433" i="1"/>
  <c r="AE433" i="1" s="1"/>
  <c r="H432" i="1"/>
  <c r="AE432" i="1" s="1"/>
  <c r="H431" i="1"/>
  <c r="AE431" i="1" s="1"/>
  <c r="H430" i="1"/>
  <c r="AE430" i="1" s="1"/>
  <c r="H429" i="1"/>
  <c r="AE429" i="1" s="1"/>
  <c r="H428" i="1"/>
  <c r="AE428" i="1" s="1"/>
  <c r="H427" i="1"/>
  <c r="AE427" i="1" s="1"/>
  <c r="H426" i="1"/>
  <c r="AE426" i="1" s="1"/>
  <c r="H425" i="1"/>
  <c r="AE425" i="1" s="1"/>
  <c r="H424" i="1"/>
  <c r="AE424" i="1" s="1"/>
  <c r="H423" i="1"/>
  <c r="AE423" i="1" s="1"/>
  <c r="H422" i="1"/>
  <c r="AE422" i="1" s="1"/>
  <c r="H421" i="1"/>
  <c r="AE421" i="1" s="1"/>
  <c r="H420" i="1"/>
  <c r="AE420" i="1" s="1"/>
  <c r="H419" i="1"/>
  <c r="AE419" i="1" s="1"/>
  <c r="H418" i="1"/>
  <c r="AE418" i="1" s="1"/>
  <c r="H417" i="1"/>
  <c r="AE417" i="1" s="1"/>
  <c r="H416" i="1"/>
  <c r="AE416" i="1" s="1"/>
  <c r="H415" i="1"/>
  <c r="H414" i="1"/>
  <c r="H413" i="1"/>
  <c r="AE413" i="1" s="1"/>
  <c r="H412" i="1"/>
  <c r="AE412" i="1" s="1"/>
  <c r="H411" i="1"/>
  <c r="AE411" i="1" s="1"/>
  <c r="H410" i="1"/>
  <c r="AE410" i="1" s="1"/>
  <c r="H409" i="1"/>
  <c r="AE409" i="1" s="1"/>
  <c r="H408" i="1"/>
  <c r="AE408" i="1" s="1"/>
  <c r="H407" i="1"/>
  <c r="H406" i="1"/>
  <c r="AE406" i="1" s="1"/>
  <c r="H405" i="1"/>
  <c r="AE405" i="1" s="1"/>
  <c r="H404" i="1"/>
  <c r="AE404" i="1" s="1"/>
  <c r="H403" i="1"/>
  <c r="AE403" i="1" s="1"/>
  <c r="H402" i="1"/>
  <c r="AE402" i="1" s="1"/>
  <c r="H401" i="1"/>
  <c r="AE401" i="1" s="1"/>
  <c r="H400" i="1"/>
  <c r="AE400" i="1" s="1"/>
  <c r="H399" i="1"/>
  <c r="AE399" i="1" s="1"/>
  <c r="H398" i="1"/>
  <c r="AE398" i="1" s="1"/>
  <c r="H397" i="1"/>
  <c r="AE397" i="1" s="1"/>
  <c r="H396" i="1"/>
  <c r="AE396" i="1" s="1"/>
  <c r="H395" i="1"/>
  <c r="AE395" i="1" s="1"/>
  <c r="H394" i="1"/>
  <c r="AE394" i="1" s="1"/>
  <c r="H393" i="1"/>
  <c r="H392" i="1"/>
  <c r="H391" i="1"/>
  <c r="AE391" i="1" s="1"/>
  <c r="H390" i="1"/>
  <c r="AE390" i="1" s="1"/>
  <c r="H389" i="1"/>
  <c r="AE389" i="1" s="1"/>
  <c r="H388" i="1"/>
  <c r="AE388" i="1" s="1"/>
  <c r="H387" i="1"/>
  <c r="AE387" i="1" s="1"/>
  <c r="H386" i="1"/>
  <c r="AE386" i="1" s="1"/>
  <c r="H385" i="1"/>
  <c r="AE385" i="1" s="1"/>
  <c r="H384" i="1"/>
  <c r="AE384" i="1" s="1"/>
  <c r="H383" i="1"/>
  <c r="H382" i="1"/>
  <c r="AE382" i="1" s="1"/>
  <c r="H381" i="1"/>
  <c r="AE381" i="1" s="1"/>
  <c r="H380" i="1"/>
  <c r="AE380" i="1" s="1"/>
  <c r="H379" i="1"/>
  <c r="AE379" i="1" s="1"/>
  <c r="H378" i="1"/>
  <c r="AE378" i="1" s="1"/>
  <c r="H377" i="1"/>
  <c r="AE377" i="1" s="1"/>
  <c r="H376" i="1"/>
  <c r="AE376" i="1" s="1"/>
  <c r="H375" i="1"/>
  <c r="AE375" i="1" s="1"/>
  <c r="H374" i="1"/>
  <c r="AE374" i="1" s="1"/>
  <c r="H373" i="1"/>
  <c r="AE373" i="1" s="1"/>
  <c r="H372" i="1"/>
  <c r="AE372" i="1" s="1"/>
  <c r="H371" i="1"/>
  <c r="AE371" i="1" s="1"/>
  <c r="H370" i="1"/>
  <c r="H369" i="1"/>
  <c r="AE369" i="1" s="1"/>
  <c r="H368" i="1"/>
  <c r="AE368" i="1" s="1"/>
  <c r="H367" i="1"/>
  <c r="AE367" i="1" s="1"/>
  <c r="H366" i="1"/>
  <c r="AE366" i="1" s="1"/>
  <c r="H365" i="1"/>
  <c r="AE365" i="1" s="1"/>
  <c r="H364" i="1"/>
  <c r="AE364" i="1" s="1"/>
  <c r="H363" i="1"/>
  <c r="AE363" i="1" s="1"/>
  <c r="H362" i="1"/>
  <c r="AE362" i="1" s="1"/>
  <c r="H361" i="1"/>
  <c r="AE361" i="1" s="1"/>
  <c r="H360" i="1"/>
  <c r="AE360" i="1" s="1"/>
  <c r="H359" i="1"/>
  <c r="H358" i="1"/>
  <c r="AE358" i="1" s="1"/>
  <c r="H357" i="1"/>
  <c r="AE357" i="1" s="1"/>
  <c r="H356" i="1"/>
  <c r="AE356" i="1" s="1"/>
  <c r="H355" i="1"/>
  <c r="AE355" i="1" s="1"/>
  <c r="H354" i="1"/>
  <c r="AE354" i="1" s="1"/>
  <c r="H353" i="1"/>
  <c r="AE353" i="1" s="1"/>
  <c r="H352" i="1"/>
  <c r="AE352" i="1" s="1"/>
  <c r="H351" i="1"/>
  <c r="AE351" i="1" s="1"/>
  <c r="H350" i="1"/>
  <c r="AE350" i="1" s="1"/>
  <c r="H349" i="1"/>
  <c r="AE349" i="1" s="1"/>
  <c r="H348" i="1"/>
  <c r="AE348" i="1" s="1"/>
  <c r="H347" i="1"/>
  <c r="AE347" i="1" s="1"/>
  <c r="H346" i="1"/>
  <c r="AE346" i="1" s="1"/>
  <c r="H345" i="1"/>
  <c r="H344" i="1"/>
  <c r="AE344" i="1" s="1"/>
  <c r="H343" i="1"/>
  <c r="AE343" i="1" s="1"/>
  <c r="H342" i="1"/>
  <c r="AE342" i="1" s="1"/>
  <c r="H341" i="1"/>
  <c r="AE341" i="1" s="1"/>
  <c r="H340" i="1"/>
  <c r="H339" i="1"/>
  <c r="AE339" i="1" s="1"/>
  <c r="H338" i="1"/>
  <c r="AE338" i="1" s="1"/>
  <c r="H337" i="1"/>
  <c r="AE337" i="1" s="1"/>
  <c r="H336" i="1"/>
  <c r="AE336" i="1" s="1"/>
  <c r="H335" i="1"/>
  <c r="AE335" i="1" s="1"/>
  <c r="H334" i="1"/>
  <c r="AE334" i="1" s="1"/>
  <c r="H333" i="1"/>
  <c r="AE333" i="1" s="1"/>
  <c r="H332" i="1"/>
  <c r="AE332" i="1" s="1"/>
  <c r="H331" i="1"/>
  <c r="AE331" i="1" s="1"/>
  <c r="H330" i="1"/>
  <c r="AE330" i="1" s="1"/>
  <c r="H329" i="1"/>
  <c r="H328" i="1"/>
  <c r="AE328" i="1" s="1"/>
  <c r="H327" i="1"/>
  <c r="AE327" i="1" s="1"/>
  <c r="H326" i="1"/>
  <c r="AE326" i="1" s="1"/>
  <c r="H325" i="1"/>
  <c r="AE325" i="1" s="1"/>
  <c r="H324" i="1"/>
  <c r="AE324" i="1" s="1"/>
  <c r="H323" i="1"/>
  <c r="AE323" i="1" s="1"/>
  <c r="H322" i="1"/>
  <c r="AE322" i="1" s="1"/>
  <c r="H321" i="1"/>
  <c r="AE321" i="1" s="1"/>
  <c r="H320" i="1"/>
  <c r="H319" i="1"/>
  <c r="H318" i="1"/>
  <c r="H317" i="1"/>
  <c r="AE317" i="1" s="1"/>
  <c r="H316" i="1"/>
  <c r="AE316" i="1" s="1"/>
  <c r="H315" i="1"/>
  <c r="AE315" i="1" s="1"/>
  <c r="H314" i="1"/>
  <c r="H313" i="1"/>
  <c r="AE313" i="1" s="1"/>
  <c r="H312" i="1"/>
  <c r="AE312" i="1" s="1"/>
  <c r="H311" i="1"/>
  <c r="AE311" i="1" s="1"/>
  <c r="H310" i="1"/>
  <c r="AE310" i="1" s="1"/>
  <c r="H309" i="1"/>
  <c r="AE309" i="1" s="1"/>
  <c r="H308" i="1"/>
  <c r="AE308" i="1" s="1"/>
  <c r="H307" i="1"/>
  <c r="H306" i="1"/>
  <c r="H305" i="1"/>
  <c r="H304" i="1"/>
  <c r="H303" i="1"/>
  <c r="H302" i="1"/>
  <c r="H301" i="1"/>
  <c r="AE301" i="1" s="1"/>
  <c r="H300" i="1"/>
  <c r="H299" i="1"/>
  <c r="H298" i="1"/>
  <c r="H297" i="1"/>
  <c r="AE297" i="1" s="1"/>
  <c r="H296" i="1"/>
  <c r="H295" i="1"/>
  <c r="H294" i="1"/>
  <c r="H293" i="1"/>
  <c r="H292" i="1"/>
  <c r="H291" i="1"/>
  <c r="H290" i="1"/>
  <c r="H289" i="1"/>
  <c r="AE289" i="1" s="1"/>
  <c r="H288" i="1"/>
  <c r="AE288" i="1" s="1"/>
  <c r="H287" i="1"/>
  <c r="H286" i="1"/>
  <c r="AE286" i="1" s="1"/>
  <c r="H285" i="1"/>
  <c r="AE285" i="1" s="1"/>
  <c r="H284" i="1"/>
  <c r="H283" i="1"/>
  <c r="AE283" i="1" s="1"/>
  <c r="H282" i="1"/>
  <c r="H281" i="1"/>
  <c r="H280" i="1"/>
  <c r="H279" i="1"/>
  <c r="AE279" i="1" s="1"/>
  <c r="H278" i="1"/>
  <c r="H277" i="1"/>
  <c r="AE277" i="1" s="1"/>
  <c r="H276" i="1"/>
  <c r="AE276" i="1" s="1"/>
  <c r="H275" i="1"/>
  <c r="AE275" i="1" s="1"/>
  <c r="H274" i="1"/>
  <c r="AE274" i="1" s="1"/>
  <c r="H273" i="1"/>
  <c r="H272" i="1"/>
  <c r="H271" i="1"/>
  <c r="AE271" i="1" s="1"/>
  <c r="H270" i="1"/>
  <c r="H269" i="1"/>
  <c r="H268" i="1"/>
  <c r="H267" i="1"/>
  <c r="H266" i="1"/>
  <c r="H265" i="1"/>
  <c r="AE265" i="1" s="1"/>
  <c r="H264" i="1"/>
  <c r="AE264" i="1" s="1"/>
  <c r="H263" i="1"/>
  <c r="AE263" i="1" s="1"/>
  <c r="H262" i="1"/>
  <c r="AE262" i="1" s="1"/>
  <c r="H261" i="1"/>
  <c r="AE261" i="1" s="1"/>
  <c r="H260" i="1"/>
  <c r="AE260" i="1" s="1"/>
  <c r="H259" i="1"/>
  <c r="AE259" i="1" s="1"/>
  <c r="H258" i="1"/>
  <c r="H257" i="1"/>
  <c r="AE257" i="1" s="1"/>
  <c r="H256" i="1"/>
  <c r="AE256" i="1" s="1"/>
  <c r="H255" i="1"/>
  <c r="H254" i="1"/>
  <c r="AE254" i="1" s="1"/>
  <c r="H253" i="1"/>
  <c r="H252" i="1"/>
  <c r="AE252" i="1" s="1"/>
  <c r="H251" i="1"/>
  <c r="AE251" i="1" s="1"/>
  <c r="H250" i="1"/>
  <c r="H249" i="1"/>
  <c r="AE249" i="1" s="1"/>
  <c r="H248" i="1"/>
  <c r="AE248" i="1" s="1"/>
  <c r="H247" i="1"/>
  <c r="AE247" i="1" s="1"/>
  <c r="H246" i="1"/>
  <c r="AE246" i="1" s="1"/>
  <c r="H245" i="1"/>
  <c r="AE245" i="1" s="1"/>
  <c r="H244" i="1"/>
  <c r="AE244" i="1" s="1"/>
  <c r="H243" i="1"/>
  <c r="AE243" i="1" s="1"/>
  <c r="H242" i="1"/>
  <c r="AE242" i="1" s="1"/>
  <c r="H241" i="1"/>
  <c r="AE241" i="1" s="1"/>
  <c r="H240" i="1"/>
  <c r="AE240" i="1" s="1"/>
  <c r="H239" i="1"/>
  <c r="AE239" i="1" s="1"/>
  <c r="H238" i="1"/>
  <c r="AE238" i="1" s="1"/>
  <c r="H237" i="1"/>
  <c r="AE237" i="1" s="1"/>
  <c r="H236" i="1"/>
  <c r="H235" i="1"/>
  <c r="H234" i="1"/>
  <c r="AE234" i="1" s="1"/>
  <c r="H233" i="1"/>
  <c r="AE233" i="1" s="1"/>
  <c r="H232" i="1"/>
  <c r="AE232" i="1" s="1"/>
  <c r="H231" i="1"/>
  <c r="AE231" i="1" s="1"/>
  <c r="H230" i="1"/>
  <c r="AE230" i="1" s="1"/>
  <c r="H229" i="1"/>
  <c r="AE229" i="1" s="1"/>
  <c r="H228" i="1"/>
  <c r="AE228" i="1" s="1"/>
  <c r="H227" i="1"/>
  <c r="AE227" i="1" s="1"/>
  <c r="H226" i="1"/>
  <c r="AE226" i="1" s="1"/>
  <c r="H225" i="1"/>
  <c r="AE225" i="1" s="1"/>
  <c r="H224" i="1"/>
  <c r="AE224" i="1" s="1"/>
  <c r="H223" i="1"/>
  <c r="AE223" i="1" s="1"/>
  <c r="H222" i="1"/>
  <c r="AE222" i="1" s="1"/>
  <c r="H221" i="1"/>
  <c r="AE221" i="1" s="1"/>
  <c r="H220" i="1"/>
  <c r="AE220" i="1" s="1"/>
  <c r="H219" i="1"/>
  <c r="AE219" i="1" s="1"/>
  <c r="H218" i="1"/>
  <c r="AE218" i="1" s="1"/>
  <c r="H217" i="1"/>
  <c r="AE217" i="1" s="1"/>
  <c r="H216" i="1"/>
  <c r="AE216" i="1" s="1"/>
  <c r="H215" i="1"/>
  <c r="AE215" i="1" s="1"/>
  <c r="H214" i="1"/>
  <c r="AE214" i="1" s="1"/>
  <c r="H213" i="1"/>
  <c r="AE213" i="1" s="1"/>
  <c r="H212" i="1"/>
  <c r="AE212" i="1" s="1"/>
  <c r="H211" i="1"/>
  <c r="H210" i="1"/>
  <c r="AE210" i="1" s="1"/>
  <c r="H209" i="1"/>
  <c r="AE209" i="1" s="1"/>
  <c r="H208" i="1"/>
  <c r="AE208" i="1" s="1"/>
  <c r="H207" i="1"/>
  <c r="AE207" i="1" s="1"/>
  <c r="H206" i="1"/>
  <c r="AE206" i="1" s="1"/>
  <c r="H205" i="1"/>
  <c r="AE205" i="1" s="1"/>
  <c r="H204" i="1"/>
  <c r="AE204" i="1" s="1"/>
  <c r="H203" i="1"/>
  <c r="AE203" i="1" s="1"/>
  <c r="H202" i="1"/>
  <c r="AE202" i="1" s="1"/>
  <c r="H201" i="1"/>
  <c r="AE201" i="1" s="1"/>
  <c r="H200" i="1"/>
  <c r="H199" i="1"/>
  <c r="AE199" i="1" s="1"/>
  <c r="H198" i="1"/>
  <c r="AE198" i="1" s="1"/>
  <c r="H197" i="1"/>
  <c r="H196" i="1"/>
  <c r="AE196" i="1" s="1"/>
  <c r="H195" i="1"/>
  <c r="AE195" i="1" s="1"/>
  <c r="H194" i="1"/>
  <c r="AE194" i="1" s="1"/>
  <c r="H193" i="1"/>
  <c r="H192" i="1"/>
  <c r="H191" i="1"/>
  <c r="H190" i="1"/>
  <c r="H189" i="1"/>
  <c r="H188" i="1"/>
  <c r="AE188" i="1" s="1"/>
  <c r="H187" i="1"/>
  <c r="H186" i="1"/>
  <c r="AE186" i="1" s="1"/>
  <c r="H185" i="1"/>
  <c r="AE185" i="1" s="1"/>
  <c r="H184" i="1"/>
  <c r="H183" i="1"/>
  <c r="AE183" i="1" s="1"/>
  <c r="H182" i="1"/>
  <c r="H181" i="1"/>
  <c r="H180" i="1"/>
  <c r="AE180" i="1" s="1"/>
  <c r="H179" i="1"/>
  <c r="AE179" i="1" s="1"/>
  <c r="H178" i="1"/>
  <c r="AE178" i="1" s="1"/>
  <c r="H177" i="1"/>
  <c r="H176" i="1"/>
  <c r="H175" i="1"/>
  <c r="AE175" i="1" s="1"/>
  <c r="H174" i="1"/>
  <c r="H173" i="1"/>
  <c r="AE173" i="1" s="1"/>
  <c r="H172" i="1"/>
  <c r="AE172" i="1" s="1"/>
  <c r="H171" i="1"/>
  <c r="AE171" i="1" s="1"/>
  <c r="H170" i="1"/>
  <c r="AE170" i="1" s="1"/>
  <c r="H169" i="1"/>
  <c r="AE169" i="1" s="1"/>
  <c r="H168" i="1"/>
  <c r="AE168" i="1" s="1"/>
  <c r="H167" i="1"/>
  <c r="AE167" i="1" s="1"/>
  <c r="H166" i="1"/>
  <c r="AE166" i="1" s="1"/>
  <c r="H165" i="1"/>
  <c r="AE165" i="1" s="1"/>
  <c r="H164" i="1"/>
  <c r="AE164" i="1" s="1"/>
  <c r="H163" i="1"/>
  <c r="AE163" i="1" s="1"/>
  <c r="H162" i="1"/>
  <c r="AE162" i="1" s="1"/>
  <c r="H161" i="1"/>
  <c r="AE161" i="1" s="1"/>
  <c r="H160" i="1"/>
  <c r="AE160" i="1" s="1"/>
  <c r="H159" i="1"/>
  <c r="AE159" i="1" s="1"/>
  <c r="H158" i="1"/>
  <c r="AE158" i="1" s="1"/>
  <c r="H157" i="1"/>
  <c r="AE157" i="1" s="1"/>
  <c r="H156" i="1"/>
  <c r="H155" i="1"/>
  <c r="H154" i="1"/>
  <c r="H153" i="1"/>
  <c r="AE153" i="1" s="1"/>
  <c r="H152" i="1"/>
  <c r="AE152" i="1" s="1"/>
  <c r="H151" i="1"/>
  <c r="AE151" i="1" s="1"/>
  <c r="H150" i="1"/>
  <c r="AE150" i="1" s="1"/>
  <c r="H149" i="1"/>
  <c r="AE149" i="1" s="1"/>
  <c r="H148" i="1"/>
  <c r="AE148" i="1" s="1"/>
  <c r="H147" i="1"/>
  <c r="AE147" i="1" s="1"/>
  <c r="H146" i="1"/>
  <c r="AE146" i="1" s="1"/>
  <c r="H145" i="1"/>
  <c r="AE145" i="1" s="1"/>
  <c r="H144" i="1"/>
  <c r="AE144" i="1" s="1"/>
  <c r="H143" i="1"/>
  <c r="AE143" i="1" s="1"/>
  <c r="H142" i="1"/>
  <c r="AE142" i="1" s="1"/>
  <c r="H141" i="1"/>
  <c r="AE141" i="1" s="1"/>
  <c r="H140" i="1"/>
  <c r="H139" i="1"/>
  <c r="AE139" i="1" s="1"/>
  <c r="H138" i="1"/>
  <c r="AE138" i="1" s="1"/>
  <c r="H137" i="1"/>
  <c r="AE137" i="1" s="1"/>
  <c r="H136" i="1"/>
  <c r="AE136" i="1" s="1"/>
  <c r="H135" i="1"/>
  <c r="AE135" i="1" s="1"/>
  <c r="H134" i="1"/>
  <c r="H133" i="1"/>
  <c r="AE133" i="1" s="1"/>
  <c r="H132" i="1"/>
  <c r="AE132" i="1" s="1"/>
  <c r="H131" i="1"/>
  <c r="H130" i="1"/>
  <c r="AE130" i="1" s="1"/>
  <c r="H129" i="1"/>
  <c r="AE129" i="1" s="1"/>
  <c r="H128" i="1"/>
  <c r="AE128" i="1" s="1"/>
  <c r="H127" i="1"/>
  <c r="H126" i="1"/>
  <c r="H125" i="1"/>
  <c r="H124" i="1"/>
  <c r="AE124" i="1" s="1"/>
  <c r="H123" i="1"/>
  <c r="H122" i="1"/>
  <c r="AE122" i="1" s="1"/>
  <c r="H121" i="1"/>
  <c r="AE121" i="1" s="1"/>
  <c r="H120" i="1"/>
  <c r="H119" i="1"/>
  <c r="AE119" i="1" s="1"/>
  <c r="H118" i="1"/>
  <c r="AE118" i="1" s="1"/>
  <c r="H117" i="1"/>
  <c r="AE117" i="1" s="1"/>
  <c r="H116" i="1"/>
  <c r="AE116" i="1" s="1"/>
  <c r="H115" i="1"/>
  <c r="AE115" i="1" s="1"/>
  <c r="H114" i="1"/>
  <c r="AE114" i="1" s="1"/>
  <c r="H113" i="1"/>
  <c r="AE113" i="1" s="1"/>
  <c r="H112" i="1"/>
  <c r="AE112" i="1" s="1"/>
  <c r="H111" i="1"/>
  <c r="AE111" i="1" s="1"/>
  <c r="H110" i="1"/>
  <c r="AE110" i="1" s="1"/>
  <c r="H109" i="1"/>
  <c r="AE109" i="1" s="1"/>
  <c r="H108" i="1"/>
  <c r="AE108" i="1" s="1"/>
  <c r="H107" i="1"/>
  <c r="AE107" i="1" s="1"/>
  <c r="H106" i="1"/>
  <c r="AE106" i="1" s="1"/>
  <c r="H105" i="1"/>
  <c r="AE105" i="1" s="1"/>
  <c r="H104" i="1"/>
  <c r="AE104" i="1" s="1"/>
  <c r="H103" i="1"/>
  <c r="AE103" i="1" s="1"/>
  <c r="H102" i="1"/>
  <c r="H101" i="1"/>
  <c r="H100" i="1"/>
  <c r="H99" i="1"/>
  <c r="H98" i="1"/>
  <c r="H97" i="1"/>
  <c r="AE97" i="1" s="1"/>
  <c r="H96" i="1"/>
  <c r="AE96" i="1" s="1"/>
  <c r="H95" i="1"/>
  <c r="AE95" i="1" s="1"/>
  <c r="H94" i="1"/>
  <c r="AE94" i="1" s="1"/>
  <c r="H93" i="1"/>
  <c r="H92" i="1"/>
  <c r="H91" i="1"/>
  <c r="AE91" i="1" s="1"/>
  <c r="H90" i="1"/>
  <c r="AE90" i="1" s="1"/>
  <c r="H89" i="1"/>
  <c r="AE89" i="1" s="1"/>
  <c r="H88" i="1"/>
  <c r="AE88" i="1" s="1"/>
  <c r="H87" i="1"/>
  <c r="AE87" i="1" s="1"/>
  <c r="H86" i="1"/>
  <c r="AE86" i="1" s="1"/>
  <c r="H85" i="1"/>
  <c r="H84" i="1"/>
  <c r="AE84" i="1" s="1"/>
  <c r="H83" i="1"/>
  <c r="AE83" i="1" s="1"/>
  <c r="H82" i="1"/>
  <c r="AE82" i="1" s="1"/>
  <c r="H81" i="1"/>
  <c r="AE81" i="1" s="1"/>
  <c r="H80" i="1"/>
  <c r="H79" i="1"/>
  <c r="H78" i="1"/>
  <c r="AE78" i="1" s="1"/>
  <c r="H77" i="1"/>
  <c r="AE77" i="1" s="1"/>
  <c r="H76" i="1"/>
  <c r="AE76" i="1" s="1"/>
  <c r="H75" i="1"/>
  <c r="AE75" i="1" s="1"/>
  <c r="H74" i="1"/>
  <c r="AE74" i="1" s="1"/>
  <c r="H73" i="1"/>
  <c r="AE73" i="1" s="1"/>
  <c r="H72" i="1"/>
  <c r="AE72" i="1" s="1"/>
  <c r="H71" i="1"/>
  <c r="AE71" i="1" s="1"/>
  <c r="H70" i="1"/>
  <c r="H69" i="1"/>
  <c r="AE69" i="1" s="1"/>
  <c r="H68" i="1"/>
  <c r="AE68" i="1" s="1"/>
  <c r="H67" i="1"/>
  <c r="AE67" i="1" s="1"/>
  <c r="H66" i="1"/>
  <c r="H65" i="1"/>
  <c r="AE65" i="1" s="1"/>
  <c r="H64" i="1"/>
  <c r="AE64" i="1" s="1"/>
  <c r="H63" i="1"/>
  <c r="AE63" i="1" s="1"/>
  <c r="H62" i="1"/>
  <c r="AE62" i="1" s="1"/>
  <c r="H61" i="1"/>
  <c r="AE61" i="1" s="1"/>
  <c r="H60" i="1"/>
  <c r="AE60" i="1" s="1"/>
  <c r="H59" i="1"/>
  <c r="AE59" i="1" s="1"/>
  <c r="H58" i="1"/>
  <c r="AE58" i="1" s="1"/>
  <c r="H57" i="1"/>
  <c r="AE57" i="1" s="1"/>
  <c r="H56" i="1"/>
  <c r="H55" i="1"/>
  <c r="AE55" i="1" s="1"/>
  <c r="H54" i="1"/>
  <c r="AE54" i="1" s="1"/>
  <c r="H53" i="1"/>
  <c r="AE53" i="1" s="1"/>
  <c r="H52" i="1"/>
  <c r="AE52" i="1" s="1"/>
  <c r="H51" i="1"/>
  <c r="AE51" i="1" s="1"/>
  <c r="H50" i="1"/>
  <c r="AE50" i="1" s="1"/>
  <c r="H49" i="1"/>
  <c r="AE49" i="1" s="1"/>
  <c r="H48" i="1"/>
  <c r="AE48" i="1" s="1"/>
  <c r="H47" i="1"/>
  <c r="AE47" i="1" s="1"/>
  <c r="H46" i="1"/>
  <c r="AE46" i="1" s="1"/>
  <c r="H45" i="1"/>
  <c r="H44" i="1"/>
  <c r="AE44" i="1" s="1"/>
  <c r="H43" i="1"/>
  <c r="AE43" i="1" s="1"/>
  <c r="H42" i="1"/>
  <c r="AE42" i="1" s="1"/>
  <c r="H41" i="1"/>
  <c r="AE41" i="1" s="1"/>
  <c r="H40" i="1"/>
  <c r="H39" i="1"/>
  <c r="AE39" i="1" s="1"/>
  <c r="H38" i="1"/>
  <c r="AE38" i="1" s="1"/>
  <c r="H37" i="1"/>
  <c r="H36" i="1"/>
  <c r="H35" i="1"/>
  <c r="H34" i="1"/>
  <c r="H33" i="1"/>
  <c r="H32" i="1"/>
  <c r="H31" i="1"/>
  <c r="AE31" i="1" s="1"/>
  <c r="H30" i="1"/>
  <c r="H29" i="1"/>
  <c r="H28" i="1"/>
  <c r="H27" i="1"/>
  <c r="H26" i="1"/>
  <c r="AE26" i="1" s="1"/>
  <c r="H25" i="1"/>
  <c r="H24" i="1"/>
  <c r="H23" i="1"/>
  <c r="H22" i="1"/>
  <c r="H21" i="1"/>
  <c r="H20" i="1"/>
  <c r="H19" i="1"/>
  <c r="AE19" i="1" s="1"/>
  <c r="H18" i="1"/>
  <c r="H17" i="1"/>
  <c r="AE17" i="1" s="1"/>
  <c r="H16" i="1"/>
  <c r="AE16" i="1" s="1"/>
  <c r="H15" i="1"/>
  <c r="AE15" i="1" s="1"/>
  <c r="H14" i="1"/>
  <c r="AE14" i="1" s="1"/>
  <c r="H13" i="1"/>
  <c r="AE13" i="1" s="1"/>
  <c r="H12" i="1"/>
  <c r="AE12" i="1" s="1"/>
  <c r="R866" i="1" l="1"/>
  <c r="R865" i="1"/>
  <c r="R864" i="1"/>
  <c r="R863" i="1"/>
  <c r="R862" i="1"/>
  <c r="R861" i="1"/>
  <c r="R860" i="1"/>
  <c r="R859" i="1"/>
  <c r="R858" i="1"/>
  <c r="R857" i="1"/>
  <c r="R856" i="1"/>
  <c r="R855" i="1"/>
  <c r="R854" i="1"/>
  <c r="R853" i="1"/>
  <c r="R852" i="1"/>
  <c r="R851" i="1"/>
  <c r="R850" i="1"/>
  <c r="R849" i="1"/>
  <c r="R848" i="1"/>
  <c r="R847" i="1"/>
  <c r="R846" i="1"/>
  <c r="R845" i="1"/>
  <c r="R844" i="1"/>
  <c r="R843" i="1"/>
  <c r="R842" i="1"/>
  <c r="R841" i="1"/>
  <c r="R840" i="1"/>
  <c r="R839" i="1"/>
  <c r="R838" i="1"/>
  <c r="R837" i="1"/>
  <c r="R836" i="1"/>
  <c r="R835" i="1"/>
  <c r="R834" i="1"/>
  <c r="R833" i="1"/>
  <c r="R832" i="1"/>
  <c r="R831" i="1"/>
  <c r="R830" i="1"/>
  <c r="R829" i="1"/>
  <c r="R828" i="1"/>
  <c r="R827" i="1"/>
  <c r="R826" i="1"/>
  <c r="R825" i="1"/>
  <c r="R824" i="1"/>
  <c r="R823" i="1"/>
  <c r="R822" i="1"/>
  <c r="R821" i="1"/>
  <c r="R820" i="1"/>
  <c r="R819" i="1"/>
  <c r="R818" i="1"/>
  <c r="R817" i="1"/>
  <c r="R816" i="1"/>
  <c r="R815" i="1"/>
  <c r="R814" i="1"/>
  <c r="R813" i="1"/>
  <c r="R812" i="1"/>
  <c r="R811" i="1"/>
  <c r="R810" i="1"/>
  <c r="R809" i="1"/>
  <c r="R808" i="1"/>
  <c r="R807" i="1"/>
  <c r="R806" i="1"/>
  <c r="R805" i="1"/>
  <c r="R804" i="1"/>
  <c r="R803" i="1"/>
  <c r="R802" i="1"/>
  <c r="R801" i="1"/>
  <c r="R800" i="1"/>
  <c r="R799" i="1"/>
  <c r="R798" i="1"/>
  <c r="R797" i="1"/>
  <c r="R796" i="1"/>
  <c r="R795" i="1"/>
  <c r="R794" i="1"/>
  <c r="R793" i="1"/>
  <c r="R792" i="1"/>
  <c r="R791" i="1"/>
  <c r="R790" i="1"/>
  <c r="R789" i="1"/>
  <c r="R788" i="1"/>
  <c r="R787" i="1"/>
  <c r="R786" i="1"/>
  <c r="R785" i="1"/>
  <c r="R784" i="1"/>
  <c r="R783" i="1"/>
  <c r="R782" i="1"/>
  <c r="R781" i="1"/>
  <c r="R780" i="1"/>
  <c r="R779" i="1"/>
  <c r="R778" i="1"/>
  <c r="R777" i="1"/>
  <c r="R776" i="1"/>
  <c r="R775" i="1"/>
  <c r="R774" i="1"/>
  <c r="R773" i="1"/>
  <c r="R772" i="1"/>
  <c r="R771" i="1"/>
  <c r="R770" i="1"/>
  <c r="R769" i="1"/>
  <c r="R768" i="1"/>
  <c r="R767" i="1"/>
  <c r="R766" i="1"/>
  <c r="R765" i="1"/>
  <c r="R764" i="1"/>
  <c r="R763" i="1"/>
  <c r="R762" i="1"/>
  <c r="R761" i="1"/>
  <c r="R760" i="1"/>
  <c r="R759" i="1"/>
  <c r="R758" i="1"/>
  <c r="R757" i="1"/>
  <c r="R756" i="1"/>
  <c r="R755" i="1"/>
  <c r="R754" i="1"/>
  <c r="R753" i="1"/>
  <c r="R752" i="1"/>
  <c r="R751" i="1"/>
  <c r="R750" i="1"/>
  <c r="R749" i="1"/>
  <c r="R748" i="1"/>
  <c r="R747" i="1"/>
  <c r="R746" i="1"/>
  <c r="R745" i="1"/>
  <c r="R744" i="1"/>
  <c r="R743" i="1"/>
  <c r="R742" i="1"/>
  <c r="R741" i="1"/>
  <c r="R740" i="1"/>
  <c r="R739" i="1"/>
  <c r="R738" i="1"/>
  <c r="R737" i="1"/>
  <c r="R736" i="1"/>
  <c r="R735" i="1"/>
  <c r="R734" i="1"/>
  <c r="R733" i="1"/>
  <c r="R732" i="1"/>
  <c r="R731" i="1"/>
  <c r="R730" i="1"/>
  <c r="R729" i="1"/>
  <c r="R728" i="1"/>
  <c r="R727" i="1"/>
  <c r="R726" i="1"/>
  <c r="R725" i="1"/>
  <c r="R724" i="1"/>
  <c r="R723" i="1"/>
  <c r="R722" i="1"/>
  <c r="R721" i="1"/>
  <c r="R720" i="1"/>
  <c r="R719" i="1"/>
  <c r="R718" i="1"/>
  <c r="R717" i="1"/>
  <c r="R716" i="1"/>
  <c r="R715" i="1"/>
  <c r="R714" i="1"/>
  <c r="R713" i="1"/>
  <c r="R712" i="1"/>
  <c r="R711" i="1"/>
  <c r="R710" i="1"/>
  <c r="R709" i="1"/>
  <c r="R708" i="1"/>
  <c r="R707" i="1"/>
  <c r="R706" i="1"/>
  <c r="R705" i="1"/>
  <c r="R704" i="1"/>
  <c r="R703" i="1"/>
  <c r="R702" i="1"/>
  <c r="R701" i="1"/>
  <c r="R700" i="1"/>
  <c r="R699" i="1"/>
  <c r="R698" i="1"/>
  <c r="R697" i="1"/>
  <c r="R696" i="1"/>
  <c r="R695" i="1"/>
  <c r="R694" i="1"/>
  <c r="R693" i="1"/>
  <c r="R692" i="1"/>
  <c r="R691" i="1"/>
  <c r="R690" i="1"/>
  <c r="R689" i="1"/>
  <c r="R688" i="1"/>
  <c r="R687" i="1"/>
  <c r="R686" i="1"/>
  <c r="R685" i="1"/>
  <c r="R684" i="1"/>
  <c r="R683" i="1"/>
  <c r="R682" i="1"/>
  <c r="R681" i="1"/>
  <c r="R680" i="1"/>
  <c r="R679" i="1"/>
  <c r="R678" i="1"/>
  <c r="R677" i="1"/>
  <c r="R676" i="1"/>
  <c r="R675" i="1"/>
  <c r="R674" i="1"/>
  <c r="R673" i="1"/>
  <c r="R672" i="1"/>
  <c r="R671" i="1"/>
  <c r="R670" i="1"/>
  <c r="R669" i="1"/>
  <c r="R668" i="1"/>
  <c r="R667" i="1"/>
  <c r="R666" i="1"/>
  <c r="R665" i="1"/>
  <c r="R664" i="1"/>
  <c r="R663" i="1"/>
  <c r="R662" i="1"/>
  <c r="R661" i="1"/>
  <c r="R660" i="1"/>
  <c r="R659" i="1"/>
  <c r="R658" i="1"/>
  <c r="R657" i="1"/>
  <c r="R656" i="1"/>
  <c r="R655" i="1"/>
  <c r="R654" i="1"/>
  <c r="R653" i="1"/>
  <c r="R652" i="1"/>
  <c r="R651" i="1"/>
  <c r="R650" i="1"/>
  <c r="R649" i="1"/>
  <c r="R648" i="1"/>
  <c r="R647" i="1"/>
  <c r="R646" i="1"/>
  <c r="R645" i="1"/>
  <c r="R644" i="1"/>
  <c r="R643" i="1"/>
  <c r="R642" i="1"/>
  <c r="R641" i="1"/>
  <c r="R640" i="1"/>
  <c r="R639" i="1"/>
  <c r="R638" i="1"/>
  <c r="R637" i="1"/>
  <c r="R636" i="1"/>
  <c r="R635" i="1"/>
  <c r="R634" i="1"/>
  <c r="R633" i="1"/>
  <c r="R632" i="1"/>
  <c r="R631" i="1"/>
  <c r="R630" i="1"/>
  <c r="R629" i="1"/>
  <c r="R628" i="1"/>
  <c r="R627" i="1"/>
  <c r="R626" i="1"/>
  <c r="R625" i="1"/>
  <c r="R624" i="1"/>
  <c r="R623" i="1"/>
  <c r="R622" i="1"/>
  <c r="R621" i="1"/>
  <c r="R620" i="1"/>
  <c r="R619" i="1"/>
  <c r="R618" i="1"/>
  <c r="R617" i="1"/>
  <c r="R616" i="1"/>
  <c r="R615" i="1"/>
  <c r="R614" i="1"/>
  <c r="R613" i="1"/>
  <c r="R612" i="1"/>
  <c r="R611" i="1"/>
  <c r="R610" i="1"/>
  <c r="R609" i="1"/>
  <c r="R608" i="1"/>
  <c r="R607" i="1"/>
  <c r="R606" i="1"/>
  <c r="R605" i="1"/>
  <c r="R604" i="1"/>
  <c r="R603" i="1"/>
  <c r="R602" i="1"/>
  <c r="R601" i="1"/>
  <c r="R600" i="1"/>
  <c r="R599" i="1"/>
  <c r="R598" i="1"/>
  <c r="R597" i="1"/>
  <c r="R596" i="1"/>
  <c r="R595" i="1"/>
  <c r="R594" i="1"/>
  <c r="R593" i="1"/>
  <c r="R592" i="1"/>
  <c r="R591" i="1"/>
  <c r="R590" i="1"/>
  <c r="R589" i="1"/>
  <c r="R588" i="1"/>
  <c r="R587" i="1"/>
  <c r="R586" i="1"/>
  <c r="R585" i="1"/>
  <c r="R584" i="1"/>
  <c r="R583" i="1"/>
  <c r="R582" i="1"/>
  <c r="R581" i="1"/>
  <c r="R580" i="1"/>
  <c r="R579" i="1"/>
  <c r="R578" i="1"/>
  <c r="R577" i="1"/>
  <c r="R576" i="1"/>
  <c r="R575" i="1"/>
  <c r="R574" i="1"/>
  <c r="R573" i="1"/>
  <c r="R572" i="1"/>
  <c r="R571" i="1"/>
  <c r="R570" i="1"/>
  <c r="R569" i="1"/>
  <c r="R568" i="1"/>
  <c r="R567" i="1"/>
  <c r="R566" i="1"/>
  <c r="R565" i="1"/>
  <c r="R564" i="1"/>
  <c r="R563" i="1"/>
  <c r="R562" i="1"/>
  <c r="R561" i="1"/>
  <c r="R560" i="1"/>
  <c r="R559" i="1"/>
  <c r="R558" i="1"/>
  <c r="R557" i="1"/>
  <c r="R556" i="1"/>
  <c r="R555" i="1"/>
  <c r="R554" i="1"/>
  <c r="R553" i="1"/>
  <c r="R552" i="1"/>
  <c r="R551" i="1"/>
  <c r="R550" i="1"/>
  <c r="R549" i="1"/>
  <c r="R548" i="1"/>
  <c r="R547" i="1"/>
  <c r="R546" i="1"/>
  <c r="R545" i="1"/>
  <c r="R544" i="1"/>
  <c r="R543" i="1"/>
  <c r="R542" i="1"/>
  <c r="R541" i="1"/>
  <c r="R540" i="1"/>
  <c r="R539" i="1"/>
  <c r="R538" i="1"/>
  <c r="R537" i="1"/>
  <c r="R536" i="1"/>
  <c r="R535" i="1"/>
  <c r="R534" i="1"/>
  <c r="R533" i="1"/>
  <c r="R532" i="1"/>
  <c r="R531" i="1"/>
  <c r="R530" i="1"/>
  <c r="R529" i="1"/>
  <c r="R528" i="1"/>
  <c r="R527" i="1"/>
  <c r="R526" i="1"/>
  <c r="R525" i="1"/>
  <c r="R524" i="1"/>
  <c r="R523" i="1"/>
  <c r="R522" i="1"/>
  <c r="R521" i="1"/>
  <c r="R520" i="1"/>
  <c r="R519" i="1"/>
  <c r="R518" i="1"/>
  <c r="R517" i="1"/>
  <c r="R516" i="1"/>
  <c r="R515" i="1"/>
  <c r="R514" i="1"/>
  <c r="R513" i="1"/>
  <c r="R512" i="1"/>
  <c r="R511" i="1"/>
  <c r="R510" i="1"/>
  <c r="R509" i="1"/>
  <c r="R508" i="1"/>
  <c r="R507" i="1"/>
  <c r="R506" i="1"/>
  <c r="R505" i="1"/>
  <c r="R504" i="1"/>
  <c r="R503" i="1"/>
  <c r="R502" i="1"/>
  <c r="R501" i="1"/>
  <c r="R500" i="1"/>
  <c r="R499" i="1"/>
  <c r="R498" i="1"/>
  <c r="R497" i="1"/>
  <c r="R496" i="1"/>
  <c r="R495" i="1"/>
  <c r="R494" i="1"/>
  <c r="R493" i="1"/>
  <c r="R492" i="1"/>
  <c r="R491" i="1"/>
  <c r="R490" i="1"/>
  <c r="R489" i="1"/>
  <c r="R488" i="1"/>
  <c r="R487" i="1"/>
  <c r="R486" i="1"/>
  <c r="R485" i="1"/>
  <c r="R484" i="1"/>
  <c r="R483" i="1"/>
  <c r="R482" i="1"/>
  <c r="R481" i="1"/>
  <c r="R480" i="1"/>
  <c r="R479" i="1"/>
  <c r="R478" i="1"/>
  <c r="R477" i="1"/>
  <c r="R476" i="1"/>
  <c r="R475" i="1"/>
  <c r="R474" i="1"/>
  <c r="R473" i="1"/>
  <c r="R472" i="1"/>
  <c r="R471" i="1"/>
  <c r="R470" i="1"/>
  <c r="R469" i="1"/>
  <c r="R468" i="1"/>
  <c r="R467" i="1"/>
  <c r="R466" i="1"/>
  <c r="R465" i="1"/>
  <c r="R464" i="1"/>
  <c r="R463" i="1"/>
  <c r="R462" i="1"/>
  <c r="R461" i="1"/>
  <c r="R460" i="1"/>
  <c r="R459" i="1"/>
  <c r="R458" i="1"/>
  <c r="R457" i="1"/>
  <c r="R456" i="1"/>
  <c r="R455" i="1"/>
  <c r="R454" i="1"/>
  <c r="R453" i="1"/>
  <c r="R452" i="1"/>
  <c r="R451" i="1"/>
  <c r="R450" i="1"/>
  <c r="R449" i="1"/>
  <c r="R448" i="1"/>
  <c r="R447" i="1"/>
  <c r="R446" i="1"/>
  <c r="R445" i="1"/>
  <c r="R444" i="1"/>
  <c r="R443" i="1"/>
  <c r="R442" i="1"/>
  <c r="R441" i="1"/>
  <c r="R440" i="1"/>
  <c r="R439" i="1"/>
  <c r="R438" i="1"/>
  <c r="R437" i="1"/>
  <c r="R436" i="1"/>
  <c r="R435" i="1"/>
  <c r="R434" i="1"/>
  <c r="R433" i="1"/>
  <c r="R432" i="1"/>
  <c r="R431" i="1"/>
  <c r="R430" i="1"/>
  <c r="R429" i="1"/>
  <c r="R428" i="1"/>
  <c r="R427" i="1"/>
  <c r="R426" i="1"/>
  <c r="R425" i="1"/>
  <c r="R424" i="1"/>
  <c r="R423" i="1"/>
  <c r="R422" i="1"/>
  <c r="R421" i="1"/>
  <c r="R420" i="1"/>
  <c r="R419" i="1"/>
  <c r="R418" i="1"/>
  <c r="R417" i="1"/>
  <c r="R416" i="1"/>
  <c r="R415" i="1"/>
  <c r="R414" i="1"/>
  <c r="R413" i="1"/>
  <c r="R412" i="1"/>
  <c r="R411" i="1"/>
  <c r="R410" i="1"/>
  <c r="R409" i="1"/>
  <c r="R408" i="1"/>
  <c r="R407" i="1"/>
  <c r="R406" i="1"/>
  <c r="R405" i="1"/>
  <c r="R404" i="1"/>
  <c r="R403" i="1"/>
  <c r="R402" i="1"/>
  <c r="R401" i="1"/>
  <c r="R400" i="1"/>
  <c r="R399" i="1"/>
  <c r="R398" i="1"/>
  <c r="R397" i="1"/>
  <c r="R396" i="1"/>
  <c r="R395" i="1"/>
  <c r="R394" i="1"/>
  <c r="R393" i="1"/>
  <c r="R392" i="1"/>
  <c r="R391" i="1"/>
  <c r="R390" i="1"/>
  <c r="R389" i="1"/>
  <c r="R388" i="1"/>
  <c r="R387" i="1"/>
  <c r="R386" i="1"/>
  <c r="R385" i="1"/>
  <c r="R384" i="1"/>
  <c r="R383" i="1"/>
  <c r="R382" i="1"/>
  <c r="R381" i="1"/>
  <c r="R380" i="1"/>
  <c r="R379" i="1"/>
  <c r="R378" i="1"/>
  <c r="R377" i="1"/>
  <c r="R376" i="1"/>
  <c r="R375" i="1"/>
  <c r="R374" i="1"/>
  <c r="R373" i="1"/>
  <c r="R372" i="1"/>
  <c r="R371" i="1"/>
  <c r="R370" i="1"/>
  <c r="R369" i="1"/>
  <c r="R368" i="1"/>
  <c r="R367" i="1"/>
  <c r="R366" i="1"/>
  <c r="R365" i="1"/>
  <c r="R364" i="1"/>
  <c r="R363" i="1"/>
  <c r="R362" i="1"/>
  <c r="R361" i="1"/>
  <c r="R360" i="1"/>
  <c r="R359" i="1"/>
  <c r="R358" i="1"/>
  <c r="R357" i="1"/>
  <c r="R356" i="1"/>
  <c r="R355" i="1"/>
  <c r="R354" i="1"/>
  <c r="R353" i="1"/>
  <c r="R352" i="1"/>
  <c r="R351" i="1"/>
  <c r="R350" i="1"/>
  <c r="R349" i="1"/>
  <c r="R348" i="1"/>
  <c r="R347" i="1"/>
  <c r="R346" i="1"/>
  <c r="R345" i="1"/>
  <c r="R344" i="1"/>
  <c r="R343" i="1"/>
  <c r="R342" i="1"/>
  <c r="R341" i="1"/>
  <c r="R340" i="1"/>
  <c r="R339" i="1"/>
  <c r="R338" i="1"/>
  <c r="R337" i="1"/>
  <c r="R336" i="1"/>
  <c r="R335" i="1"/>
  <c r="R334" i="1"/>
  <c r="R333" i="1"/>
  <c r="R332" i="1"/>
  <c r="R331" i="1"/>
  <c r="R330" i="1"/>
  <c r="R329" i="1"/>
  <c r="R328" i="1"/>
  <c r="R327" i="1"/>
  <c r="R326" i="1"/>
  <c r="R325" i="1"/>
  <c r="R324" i="1"/>
  <c r="R323" i="1"/>
  <c r="R322" i="1"/>
  <c r="R321" i="1"/>
  <c r="R320" i="1"/>
  <c r="R319" i="1"/>
  <c r="R318" i="1"/>
  <c r="R317" i="1"/>
  <c r="R316" i="1"/>
  <c r="R315" i="1"/>
  <c r="R314" i="1"/>
  <c r="R313" i="1"/>
  <c r="R312" i="1"/>
  <c r="R311" i="1"/>
  <c r="R310" i="1"/>
  <c r="R309" i="1"/>
  <c r="R308" i="1"/>
  <c r="R307" i="1"/>
  <c r="R306" i="1"/>
  <c r="R305" i="1"/>
  <c r="R304" i="1"/>
  <c r="R303" i="1"/>
  <c r="R302" i="1"/>
  <c r="R301" i="1"/>
  <c r="R300" i="1"/>
  <c r="R299" i="1"/>
  <c r="R298" i="1"/>
  <c r="R297" i="1"/>
  <c r="R296" i="1"/>
  <c r="R295" i="1"/>
  <c r="R294" i="1"/>
  <c r="R293" i="1"/>
  <c r="R292" i="1"/>
  <c r="R291" i="1"/>
  <c r="R290" i="1"/>
  <c r="R289" i="1"/>
  <c r="R288" i="1"/>
  <c r="R287" i="1"/>
  <c r="R286" i="1"/>
  <c r="R285" i="1"/>
  <c r="R284" i="1"/>
  <c r="R283" i="1"/>
  <c r="R282" i="1"/>
  <c r="R281" i="1"/>
  <c r="R280" i="1"/>
  <c r="R279" i="1"/>
  <c r="R278" i="1"/>
  <c r="R277" i="1"/>
  <c r="R276" i="1"/>
  <c r="R275" i="1"/>
  <c r="R274" i="1"/>
  <c r="R273" i="1"/>
  <c r="R272" i="1"/>
  <c r="R271" i="1"/>
  <c r="R270" i="1"/>
  <c r="R269" i="1"/>
  <c r="R268" i="1"/>
  <c r="R267" i="1"/>
  <c r="R266" i="1"/>
  <c r="R265" i="1"/>
  <c r="R264" i="1"/>
  <c r="R263" i="1"/>
  <c r="R262" i="1"/>
  <c r="R261" i="1"/>
  <c r="R260" i="1"/>
  <c r="R259" i="1"/>
  <c r="R258" i="1"/>
  <c r="R257" i="1"/>
  <c r="R256" i="1"/>
  <c r="R255" i="1"/>
  <c r="R254" i="1"/>
  <c r="R253" i="1"/>
  <c r="R252" i="1"/>
  <c r="R251" i="1"/>
  <c r="R250" i="1"/>
  <c r="R249" i="1"/>
  <c r="R248" i="1"/>
  <c r="R247" i="1"/>
  <c r="R246" i="1"/>
  <c r="R245" i="1"/>
  <c r="R244" i="1"/>
  <c r="R243" i="1"/>
  <c r="R242" i="1"/>
  <c r="R241" i="1"/>
  <c r="R240" i="1"/>
  <c r="R239" i="1"/>
  <c r="R238" i="1"/>
  <c r="R237" i="1"/>
  <c r="R236" i="1"/>
  <c r="R235" i="1"/>
  <c r="R234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AR192" i="1" l="1"/>
  <c r="AQ192" i="1"/>
  <c r="AS192" i="1" s="1"/>
  <c r="AN192" i="1"/>
  <c r="AI192" i="1"/>
  <c r="AD192" i="1"/>
  <c r="AC192" i="1"/>
  <c r="S192" i="1"/>
  <c r="K192" i="1"/>
  <c r="AF192" i="1" l="1"/>
  <c r="AJ192" i="1"/>
  <c r="AK192" i="1" l="1"/>
  <c r="AL192" i="1" s="1"/>
  <c r="AR696" i="1"/>
  <c r="AQ696" i="1"/>
  <c r="AN696" i="1"/>
  <c r="AI696" i="1"/>
  <c r="AD696" i="1"/>
  <c r="AC696" i="1"/>
  <c r="S696" i="1"/>
  <c r="K696" i="1"/>
  <c r="AF696" i="1" l="1"/>
  <c r="AS696" i="1"/>
  <c r="AJ696" i="1"/>
  <c r="AK696" i="1" l="1"/>
  <c r="AL696" i="1" s="1"/>
  <c r="AA11" i="1" l="1"/>
  <c r="G11" i="1"/>
  <c r="AI866" i="1" l="1"/>
  <c r="AI865" i="1"/>
  <c r="AI864" i="1"/>
  <c r="AI863" i="1"/>
  <c r="AI862" i="1"/>
  <c r="AI861" i="1"/>
  <c r="AI860" i="1"/>
  <c r="AI859" i="1"/>
  <c r="AI858" i="1"/>
  <c r="AI857" i="1"/>
  <c r="AI856" i="1"/>
  <c r="AI855" i="1"/>
  <c r="AI854" i="1"/>
  <c r="AI853" i="1"/>
  <c r="AI852" i="1"/>
  <c r="AI851" i="1"/>
  <c r="AI850" i="1"/>
  <c r="AI849" i="1"/>
  <c r="AI848" i="1"/>
  <c r="AI847" i="1"/>
  <c r="AI846" i="1"/>
  <c r="AI845" i="1"/>
  <c r="AI844" i="1"/>
  <c r="AI843" i="1"/>
  <c r="AI842" i="1"/>
  <c r="AI841" i="1"/>
  <c r="AI840" i="1"/>
  <c r="AI839" i="1"/>
  <c r="AI838" i="1"/>
  <c r="AI837" i="1"/>
  <c r="AI836" i="1"/>
  <c r="AI835" i="1"/>
  <c r="AI834" i="1"/>
  <c r="AI833" i="1"/>
  <c r="AI832" i="1"/>
  <c r="AI831" i="1"/>
  <c r="AI830" i="1"/>
  <c r="AI829" i="1"/>
  <c r="AI828" i="1"/>
  <c r="AI827" i="1"/>
  <c r="AI826" i="1"/>
  <c r="AI825" i="1"/>
  <c r="AI824" i="1"/>
  <c r="AI823" i="1"/>
  <c r="AI822" i="1"/>
  <c r="AI821" i="1"/>
  <c r="AI820" i="1"/>
  <c r="AI819" i="1"/>
  <c r="AI818" i="1"/>
  <c r="AI817" i="1"/>
  <c r="AI816" i="1"/>
  <c r="AI815" i="1"/>
  <c r="AI813" i="1"/>
  <c r="AI812" i="1"/>
  <c r="AI811" i="1"/>
  <c r="AI810" i="1"/>
  <c r="AI809" i="1"/>
  <c r="AI808" i="1"/>
  <c r="AI807" i="1"/>
  <c r="AI806" i="1"/>
  <c r="AI805" i="1"/>
  <c r="AI804" i="1"/>
  <c r="AI803" i="1"/>
  <c r="AI802" i="1"/>
  <c r="AI801" i="1"/>
  <c r="AI800" i="1"/>
  <c r="AI799" i="1"/>
  <c r="AI798" i="1"/>
  <c r="AI796" i="1"/>
  <c r="AI795" i="1"/>
  <c r="AI794" i="1"/>
  <c r="AI793" i="1"/>
  <c r="AI792" i="1"/>
  <c r="AI791" i="1"/>
  <c r="AI790" i="1"/>
  <c r="AI789" i="1"/>
  <c r="AI788" i="1"/>
  <c r="AI787" i="1"/>
  <c r="AI786" i="1"/>
  <c r="AI785" i="1"/>
  <c r="AI784" i="1"/>
  <c r="AI783" i="1"/>
  <c r="AI782" i="1"/>
  <c r="AI781" i="1"/>
  <c r="AI780" i="1"/>
  <c r="AI779" i="1"/>
  <c r="AI778" i="1"/>
  <c r="AI777" i="1"/>
  <c r="AI776" i="1"/>
  <c r="AI775" i="1"/>
  <c r="AI774" i="1"/>
  <c r="AI773" i="1"/>
  <c r="AI772" i="1"/>
  <c r="AI771" i="1"/>
  <c r="AI770" i="1"/>
  <c r="AI769" i="1"/>
  <c r="AI768" i="1"/>
  <c r="AI767" i="1"/>
  <c r="AI766" i="1"/>
  <c r="AI765" i="1"/>
  <c r="AI764" i="1"/>
  <c r="AI763" i="1"/>
  <c r="AI762" i="1"/>
  <c r="AI761" i="1"/>
  <c r="AI760" i="1"/>
  <c r="AI759" i="1"/>
  <c r="AI758" i="1"/>
  <c r="AI757" i="1"/>
  <c r="AI756" i="1"/>
  <c r="AI755" i="1"/>
  <c r="AI754" i="1"/>
  <c r="AI753" i="1"/>
  <c r="AI752" i="1"/>
  <c r="AI751" i="1"/>
  <c r="AI750" i="1"/>
  <c r="AI749" i="1"/>
  <c r="AI748" i="1"/>
  <c r="AI747" i="1"/>
  <c r="AI746" i="1"/>
  <c r="AI745" i="1"/>
  <c r="AI744" i="1"/>
  <c r="AI743" i="1"/>
  <c r="AI742" i="1"/>
  <c r="AI741" i="1"/>
  <c r="AI740" i="1"/>
  <c r="AI739" i="1"/>
  <c r="AI737" i="1"/>
  <c r="AI736" i="1"/>
  <c r="AI735" i="1"/>
  <c r="AI734" i="1"/>
  <c r="AI733" i="1"/>
  <c r="AI732" i="1"/>
  <c r="AI731" i="1"/>
  <c r="AI730" i="1"/>
  <c r="AI729" i="1"/>
  <c r="AI728" i="1"/>
  <c r="AI727" i="1"/>
  <c r="AI726" i="1"/>
  <c r="AI725" i="1"/>
  <c r="AI724" i="1"/>
  <c r="AI723" i="1"/>
  <c r="AI722" i="1"/>
  <c r="AI721" i="1"/>
  <c r="AI720" i="1"/>
  <c r="AI719" i="1"/>
  <c r="AI718" i="1"/>
  <c r="AI717" i="1"/>
  <c r="AI716" i="1"/>
  <c r="AI715" i="1"/>
  <c r="AI714" i="1"/>
  <c r="AI713" i="1"/>
  <c r="AI738" i="1"/>
  <c r="AI712" i="1"/>
  <c r="AI711" i="1"/>
  <c r="AI710" i="1"/>
  <c r="AI709" i="1"/>
  <c r="AI708" i="1"/>
  <c r="AI707" i="1"/>
  <c r="AI706" i="1"/>
  <c r="AI705" i="1"/>
  <c r="AI704" i="1"/>
  <c r="AI703" i="1"/>
  <c r="AI702" i="1"/>
  <c r="AI701" i="1"/>
  <c r="AI700" i="1"/>
  <c r="AI698" i="1"/>
  <c r="AI697" i="1"/>
  <c r="AI695" i="1"/>
  <c r="AI694" i="1"/>
  <c r="AI693" i="1"/>
  <c r="AI692" i="1"/>
  <c r="AI691" i="1"/>
  <c r="AI690" i="1"/>
  <c r="AI689" i="1"/>
  <c r="AI688" i="1"/>
  <c r="AI687" i="1"/>
  <c r="AI686" i="1"/>
  <c r="AI685" i="1"/>
  <c r="AI684" i="1"/>
  <c r="AI683" i="1"/>
  <c r="AI682" i="1"/>
  <c r="AI681" i="1"/>
  <c r="AI680" i="1"/>
  <c r="AI679" i="1"/>
  <c r="AI678" i="1"/>
  <c r="AI677" i="1"/>
  <c r="AI676" i="1"/>
  <c r="AI675" i="1"/>
  <c r="AI674" i="1"/>
  <c r="AI672" i="1"/>
  <c r="AI671" i="1"/>
  <c r="AI670" i="1"/>
  <c r="AI669" i="1"/>
  <c r="AI668" i="1"/>
  <c r="AI667" i="1"/>
  <c r="AI666" i="1"/>
  <c r="AI665" i="1"/>
  <c r="AI664" i="1"/>
  <c r="AI663" i="1"/>
  <c r="AI662" i="1"/>
  <c r="AI661" i="1"/>
  <c r="AI660" i="1"/>
  <c r="AI659" i="1"/>
  <c r="AI658" i="1"/>
  <c r="AI657" i="1"/>
  <c r="AI656" i="1"/>
  <c r="AI655" i="1"/>
  <c r="AI654" i="1"/>
  <c r="AI653" i="1"/>
  <c r="AI652" i="1"/>
  <c r="AI651" i="1"/>
  <c r="AI650" i="1"/>
  <c r="AI649" i="1"/>
  <c r="AI648" i="1"/>
  <c r="AI647" i="1"/>
  <c r="AI646" i="1"/>
  <c r="AI645" i="1"/>
  <c r="AI644" i="1"/>
  <c r="AI643" i="1"/>
  <c r="AI642" i="1"/>
  <c r="AI641" i="1"/>
  <c r="AI640" i="1"/>
  <c r="AI639" i="1"/>
  <c r="AI638" i="1"/>
  <c r="AI637" i="1"/>
  <c r="AI636" i="1"/>
  <c r="AI635" i="1"/>
  <c r="AI634" i="1"/>
  <c r="AI633" i="1"/>
  <c r="AI632" i="1"/>
  <c r="AI631" i="1"/>
  <c r="AI630" i="1"/>
  <c r="AI629" i="1"/>
  <c r="AI628" i="1"/>
  <c r="AI627" i="1"/>
  <c r="AI626" i="1"/>
  <c r="AI625" i="1"/>
  <c r="AI624" i="1"/>
  <c r="AI623" i="1"/>
  <c r="AI622" i="1"/>
  <c r="AI621" i="1"/>
  <c r="AI620" i="1"/>
  <c r="AI619" i="1"/>
  <c r="AI618" i="1"/>
  <c r="AI617" i="1"/>
  <c r="AI616" i="1"/>
  <c r="AI615" i="1"/>
  <c r="AI614" i="1"/>
  <c r="AI613" i="1"/>
  <c r="AI612" i="1"/>
  <c r="AI611" i="1"/>
  <c r="AI610" i="1"/>
  <c r="AI609" i="1"/>
  <c r="AI608" i="1"/>
  <c r="AI604" i="1"/>
  <c r="AI603" i="1"/>
  <c r="AI602" i="1"/>
  <c r="AI601" i="1"/>
  <c r="AI600" i="1"/>
  <c r="AI599" i="1"/>
  <c r="AI598" i="1"/>
  <c r="AI597" i="1"/>
  <c r="AI596" i="1"/>
  <c r="AI595" i="1"/>
  <c r="AI594" i="1"/>
  <c r="AI593" i="1"/>
  <c r="AI592" i="1"/>
  <c r="AI591" i="1"/>
  <c r="AI590" i="1"/>
  <c r="AI589" i="1"/>
  <c r="AI588" i="1"/>
  <c r="AI587" i="1"/>
  <c r="AI586" i="1"/>
  <c r="AI585" i="1"/>
  <c r="AI584" i="1"/>
  <c r="AI583" i="1"/>
  <c r="AI582" i="1"/>
  <c r="AI581" i="1"/>
  <c r="AI580" i="1"/>
  <c r="AI579" i="1"/>
  <c r="AI578" i="1"/>
  <c r="AI577" i="1"/>
  <c r="AI576" i="1"/>
  <c r="AI575" i="1"/>
  <c r="AI574" i="1"/>
  <c r="AI573" i="1"/>
  <c r="AI572" i="1"/>
  <c r="AI571" i="1"/>
  <c r="AI570" i="1"/>
  <c r="AI569" i="1"/>
  <c r="AI568" i="1"/>
  <c r="AI567" i="1"/>
  <c r="AI566" i="1"/>
  <c r="AI565" i="1"/>
  <c r="AI564" i="1"/>
  <c r="AI563" i="1"/>
  <c r="AI562" i="1"/>
  <c r="AI561" i="1"/>
  <c r="AI560" i="1"/>
  <c r="AI559" i="1"/>
  <c r="AI558" i="1"/>
  <c r="AI557" i="1"/>
  <c r="AI556" i="1"/>
  <c r="AI555" i="1"/>
  <c r="AI554" i="1"/>
  <c r="AI553" i="1"/>
  <c r="AI552" i="1"/>
  <c r="AI551" i="1"/>
  <c r="AI550" i="1"/>
  <c r="AI549" i="1"/>
  <c r="AI548" i="1"/>
  <c r="AI547" i="1"/>
  <c r="AI546" i="1"/>
  <c r="AI545" i="1"/>
  <c r="AI544" i="1"/>
  <c r="AI543" i="1"/>
  <c r="AI542" i="1"/>
  <c r="AI541" i="1"/>
  <c r="AI540" i="1"/>
  <c r="AI539" i="1"/>
  <c r="AI538" i="1"/>
  <c r="AI537" i="1"/>
  <c r="AI536" i="1"/>
  <c r="AI535" i="1"/>
  <c r="AI534" i="1"/>
  <c r="AI533" i="1"/>
  <c r="AI532" i="1"/>
  <c r="AI531" i="1"/>
  <c r="AI530" i="1"/>
  <c r="AI529" i="1"/>
  <c r="AI528" i="1"/>
  <c r="AI527" i="1"/>
  <c r="AI526" i="1"/>
  <c r="AI525" i="1"/>
  <c r="AI524" i="1"/>
  <c r="AI523" i="1"/>
  <c r="AI522" i="1"/>
  <c r="AI521" i="1"/>
  <c r="AI520" i="1"/>
  <c r="AI519" i="1"/>
  <c r="AI518" i="1"/>
  <c r="AI517" i="1"/>
  <c r="AI516" i="1"/>
  <c r="AI515" i="1"/>
  <c r="AI514" i="1"/>
  <c r="AI513" i="1"/>
  <c r="AI512" i="1"/>
  <c r="AI511" i="1"/>
  <c r="AI510" i="1"/>
  <c r="AI509" i="1"/>
  <c r="AI508" i="1"/>
  <c r="AI507" i="1"/>
  <c r="AI506" i="1"/>
  <c r="AI505" i="1"/>
  <c r="AI504" i="1"/>
  <c r="AI503" i="1"/>
  <c r="AI502" i="1"/>
  <c r="AI501" i="1"/>
  <c r="AI500" i="1"/>
  <c r="AI499" i="1"/>
  <c r="AI498" i="1"/>
  <c r="AI497" i="1"/>
  <c r="AI496" i="1"/>
  <c r="AI495" i="1"/>
  <c r="AI494" i="1"/>
  <c r="AI493" i="1"/>
  <c r="AI492" i="1"/>
  <c r="AI491" i="1"/>
  <c r="AI490" i="1"/>
  <c r="AI489" i="1"/>
  <c r="AI488" i="1"/>
  <c r="AI487" i="1"/>
  <c r="AI486" i="1"/>
  <c r="AI485" i="1"/>
  <c r="AI484" i="1"/>
  <c r="AI483" i="1"/>
  <c r="AI482" i="1"/>
  <c r="AI481" i="1"/>
  <c r="AI480" i="1"/>
  <c r="AI479" i="1"/>
  <c r="AI478" i="1"/>
  <c r="AI477" i="1"/>
  <c r="AI476" i="1"/>
  <c r="AI475" i="1"/>
  <c r="AI474" i="1"/>
  <c r="AI473" i="1"/>
  <c r="AI472" i="1"/>
  <c r="AI471" i="1"/>
  <c r="AI470" i="1"/>
  <c r="AI469" i="1"/>
  <c r="AI468" i="1"/>
  <c r="AI467" i="1"/>
  <c r="AI466" i="1"/>
  <c r="AI465" i="1"/>
  <c r="AI464" i="1"/>
  <c r="AI463" i="1"/>
  <c r="AI462" i="1"/>
  <c r="AI461" i="1"/>
  <c r="AI460" i="1"/>
  <c r="AI459" i="1"/>
  <c r="AI458" i="1"/>
  <c r="AI457" i="1"/>
  <c r="AI456" i="1"/>
  <c r="AI455" i="1"/>
  <c r="AI454" i="1"/>
  <c r="AI453" i="1"/>
  <c r="AI452" i="1"/>
  <c r="AI451" i="1"/>
  <c r="AI450" i="1"/>
  <c r="AI449" i="1"/>
  <c r="AI448" i="1"/>
  <c r="AI447" i="1"/>
  <c r="AI446" i="1"/>
  <c r="AI445" i="1"/>
  <c r="AI444" i="1"/>
  <c r="AI443" i="1"/>
  <c r="AI442" i="1"/>
  <c r="AI441" i="1"/>
  <c r="AI440" i="1"/>
  <c r="AI439" i="1"/>
  <c r="AI436" i="1"/>
  <c r="AI435" i="1"/>
  <c r="AI434" i="1"/>
  <c r="AI433" i="1"/>
  <c r="AI432" i="1"/>
  <c r="AI431" i="1"/>
  <c r="AI430" i="1"/>
  <c r="AI429" i="1"/>
  <c r="AI428" i="1"/>
  <c r="AI427" i="1"/>
  <c r="AI426" i="1"/>
  <c r="AI425" i="1"/>
  <c r="AI424" i="1"/>
  <c r="AI423" i="1"/>
  <c r="AI422" i="1"/>
  <c r="AI421" i="1"/>
  <c r="AI420" i="1"/>
  <c r="AI419" i="1"/>
  <c r="AI418" i="1"/>
  <c r="AI417" i="1"/>
  <c r="AI416" i="1"/>
  <c r="AI415" i="1"/>
  <c r="AI414" i="1"/>
  <c r="AI413" i="1"/>
  <c r="AI412" i="1"/>
  <c r="AI411" i="1"/>
  <c r="AI410" i="1"/>
  <c r="AI409" i="1"/>
  <c r="AI408" i="1"/>
  <c r="AI407" i="1"/>
  <c r="AI406" i="1"/>
  <c r="AI405" i="1"/>
  <c r="AI404" i="1"/>
  <c r="AI403" i="1"/>
  <c r="AI402" i="1"/>
  <c r="AI401" i="1"/>
  <c r="AI400" i="1"/>
  <c r="AI399" i="1"/>
  <c r="AI398" i="1"/>
  <c r="AI397" i="1"/>
  <c r="AI396" i="1"/>
  <c r="AI395" i="1"/>
  <c r="AI394" i="1"/>
  <c r="AI393" i="1"/>
  <c r="AI392" i="1"/>
  <c r="AI391" i="1"/>
  <c r="AI390" i="1"/>
  <c r="AI389" i="1"/>
  <c r="AI388" i="1"/>
  <c r="AI387" i="1"/>
  <c r="AI386" i="1"/>
  <c r="AI385" i="1"/>
  <c r="AI384" i="1"/>
  <c r="AI383" i="1"/>
  <c r="AI382" i="1"/>
  <c r="AI381" i="1"/>
  <c r="AI380" i="1"/>
  <c r="AI379" i="1"/>
  <c r="AI378" i="1"/>
  <c r="AI377" i="1"/>
  <c r="AI376" i="1"/>
  <c r="AI375" i="1"/>
  <c r="AI374" i="1"/>
  <c r="AI373" i="1"/>
  <c r="AI372" i="1"/>
  <c r="AI371" i="1"/>
  <c r="AI370" i="1"/>
  <c r="AI369" i="1"/>
  <c r="AI368" i="1"/>
  <c r="AI367" i="1"/>
  <c r="AI366" i="1"/>
  <c r="AI365" i="1"/>
  <c r="AI364" i="1"/>
  <c r="AI363" i="1"/>
  <c r="AI362" i="1"/>
  <c r="AI361" i="1"/>
  <c r="AI360" i="1"/>
  <c r="AI359" i="1"/>
  <c r="AI358" i="1"/>
  <c r="AI357" i="1"/>
  <c r="AI356" i="1"/>
  <c r="AI355" i="1"/>
  <c r="AI354" i="1"/>
  <c r="AI353" i="1"/>
  <c r="AI352" i="1"/>
  <c r="AI351" i="1"/>
  <c r="AI350" i="1"/>
  <c r="AI349" i="1"/>
  <c r="AI348" i="1"/>
  <c r="AI347" i="1"/>
  <c r="AI346" i="1"/>
  <c r="AI345" i="1"/>
  <c r="AI344" i="1"/>
  <c r="AI343" i="1"/>
  <c r="AI342" i="1"/>
  <c r="AI341" i="1"/>
  <c r="AI340" i="1"/>
  <c r="AI339" i="1"/>
  <c r="AI338" i="1"/>
  <c r="AI337" i="1"/>
  <c r="AI336" i="1"/>
  <c r="AI335" i="1"/>
  <c r="AI334" i="1"/>
  <c r="AI333" i="1"/>
  <c r="AI332" i="1"/>
  <c r="AI331" i="1"/>
  <c r="AI330" i="1"/>
  <c r="AI329" i="1"/>
  <c r="AI328" i="1"/>
  <c r="AI327" i="1"/>
  <c r="AI326" i="1"/>
  <c r="AI325" i="1"/>
  <c r="AI324" i="1"/>
  <c r="AI323" i="1"/>
  <c r="AI322" i="1"/>
  <c r="AI321" i="1"/>
  <c r="AI320" i="1"/>
  <c r="AI318" i="1"/>
  <c r="AI317" i="1"/>
  <c r="AI316" i="1"/>
  <c r="AI315" i="1"/>
  <c r="AI314" i="1"/>
  <c r="AI313" i="1"/>
  <c r="AI312" i="1"/>
  <c r="AI311" i="1"/>
  <c r="AI310" i="1"/>
  <c r="AI309" i="1"/>
  <c r="AI308" i="1"/>
  <c r="AI307" i="1"/>
  <c r="AI306" i="1"/>
  <c r="AI305" i="1"/>
  <c r="AI304" i="1"/>
  <c r="AI303" i="1"/>
  <c r="AI302" i="1"/>
  <c r="AI301" i="1"/>
  <c r="AI300" i="1"/>
  <c r="AI299" i="1"/>
  <c r="AI298" i="1"/>
  <c r="AI297" i="1"/>
  <c r="AI296" i="1"/>
  <c r="AI295" i="1"/>
  <c r="AI294" i="1"/>
  <c r="AI293" i="1"/>
  <c r="AI292" i="1"/>
  <c r="AI291" i="1"/>
  <c r="AI290" i="1"/>
  <c r="AI289" i="1"/>
  <c r="AI288" i="1"/>
  <c r="AI287" i="1"/>
  <c r="AI286" i="1"/>
  <c r="AI285" i="1"/>
  <c r="AI284" i="1"/>
  <c r="AI283" i="1"/>
  <c r="AI282" i="1"/>
  <c r="AI281" i="1"/>
  <c r="AI280" i="1"/>
  <c r="AI279" i="1"/>
  <c r="AI278" i="1"/>
  <c r="AI277" i="1"/>
  <c r="AI276" i="1"/>
  <c r="AI275" i="1"/>
  <c r="AI274" i="1"/>
  <c r="AI273" i="1"/>
  <c r="AI272" i="1"/>
  <c r="AI271" i="1"/>
  <c r="AI270" i="1"/>
  <c r="AI269" i="1"/>
  <c r="AI268" i="1"/>
  <c r="AI267" i="1"/>
  <c r="AI266" i="1"/>
  <c r="AI265" i="1"/>
  <c r="AI264" i="1"/>
  <c r="AI263" i="1"/>
  <c r="AI262" i="1"/>
  <c r="AI261" i="1"/>
  <c r="AI260" i="1"/>
  <c r="AI259" i="1"/>
  <c r="AI258" i="1"/>
  <c r="AI257" i="1"/>
  <c r="AI256" i="1"/>
  <c r="AI255" i="1"/>
  <c r="AI254" i="1"/>
  <c r="AI253" i="1"/>
  <c r="AI252" i="1"/>
  <c r="AI251" i="1"/>
  <c r="AI250" i="1"/>
  <c r="AI249" i="1"/>
  <c r="AI248" i="1"/>
  <c r="AI247" i="1"/>
  <c r="AI246" i="1"/>
  <c r="AI245" i="1"/>
  <c r="AI244" i="1"/>
  <c r="AI243" i="1"/>
  <c r="AI242" i="1"/>
  <c r="AI241" i="1"/>
  <c r="AI240" i="1"/>
  <c r="AI239" i="1"/>
  <c r="AI238" i="1"/>
  <c r="AI237" i="1"/>
  <c r="AI236" i="1"/>
  <c r="AI235" i="1"/>
  <c r="AI234" i="1"/>
  <c r="AI233" i="1"/>
  <c r="AI232" i="1"/>
  <c r="AI231" i="1"/>
  <c r="AI230" i="1"/>
  <c r="AI229" i="1"/>
  <c r="AI228" i="1"/>
  <c r="AI227" i="1"/>
  <c r="AI226" i="1"/>
  <c r="AI225" i="1"/>
  <c r="AI224" i="1"/>
  <c r="AI223" i="1"/>
  <c r="AI222" i="1"/>
  <c r="AI221" i="1"/>
  <c r="AI220" i="1"/>
  <c r="AI219" i="1"/>
  <c r="AI218" i="1"/>
  <c r="AI217" i="1"/>
  <c r="AI216" i="1"/>
  <c r="AI215" i="1"/>
  <c r="AI214" i="1"/>
  <c r="AI213" i="1"/>
  <c r="AI212" i="1"/>
  <c r="AI211" i="1"/>
  <c r="AI210" i="1"/>
  <c r="AI209" i="1"/>
  <c r="AI208" i="1"/>
  <c r="AI207" i="1"/>
  <c r="AI206" i="1"/>
  <c r="AI205" i="1"/>
  <c r="AI204" i="1"/>
  <c r="AI203" i="1"/>
  <c r="AI202" i="1"/>
  <c r="AI201" i="1"/>
  <c r="AI200" i="1"/>
  <c r="AI199" i="1"/>
  <c r="AI198" i="1"/>
  <c r="AI197" i="1"/>
  <c r="AI196" i="1"/>
  <c r="AI195" i="1"/>
  <c r="AI194" i="1"/>
  <c r="AI193" i="1"/>
  <c r="AI191" i="1"/>
  <c r="AI190" i="1"/>
  <c r="AI189" i="1"/>
  <c r="AI188" i="1"/>
  <c r="AI187" i="1"/>
  <c r="AI186" i="1"/>
  <c r="AI185" i="1"/>
  <c r="AI184" i="1"/>
  <c r="AI183" i="1"/>
  <c r="AI182" i="1"/>
  <c r="AI181" i="1"/>
  <c r="AI180" i="1"/>
  <c r="AI179" i="1"/>
  <c r="AI178" i="1"/>
  <c r="AI177" i="1"/>
  <c r="AI176" i="1"/>
  <c r="AI175" i="1"/>
  <c r="AI174" i="1"/>
  <c r="AI173" i="1"/>
  <c r="AI172" i="1"/>
  <c r="AI171" i="1"/>
  <c r="AI170" i="1"/>
  <c r="AI169" i="1"/>
  <c r="AI168" i="1"/>
  <c r="AI167" i="1"/>
  <c r="AI166" i="1"/>
  <c r="AI165" i="1"/>
  <c r="AI164" i="1"/>
  <c r="AI163" i="1"/>
  <c r="AI162" i="1"/>
  <c r="AI161" i="1"/>
  <c r="AI160" i="1"/>
  <c r="AI159" i="1"/>
  <c r="AI158" i="1"/>
  <c r="AI157" i="1"/>
  <c r="AI156" i="1"/>
  <c r="AI155" i="1"/>
  <c r="AI154" i="1"/>
  <c r="AI153" i="1"/>
  <c r="AI152" i="1"/>
  <c r="AI151" i="1"/>
  <c r="AI150" i="1"/>
  <c r="AI149" i="1"/>
  <c r="AI148" i="1"/>
  <c r="AI147" i="1"/>
  <c r="AI146" i="1"/>
  <c r="AI145" i="1"/>
  <c r="AI144" i="1"/>
  <c r="AI143" i="1"/>
  <c r="AI142" i="1"/>
  <c r="AI141" i="1"/>
  <c r="AI140" i="1"/>
  <c r="AI139" i="1"/>
  <c r="AI138" i="1"/>
  <c r="AI137" i="1"/>
  <c r="AI136" i="1"/>
  <c r="AI135" i="1"/>
  <c r="AI134" i="1"/>
  <c r="AI133" i="1"/>
  <c r="AI132" i="1"/>
  <c r="AI131" i="1"/>
  <c r="AI130" i="1"/>
  <c r="AI129" i="1"/>
  <c r="AI128" i="1"/>
  <c r="AI127" i="1"/>
  <c r="AI125" i="1"/>
  <c r="AI124" i="1"/>
  <c r="AI123" i="1"/>
  <c r="AI122" i="1"/>
  <c r="AI121" i="1"/>
  <c r="AI120" i="1"/>
  <c r="AI119" i="1"/>
  <c r="AI118" i="1"/>
  <c r="AI117" i="1"/>
  <c r="AI116" i="1"/>
  <c r="AI115" i="1"/>
  <c r="AI114" i="1"/>
  <c r="AI113" i="1"/>
  <c r="AI112" i="1"/>
  <c r="AI111" i="1"/>
  <c r="AI110" i="1"/>
  <c r="AI109" i="1"/>
  <c r="AI108" i="1"/>
  <c r="AI107" i="1"/>
  <c r="AI106" i="1"/>
  <c r="AI105" i="1"/>
  <c r="AI104" i="1"/>
  <c r="AI103" i="1"/>
  <c r="AI102" i="1"/>
  <c r="AI101" i="1"/>
  <c r="AI100" i="1"/>
  <c r="AI98" i="1"/>
  <c r="AI97" i="1"/>
  <c r="AI96" i="1"/>
  <c r="AI95" i="1"/>
  <c r="AI94" i="1"/>
  <c r="AI93" i="1"/>
  <c r="AI92" i="1"/>
  <c r="AI91" i="1"/>
  <c r="AI90" i="1"/>
  <c r="AI89" i="1"/>
  <c r="AI88" i="1"/>
  <c r="AI87" i="1"/>
  <c r="AI86" i="1"/>
  <c r="AI85" i="1"/>
  <c r="AI84" i="1"/>
  <c r="AI83" i="1"/>
  <c r="AI82" i="1"/>
  <c r="AI81" i="1"/>
  <c r="AI80" i="1"/>
  <c r="AI79" i="1"/>
  <c r="AI78" i="1"/>
  <c r="AI77" i="1"/>
  <c r="AI76" i="1"/>
  <c r="AI75" i="1"/>
  <c r="AI74" i="1"/>
  <c r="AI73" i="1"/>
  <c r="AI72" i="1"/>
  <c r="AI71" i="1"/>
  <c r="AI70" i="1"/>
  <c r="AI69" i="1"/>
  <c r="AI68" i="1"/>
  <c r="AI67" i="1"/>
  <c r="AI66" i="1"/>
  <c r="AI65" i="1"/>
  <c r="AI64" i="1"/>
  <c r="AI63" i="1"/>
  <c r="AI62" i="1"/>
  <c r="AI61" i="1"/>
  <c r="AI60" i="1"/>
  <c r="AI59" i="1"/>
  <c r="AI58" i="1"/>
  <c r="AI57" i="1"/>
  <c r="AI56" i="1"/>
  <c r="AI55" i="1"/>
  <c r="AI54" i="1"/>
  <c r="AI53" i="1"/>
  <c r="AI52" i="1"/>
  <c r="AI51" i="1"/>
  <c r="AI50" i="1"/>
  <c r="AI49" i="1"/>
  <c r="AI48" i="1"/>
  <c r="AI47" i="1"/>
  <c r="AI46" i="1"/>
  <c r="AI45" i="1"/>
  <c r="AI44" i="1"/>
  <c r="AI43" i="1"/>
  <c r="AI42" i="1"/>
  <c r="AI41" i="1"/>
  <c r="AI39" i="1"/>
  <c r="AI38" i="1"/>
  <c r="AI37" i="1"/>
  <c r="AI36" i="1"/>
  <c r="AI35" i="1"/>
  <c r="AI34" i="1"/>
  <c r="AI33" i="1"/>
  <c r="AI32" i="1"/>
  <c r="AI31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85" i="1"/>
  <c r="AD186" i="1"/>
  <c r="AD187" i="1"/>
  <c r="AD188" i="1"/>
  <c r="AD189" i="1"/>
  <c r="AD190" i="1"/>
  <c r="AD191" i="1"/>
  <c r="AD193" i="1"/>
  <c r="AD194" i="1"/>
  <c r="AD195" i="1"/>
  <c r="AD196" i="1"/>
  <c r="AD197" i="1"/>
  <c r="AD198" i="1"/>
  <c r="AD199" i="1"/>
  <c r="AD200" i="1"/>
  <c r="AD201" i="1"/>
  <c r="AD202" i="1"/>
  <c r="AD203" i="1"/>
  <c r="AD204" i="1"/>
  <c r="AD205" i="1"/>
  <c r="AD206" i="1"/>
  <c r="AD207" i="1"/>
  <c r="AD208" i="1"/>
  <c r="AD209" i="1"/>
  <c r="AD210" i="1"/>
  <c r="AD211" i="1"/>
  <c r="AD212" i="1"/>
  <c r="AD213" i="1"/>
  <c r="AD214" i="1"/>
  <c r="AD215" i="1"/>
  <c r="AD216" i="1"/>
  <c r="AD217" i="1"/>
  <c r="AD218" i="1"/>
  <c r="AD219" i="1"/>
  <c r="AD220" i="1"/>
  <c r="AD221" i="1"/>
  <c r="AD222" i="1"/>
  <c r="AD223" i="1"/>
  <c r="AD224" i="1"/>
  <c r="AD225" i="1"/>
  <c r="AD226" i="1"/>
  <c r="AD227" i="1"/>
  <c r="AD228" i="1"/>
  <c r="AD229" i="1"/>
  <c r="AD230" i="1"/>
  <c r="AD231" i="1"/>
  <c r="AD232" i="1"/>
  <c r="AD233" i="1"/>
  <c r="AD234" i="1"/>
  <c r="AD235" i="1"/>
  <c r="AD236" i="1"/>
  <c r="AD237" i="1"/>
  <c r="AD238" i="1"/>
  <c r="AD239" i="1"/>
  <c r="AD240" i="1"/>
  <c r="AD241" i="1"/>
  <c r="AD242" i="1"/>
  <c r="AD243" i="1"/>
  <c r="AD244" i="1"/>
  <c r="AD245" i="1"/>
  <c r="AD246" i="1"/>
  <c r="AD247" i="1"/>
  <c r="AD248" i="1"/>
  <c r="AD249" i="1"/>
  <c r="AD250" i="1"/>
  <c r="AD251" i="1"/>
  <c r="AD252" i="1"/>
  <c r="AD253" i="1"/>
  <c r="AD254" i="1"/>
  <c r="AD255" i="1"/>
  <c r="AD256" i="1"/>
  <c r="AD257" i="1"/>
  <c r="AD258" i="1"/>
  <c r="AD259" i="1"/>
  <c r="AD260" i="1"/>
  <c r="AD261" i="1"/>
  <c r="AD262" i="1"/>
  <c r="AD263" i="1"/>
  <c r="AD264" i="1"/>
  <c r="AD265" i="1"/>
  <c r="AD266" i="1"/>
  <c r="AD267" i="1"/>
  <c r="AD268" i="1"/>
  <c r="AD269" i="1"/>
  <c r="AD270" i="1"/>
  <c r="AD271" i="1"/>
  <c r="AD272" i="1"/>
  <c r="AD273" i="1"/>
  <c r="AD274" i="1"/>
  <c r="AD275" i="1"/>
  <c r="AD276" i="1"/>
  <c r="AD277" i="1"/>
  <c r="AD278" i="1"/>
  <c r="AD279" i="1"/>
  <c r="AD280" i="1"/>
  <c r="AD281" i="1"/>
  <c r="AD282" i="1"/>
  <c r="AD283" i="1"/>
  <c r="AD284" i="1"/>
  <c r="AD285" i="1"/>
  <c r="AD286" i="1"/>
  <c r="AD287" i="1"/>
  <c r="AD288" i="1"/>
  <c r="AD289" i="1"/>
  <c r="AD290" i="1"/>
  <c r="AD291" i="1"/>
  <c r="AD292" i="1"/>
  <c r="AD293" i="1"/>
  <c r="AD294" i="1"/>
  <c r="AD295" i="1"/>
  <c r="AD296" i="1"/>
  <c r="AD297" i="1"/>
  <c r="AD298" i="1"/>
  <c r="AD299" i="1"/>
  <c r="AD300" i="1"/>
  <c r="AD301" i="1"/>
  <c r="AD302" i="1"/>
  <c r="AD303" i="1"/>
  <c r="AD304" i="1"/>
  <c r="AD305" i="1"/>
  <c r="AD306" i="1"/>
  <c r="AD307" i="1"/>
  <c r="AD308" i="1"/>
  <c r="AD309" i="1"/>
  <c r="AD310" i="1"/>
  <c r="AD311" i="1"/>
  <c r="AD312" i="1"/>
  <c r="AD313" i="1"/>
  <c r="AD314" i="1"/>
  <c r="AD315" i="1"/>
  <c r="AD316" i="1"/>
  <c r="AD317" i="1"/>
  <c r="AD318" i="1"/>
  <c r="AD319" i="1"/>
  <c r="AD320" i="1"/>
  <c r="AD321" i="1"/>
  <c r="AD322" i="1"/>
  <c r="AD323" i="1"/>
  <c r="AD324" i="1"/>
  <c r="AD325" i="1"/>
  <c r="AD326" i="1"/>
  <c r="AD327" i="1"/>
  <c r="AD328" i="1"/>
  <c r="AD329" i="1"/>
  <c r="AD330" i="1"/>
  <c r="AD331" i="1"/>
  <c r="AD332" i="1"/>
  <c r="AD333" i="1"/>
  <c r="AD334" i="1"/>
  <c r="AD335" i="1"/>
  <c r="AD336" i="1"/>
  <c r="AD337" i="1"/>
  <c r="AD338" i="1"/>
  <c r="AD339" i="1"/>
  <c r="AD340" i="1"/>
  <c r="AD341" i="1"/>
  <c r="AD342" i="1"/>
  <c r="AD343" i="1"/>
  <c r="AD344" i="1"/>
  <c r="AD345" i="1"/>
  <c r="AD346" i="1"/>
  <c r="AD347" i="1"/>
  <c r="AD348" i="1"/>
  <c r="AD349" i="1"/>
  <c r="AD350" i="1"/>
  <c r="AD351" i="1"/>
  <c r="AD352" i="1"/>
  <c r="AD353" i="1"/>
  <c r="AD354" i="1"/>
  <c r="AD355" i="1"/>
  <c r="AD356" i="1"/>
  <c r="AD357" i="1"/>
  <c r="AD358" i="1"/>
  <c r="AD359" i="1"/>
  <c r="AD360" i="1"/>
  <c r="AD361" i="1"/>
  <c r="AD362" i="1"/>
  <c r="AD363" i="1"/>
  <c r="AD364" i="1"/>
  <c r="AD365" i="1"/>
  <c r="AD366" i="1"/>
  <c r="AD367" i="1"/>
  <c r="AD368" i="1"/>
  <c r="AD369" i="1"/>
  <c r="AD370" i="1"/>
  <c r="AD371" i="1"/>
  <c r="AD372" i="1"/>
  <c r="AD373" i="1"/>
  <c r="AD374" i="1"/>
  <c r="AD375" i="1"/>
  <c r="AD376" i="1"/>
  <c r="AD377" i="1"/>
  <c r="AD378" i="1"/>
  <c r="AD379" i="1"/>
  <c r="AD380" i="1"/>
  <c r="AD381" i="1"/>
  <c r="AD382" i="1"/>
  <c r="AD383" i="1"/>
  <c r="AD384" i="1"/>
  <c r="AD385" i="1"/>
  <c r="AD386" i="1"/>
  <c r="AD387" i="1"/>
  <c r="AD388" i="1"/>
  <c r="AD389" i="1"/>
  <c r="AD390" i="1"/>
  <c r="AD391" i="1"/>
  <c r="AD392" i="1"/>
  <c r="AD393" i="1"/>
  <c r="AD394" i="1"/>
  <c r="AD395" i="1"/>
  <c r="AD396" i="1"/>
  <c r="AD397" i="1"/>
  <c r="AD398" i="1"/>
  <c r="AD399" i="1"/>
  <c r="AD400" i="1"/>
  <c r="AD401" i="1"/>
  <c r="AD402" i="1"/>
  <c r="AD403" i="1"/>
  <c r="AD404" i="1"/>
  <c r="AD405" i="1"/>
  <c r="AD406" i="1"/>
  <c r="AD407" i="1"/>
  <c r="AD408" i="1"/>
  <c r="AD409" i="1"/>
  <c r="AD410" i="1"/>
  <c r="AD411" i="1"/>
  <c r="AD412" i="1"/>
  <c r="AD413" i="1"/>
  <c r="AD414" i="1"/>
  <c r="AD415" i="1"/>
  <c r="AD416" i="1"/>
  <c r="AD417" i="1"/>
  <c r="AD418" i="1"/>
  <c r="AD419" i="1"/>
  <c r="AD420" i="1"/>
  <c r="AD421" i="1"/>
  <c r="AD422" i="1"/>
  <c r="AD423" i="1"/>
  <c r="AD424" i="1"/>
  <c r="AD425" i="1"/>
  <c r="AD426" i="1"/>
  <c r="AD427" i="1"/>
  <c r="AD428" i="1"/>
  <c r="AD429" i="1"/>
  <c r="AD430" i="1"/>
  <c r="AD431" i="1"/>
  <c r="AD432" i="1"/>
  <c r="AD433" i="1"/>
  <c r="AD434" i="1"/>
  <c r="AD435" i="1"/>
  <c r="AD436" i="1"/>
  <c r="AD437" i="1"/>
  <c r="AD438" i="1"/>
  <c r="AD439" i="1"/>
  <c r="AD440" i="1"/>
  <c r="AD441" i="1"/>
  <c r="AD442" i="1"/>
  <c r="AD443" i="1"/>
  <c r="AD444" i="1"/>
  <c r="AD445" i="1"/>
  <c r="AD446" i="1"/>
  <c r="AD447" i="1"/>
  <c r="AD448" i="1"/>
  <c r="AD449" i="1"/>
  <c r="AD450" i="1"/>
  <c r="AD451" i="1"/>
  <c r="AD452" i="1"/>
  <c r="AD453" i="1"/>
  <c r="AD454" i="1"/>
  <c r="AD455" i="1"/>
  <c r="AD456" i="1"/>
  <c r="AD457" i="1"/>
  <c r="AD458" i="1"/>
  <c r="AD459" i="1"/>
  <c r="AD460" i="1"/>
  <c r="AD461" i="1"/>
  <c r="AD462" i="1"/>
  <c r="AD463" i="1"/>
  <c r="AD464" i="1"/>
  <c r="AD465" i="1"/>
  <c r="AD466" i="1"/>
  <c r="AD467" i="1"/>
  <c r="AD468" i="1"/>
  <c r="AD469" i="1"/>
  <c r="AD470" i="1"/>
  <c r="AD471" i="1"/>
  <c r="AD472" i="1"/>
  <c r="AD473" i="1"/>
  <c r="AD474" i="1"/>
  <c r="AD475" i="1"/>
  <c r="AD476" i="1"/>
  <c r="AD477" i="1"/>
  <c r="AD478" i="1"/>
  <c r="AD479" i="1"/>
  <c r="AD480" i="1"/>
  <c r="AD481" i="1"/>
  <c r="AD482" i="1"/>
  <c r="AD483" i="1"/>
  <c r="AD484" i="1"/>
  <c r="AD485" i="1"/>
  <c r="AD486" i="1"/>
  <c r="AD487" i="1"/>
  <c r="AD488" i="1"/>
  <c r="AD489" i="1"/>
  <c r="AD490" i="1"/>
  <c r="AD491" i="1"/>
  <c r="AD492" i="1"/>
  <c r="AD493" i="1"/>
  <c r="AD494" i="1"/>
  <c r="AD495" i="1"/>
  <c r="AD496" i="1"/>
  <c r="AD497" i="1"/>
  <c r="AD498" i="1"/>
  <c r="AD499" i="1"/>
  <c r="AD500" i="1"/>
  <c r="AD501" i="1"/>
  <c r="AD502" i="1"/>
  <c r="AD503" i="1"/>
  <c r="AD504" i="1"/>
  <c r="AD505" i="1"/>
  <c r="AD506" i="1"/>
  <c r="AD507" i="1"/>
  <c r="AD508" i="1"/>
  <c r="AD509" i="1"/>
  <c r="AD510" i="1"/>
  <c r="AD511" i="1"/>
  <c r="AD512" i="1"/>
  <c r="AD513" i="1"/>
  <c r="AD514" i="1"/>
  <c r="AD515" i="1"/>
  <c r="AD516" i="1"/>
  <c r="AD517" i="1"/>
  <c r="AD518" i="1"/>
  <c r="AD519" i="1"/>
  <c r="AD520" i="1"/>
  <c r="AD521" i="1"/>
  <c r="AD522" i="1"/>
  <c r="AD523" i="1"/>
  <c r="AD524" i="1"/>
  <c r="AD525" i="1"/>
  <c r="AD526" i="1"/>
  <c r="AD527" i="1"/>
  <c r="AD528" i="1"/>
  <c r="AD529" i="1"/>
  <c r="AD530" i="1"/>
  <c r="AD531" i="1"/>
  <c r="AD532" i="1"/>
  <c r="AD533" i="1"/>
  <c r="AD534" i="1"/>
  <c r="AD535" i="1"/>
  <c r="AD536" i="1"/>
  <c r="AD537" i="1"/>
  <c r="AD538" i="1"/>
  <c r="AD539" i="1"/>
  <c r="AD540" i="1"/>
  <c r="AD541" i="1"/>
  <c r="AD542" i="1"/>
  <c r="AD543" i="1"/>
  <c r="AD544" i="1"/>
  <c r="AD545" i="1"/>
  <c r="AD546" i="1"/>
  <c r="AD547" i="1"/>
  <c r="AD548" i="1"/>
  <c r="AD549" i="1"/>
  <c r="AD550" i="1"/>
  <c r="AD551" i="1"/>
  <c r="AD552" i="1"/>
  <c r="AD553" i="1"/>
  <c r="AD554" i="1"/>
  <c r="AD555" i="1"/>
  <c r="AD556" i="1"/>
  <c r="AD557" i="1"/>
  <c r="AD558" i="1"/>
  <c r="AD559" i="1"/>
  <c r="AD560" i="1"/>
  <c r="AD561" i="1"/>
  <c r="AD562" i="1"/>
  <c r="AD563" i="1"/>
  <c r="AD564" i="1"/>
  <c r="AD565" i="1"/>
  <c r="AD566" i="1"/>
  <c r="AD567" i="1"/>
  <c r="AD568" i="1"/>
  <c r="AD569" i="1"/>
  <c r="AD570" i="1"/>
  <c r="AD571" i="1"/>
  <c r="AD572" i="1"/>
  <c r="AD573" i="1"/>
  <c r="AD574" i="1"/>
  <c r="AD575" i="1"/>
  <c r="AD576" i="1"/>
  <c r="AD577" i="1"/>
  <c r="AD578" i="1"/>
  <c r="AD579" i="1"/>
  <c r="AD580" i="1"/>
  <c r="AD581" i="1"/>
  <c r="AD582" i="1"/>
  <c r="AD583" i="1"/>
  <c r="AD584" i="1"/>
  <c r="AD585" i="1"/>
  <c r="AD586" i="1"/>
  <c r="AD587" i="1"/>
  <c r="AD588" i="1"/>
  <c r="AD589" i="1"/>
  <c r="AD590" i="1"/>
  <c r="AD591" i="1"/>
  <c r="AD592" i="1"/>
  <c r="AD593" i="1"/>
  <c r="AD594" i="1"/>
  <c r="AD595" i="1"/>
  <c r="AD596" i="1"/>
  <c r="AD597" i="1"/>
  <c r="AD598" i="1"/>
  <c r="AD599" i="1"/>
  <c r="AD600" i="1"/>
  <c r="AD601" i="1"/>
  <c r="AD602" i="1"/>
  <c r="AD603" i="1"/>
  <c r="AD604" i="1"/>
  <c r="AD605" i="1"/>
  <c r="AD606" i="1"/>
  <c r="AD607" i="1"/>
  <c r="AD608" i="1"/>
  <c r="AD609" i="1"/>
  <c r="AD610" i="1"/>
  <c r="AD611" i="1"/>
  <c r="AD612" i="1"/>
  <c r="AD613" i="1"/>
  <c r="AD614" i="1"/>
  <c r="AD615" i="1"/>
  <c r="AD616" i="1"/>
  <c r="AD617" i="1"/>
  <c r="AD618" i="1"/>
  <c r="AD619" i="1"/>
  <c r="AD620" i="1"/>
  <c r="AD621" i="1"/>
  <c r="AD622" i="1"/>
  <c r="AD623" i="1"/>
  <c r="AD624" i="1"/>
  <c r="AD625" i="1"/>
  <c r="AD626" i="1"/>
  <c r="AD627" i="1"/>
  <c r="AD628" i="1"/>
  <c r="AD629" i="1"/>
  <c r="AD630" i="1"/>
  <c r="AD631" i="1"/>
  <c r="AD632" i="1"/>
  <c r="AD633" i="1"/>
  <c r="AD634" i="1"/>
  <c r="AD635" i="1"/>
  <c r="AD636" i="1"/>
  <c r="AD637" i="1"/>
  <c r="AD638" i="1"/>
  <c r="AD639" i="1"/>
  <c r="AD640" i="1"/>
  <c r="AD641" i="1"/>
  <c r="AD642" i="1"/>
  <c r="AD643" i="1"/>
  <c r="AD644" i="1"/>
  <c r="AD645" i="1"/>
  <c r="AD646" i="1"/>
  <c r="AD647" i="1"/>
  <c r="AD648" i="1"/>
  <c r="AD649" i="1"/>
  <c r="AD650" i="1"/>
  <c r="AD651" i="1"/>
  <c r="AD652" i="1"/>
  <c r="AD653" i="1"/>
  <c r="AD654" i="1"/>
  <c r="AD655" i="1"/>
  <c r="AD656" i="1"/>
  <c r="AD657" i="1"/>
  <c r="AD658" i="1"/>
  <c r="AD659" i="1"/>
  <c r="AD660" i="1"/>
  <c r="AD661" i="1"/>
  <c r="AD662" i="1"/>
  <c r="AD663" i="1"/>
  <c r="AD664" i="1"/>
  <c r="AD665" i="1"/>
  <c r="AD666" i="1"/>
  <c r="AD667" i="1"/>
  <c r="AD668" i="1"/>
  <c r="AD669" i="1"/>
  <c r="AD670" i="1"/>
  <c r="AD671" i="1"/>
  <c r="AD672" i="1"/>
  <c r="AD673" i="1"/>
  <c r="AD674" i="1"/>
  <c r="AD675" i="1"/>
  <c r="AD676" i="1"/>
  <c r="AD677" i="1"/>
  <c r="AD678" i="1"/>
  <c r="AD679" i="1"/>
  <c r="AD680" i="1"/>
  <c r="AD681" i="1"/>
  <c r="AD682" i="1"/>
  <c r="AD683" i="1"/>
  <c r="AD684" i="1"/>
  <c r="AD685" i="1"/>
  <c r="AD686" i="1"/>
  <c r="AD687" i="1"/>
  <c r="AD688" i="1"/>
  <c r="AD689" i="1"/>
  <c r="AD690" i="1"/>
  <c r="AD691" i="1"/>
  <c r="AD692" i="1"/>
  <c r="AD693" i="1"/>
  <c r="AD694" i="1"/>
  <c r="AD695" i="1"/>
  <c r="AD697" i="1"/>
  <c r="AD698" i="1"/>
  <c r="AD699" i="1"/>
  <c r="AD700" i="1"/>
  <c r="AD701" i="1"/>
  <c r="AD702" i="1"/>
  <c r="AD703" i="1"/>
  <c r="AD704" i="1"/>
  <c r="AD705" i="1"/>
  <c r="AD706" i="1"/>
  <c r="AD707" i="1"/>
  <c r="AD708" i="1"/>
  <c r="AD709" i="1"/>
  <c r="AD710" i="1"/>
  <c r="AD711" i="1"/>
  <c r="AD712" i="1"/>
  <c r="AD738" i="1"/>
  <c r="AD713" i="1"/>
  <c r="AD714" i="1"/>
  <c r="AD715" i="1"/>
  <c r="AD716" i="1"/>
  <c r="AD717" i="1"/>
  <c r="AD718" i="1"/>
  <c r="AD719" i="1"/>
  <c r="AD720" i="1"/>
  <c r="AD721" i="1"/>
  <c r="AD722" i="1"/>
  <c r="AD723" i="1"/>
  <c r="AD724" i="1"/>
  <c r="AD725" i="1"/>
  <c r="AD726" i="1"/>
  <c r="AD727" i="1"/>
  <c r="AD728" i="1"/>
  <c r="AD729" i="1"/>
  <c r="AD730" i="1"/>
  <c r="AD731" i="1"/>
  <c r="AD732" i="1"/>
  <c r="AD733" i="1"/>
  <c r="AD734" i="1"/>
  <c r="AD735" i="1"/>
  <c r="AD736" i="1"/>
  <c r="AD737" i="1"/>
  <c r="AD739" i="1"/>
  <c r="AD740" i="1"/>
  <c r="AD741" i="1"/>
  <c r="AD742" i="1"/>
  <c r="AD743" i="1"/>
  <c r="AD744" i="1"/>
  <c r="AD745" i="1"/>
  <c r="AD746" i="1"/>
  <c r="AD747" i="1"/>
  <c r="AD748" i="1"/>
  <c r="AD749" i="1"/>
  <c r="AD750" i="1"/>
  <c r="AD751" i="1"/>
  <c r="AD752" i="1"/>
  <c r="AD753" i="1"/>
  <c r="AD754" i="1"/>
  <c r="AD755" i="1"/>
  <c r="AD756" i="1"/>
  <c r="AD757" i="1"/>
  <c r="AD758" i="1"/>
  <c r="AD759" i="1"/>
  <c r="AD760" i="1"/>
  <c r="AD761" i="1"/>
  <c r="AD762" i="1"/>
  <c r="AD763" i="1"/>
  <c r="AD764" i="1"/>
  <c r="AD765" i="1"/>
  <c r="AD766" i="1"/>
  <c r="AD767" i="1"/>
  <c r="AD768" i="1"/>
  <c r="AD769" i="1"/>
  <c r="AD770" i="1"/>
  <c r="AD771" i="1"/>
  <c r="AD772" i="1"/>
  <c r="AD773" i="1"/>
  <c r="AD774" i="1"/>
  <c r="AD775" i="1"/>
  <c r="AD776" i="1"/>
  <c r="AD777" i="1"/>
  <c r="AD778" i="1"/>
  <c r="AD779" i="1"/>
  <c r="AD780" i="1"/>
  <c r="AD781" i="1"/>
  <c r="AD782" i="1"/>
  <c r="AD783" i="1"/>
  <c r="AD784" i="1"/>
  <c r="AD785" i="1"/>
  <c r="AD786" i="1"/>
  <c r="AD787" i="1"/>
  <c r="AD788" i="1"/>
  <c r="AD789" i="1"/>
  <c r="AD790" i="1"/>
  <c r="AD791" i="1"/>
  <c r="AD792" i="1"/>
  <c r="AD793" i="1"/>
  <c r="AD794" i="1"/>
  <c r="AD795" i="1"/>
  <c r="AD796" i="1"/>
  <c r="AD797" i="1"/>
  <c r="AD798" i="1"/>
  <c r="AD799" i="1"/>
  <c r="AD800" i="1"/>
  <c r="AD801" i="1"/>
  <c r="AD802" i="1"/>
  <c r="AD803" i="1"/>
  <c r="AD804" i="1"/>
  <c r="AD805" i="1"/>
  <c r="AD806" i="1"/>
  <c r="AD807" i="1"/>
  <c r="AD808" i="1"/>
  <c r="AD809" i="1"/>
  <c r="AD810" i="1"/>
  <c r="AD811" i="1"/>
  <c r="AD812" i="1"/>
  <c r="AD813" i="1"/>
  <c r="AD814" i="1"/>
  <c r="AD815" i="1"/>
  <c r="AD816" i="1"/>
  <c r="AD817" i="1"/>
  <c r="AD818" i="1"/>
  <c r="AD819" i="1"/>
  <c r="AD820" i="1"/>
  <c r="AD821" i="1"/>
  <c r="AD822" i="1"/>
  <c r="AD823" i="1"/>
  <c r="AD824" i="1"/>
  <c r="AD825" i="1"/>
  <c r="AD826" i="1"/>
  <c r="AD827" i="1"/>
  <c r="AD828" i="1"/>
  <c r="AD829" i="1"/>
  <c r="AD830" i="1"/>
  <c r="AD831" i="1"/>
  <c r="AD832" i="1"/>
  <c r="AD833" i="1"/>
  <c r="AD834" i="1"/>
  <c r="AD835" i="1"/>
  <c r="AD836" i="1"/>
  <c r="AD837" i="1"/>
  <c r="AD838" i="1"/>
  <c r="AD839" i="1"/>
  <c r="AD840" i="1"/>
  <c r="AD841" i="1"/>
  <c r="AD842" i="1"/>
  <c r="AD843" i="1"/>
  <c r="AD844" i="1"/>
  <c r="AD845" i="1"/>
  <c r="AD846" i="1"/>
  <c r="AD847" i="1"/>
  <c r="AD848" i="1"/>
  <c r="AD849" i="1"/>
  <c r="AD850" i="1"/>
  <c r="AD851" i="1"/>
  <c r="AD852" i="1"/>
  <c r="AD853" i="1"/>
  <c r="AD854" i="1"/>
  <c r="AD855" i="1"/>
  <c r="AD856" i="1"/>
  <c r="AD857" i="1"/>
  <c r="AD858" i="1"/>
  <c r="AD859" i="1"/>
  <c r="AD860" i="1"/>
  <c r="AD861" i="1"/>
  <c r="AD862" i="1"/>
  <c r="AD863" i="1"/>
  <c r="AD864" i="1"/>
  <c r="AD865" i="1"/>
  <c r="AD866" i="1"/>
  <c r="AD12" i="1"/>
  <c r="K579" i="1"/>
  <c r="AN683" i="1" l="1"/>
  <c r="S683" i="1"/>
  <c r="K683" i="1"/>
  <c r="AC683" i="1"/>
  <c r="AQ683" i="1"/>
  <c r="AR683" i="1"/>
  <c r="AS683" i="1" l="1"/>
  <c r="AF683" i="1"/>
  <c r="AJ683" i="1"/>
  <c r="F11" i="1"/>
  <c r="AK683" i="1" l="1"/>
  <c r="AL683" i="1" s="1"/>
  <c r="J11" i="1" l="1"/>
  <c r="I11" i="1"/>
  <c r="K13" i="1" l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38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12" i="1"/>
  <c r="AR13" i="1" l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56" i="1"/>
  <c r="AR57" i="1"/>
  <c r="AR58" i="1"/>
  <c r="AR59" i="1"/>
  <c r="AR60" i="1"/>
  <c r="AR61" i="1"/>
  <c r="AR62" i="1"/>
  <c r="AR63" i="1"/>
  <c r="AR64" i="1"/>
  <c r="AR65" i="1"/>
  <c r="AR66" i="1"/>
  <c r="AR67" i="1"/>
  <c r="AR68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82" i="1"/>
  <c r="AR83" i="1"/>
  <c r="AR84" i="1"/>
  <c r="AR85" i="1"/>
  <c r="AR86" i="1"/>
  <c r="AR87" i="1"/>
  <c r="AR88" i="1"/>
  <c r="AR89" i="1"/>
  <c r="AR90" i="1"/>
  <c r="AR91" i="1"/>
  <c r="AR92" i="1"/>
  <c r="AR93" i="1"/>
  <c r="AR94" i="1"/>
  <c r="AR95" i="1"/>
  <c r="AR96" i="1"/>
  <c r="AR97" i="1"/>
  <c r="AR98" i="1"/>
  <c r="AR99" i="1"/>
  <c r="AR100" i="1"/>
  <c r="AR101" i="1"/>
  <c r="AR102" i="1"/>
  <c r="AR103" i="1"/>
  <c r="AR104" i="1"/>
  <c r="AR105" i="1"/>
  <c r="AR106" i="1"/>
  <c r="AR107" i="1"/>
  <c r="AR108" i="1"/>
  <c r="AR109" i="1"/>
  <c r="AR110" i="1"/>
  <c r="AR111" i="1"/>
  <c r="AR112" i="1"/>
  <c r="AR113" i="1"/>
  <c r="AR114" i="1"/>
  <c r="AR115" i="1"/>
  <c r="AR116" i="1"/>
  <c r="AR117" i="1"/>
  <c r="AR118" i="1"/>
  <c r="AR119" i="1"/>
  <c r="AR120" i="1"/>
  <c r="AR121" i="1"/>
  <c r="AR122" i="1"/>
  <c r="AR123" i="1"/>
  <c r="AR124" i="1"/>
  <c r="AR125" i="1"/>
  <c r="AR126" i="1"/>
  <c r="AR127" i="1"/>
  <c r="AR128" i="1"/>
  <c r="AR129" i="1"/>
  <c r="AR130" i="1"/>
  <c r="AR131" i="1"/>
  <c r="AR132" i="1"/>
  <c r="AR133" i="1"/>
  <c r="AR134" i="1"/>
  <c r="AR135" i="1"/>
  <c r="AR136" i="1"/>
  <c r="AR137" i="1"/>
  <c r="AR138" i="1"/>
  <c r="AR139" i="1"/>
  <c r="AR140" i="1"/>
  <c r="AR141" i="1"/>
  <c r="AR142" i="1"/>
  <c r="AR143" i="1"/>
  <c r="AR144" i="1"/>
  <c r="AR145" i="1"/>
  <c r="AR146" i="1"/>
  <c r="AR147" i="1"/>
  <c r="AR148" i="1"/>
  <c r="AR149" i="1"/>
  <c r="AR150" i="1"/>
  <c r="AR151" i="1"/>
  <c r="AR152" i="1"/>
  <c r="AR153" i="1"/>
  <c r="AR154" i="1"/>
  <c r="AR155" i="1"/>
  <c r="AR156" i="1"/>
  <c r="AR157" i="1"/>
  <c r="AR158" i="1"/>
  <c r="AR159" i="1"/>
  <c r="AR160" i="1"/>
  <c r="AR161" i="1"/>
  <c r="AR162" i="1"/>
  <c r="AR163" i="1"/>
  <c r="AR164" i="1"/>
  <c r="AR165" i="1"/>
  <c r="AR166" i="1"/>
  <c r="AR167" i="1"/>
  <c r="AR168" i="1"/>
  <c r="AR169" i="1"/>
  <c r="AR170" i="1"/>
  <c r="AR171" i="1"/>
  <c r="AR172" i="1"/>
  <c r="AR173" i="1"/>
  <c r="AR174" i="1"/>
  <c r="AR175" i="1"/>
  <c r="AR176" i="1"/>
  <c r="AR177" i="1"/>
  <c r="AR178" i="1"/>
  <c r="AR179" i="1"/>
  <c r="AR180" i="1"/>
  <c r="AR181" i="1"/>
  <c r="AR182" i="1"/>
  <c r="AR183" i="1"/>
  <c r="AR184" i="1"/>
  <c r="AR185" i="1"/>
  <c r="AR186" i="1"/>
  <c r="AR187" i="1"/>
  <c r="AR188" i="1"/>
  <c r="AR189" i="1"/>
  <c r="AR190" i="1"/>
  <c r="AR191" i="1"/>
  <c r="AR193" i="1"/>
  <c r="AR194" i="1"/>
  <c r="AR195" i="1"/>
  <c r="AR196" i="1"/>
  <c r="AR197" i="1"/>
  <c r="AR198" i="1"/>
  <c r="AR199" i="1"/>
  <c r="AR200" i="1"/>
  <c r="AR201" i="1"/>
  <c r="AR202" i="1"/>
  <c r="AR203" i="1"/>
  <c r="AR204" i="1"/>
  <c r="AR205" i="1"/>
  <c r="AR206" i="1"/>
  <c r="AR207" i="1"/>
  <c r="AR208" i="1"/>
  <c r="AR209" i="1"/>
  <c r="AR210" i="1"/>
  <c r="AR211" i="1"/>
  <c r="AR212" i="1"/>
  <c r="AR213" i="1"/>
  <c r="AR214" i="1"/>
  <c r="AR215" i="1"/>
  <c r="AR216" i="1"/>
  <c r="AR217" i="1"/>
  <c r="AR218" i="1"/>
  <c r="AR219" i="1"/>
  <c r="AR220" i="1"/>
  <c r="AR221" i="1"/>
  <c r="AR222" i="1"/>
  <c r="AR223" i="1"/>
  <c r="AR224" i="1"/>
  <c r="AR225" i="1"/>
  <c r="AR226" i="1"/>
  <c r="AR227" i="1"/>
  <c r="AR228" i="1"/>
  <c r="AR229" i="1"/>
  <c r="AR230" i="1"/>
  <c r="AR231" i="1"/>
  <c r="AR232" i="1"/>
  <c r="AR233" i="1"/>
  <c r="AR234" i="1"/>
  <c r="AR235" i="1"/>
  <c r="AR236" i="1"/>
  <c r="AR237" i="1"/>
  <c r="AR238" i="1"/>
  <c r="AR239" i="1"/>
  <c r="AR240" i="1"/>
  <c r="AR241" i="1"/>
  <c r="AR242" i="1"/>
  <c r="AR243" i="1"/>
  <c r="AR244" i="1"/>
  <c r="AR245" i="1"/>
  <c r="AR246" i="1"/>
  <c r="AR247" i="1"/>
  <c r="AR248" i="1"/>
  <c r="AR249" i="1"/>
  <c r="AR250" i="1"/>
  <c r="AR251" i="1"/>
  <c r="AR252" i="1"/>
  <c r="AR253" i="1"/>
  <c r="AR254" i="1"/>
  <c r="AR255" i="1"/>
  <c r="AR256" i="1"/>
  <c r="AR257" i="1"/>
  <c r="AR258" i="1"/>
  <c r="AR259" i="1"/>
  <c r="AR260" i="1"/>
  <c r="AR261" i="1"/>
  <c r="AR262" i="1"/>
  <c r="AR263" i="1"/>
  <c r="AR264" i="1"/>
  <c r="AR265" i="1"/>
  <c r="AR266" i="1"/>
  <c r="AR267" i="1"/>
  <c r="AR268" i="1"/>
  <c r="AR269" i="1"/>
  <c r="AR270" i="1"/>
  <c r="AR271" i="1"/>
  <c r="AR272" i="1"/>
  <c r="AR273" i="1"/>
  <c r="AR274" i="1"/>
  <c r="AR275" i="1"/>
  <c r="AR276" i="1"/>
  <c r="AR277" i="1"/>
  <c r="AR278" i="1"/>
  <c r="AR279" i="1"/>
  <c r="AR280" i="1"/>
  <c r="AR281" i="1"/>
  <c r="AR282" i="1"/>
  <c r="AR283" i="1"/>
  <c r="AR284" i="1"/>
  <c r="AR285" i="1"/>
  <c r="AR286" i="1"/>
  <c r="AR287" i="1"/>
  <c r="AR288" i="1"/>
  <c r="AR289" i="1"/>
  <c r="AR290" i="1"/>
  <c r="AR291" i="1"/>
  <c r="AR292" i="1"/>
  <c r="AR293" i="1"/>
  <c r="AR294" i="1"/>
  <c r="AR295" i="1"/>
  <c r="AR296" i="1"/>
  <c r="AR297" i="1"/>
  <c r="AR298" i="1"/>
  <c r="AR299" i="1"/>
  <c r="AR300" i="1"/>
  <c r="AR301" i="1"/>
  <c r="AR302" i="1"/>
  <c r="AR303" i="1"/>
  <c r="AR304" i="1"/>
  <c r="AR305" i="1"/>
  <c r="AR306" i="1"/>
  <c r="AR307" i="1"/>
  <c r="AR308" i="1"/>
  <c r="AR309" i="1"/>
  <c r="AR310" i="1"/>
  <c r="AR311" i="1"/>
  <c r="AR312" i="1"/>
  <c r="AR313" i="1"/>
  <c r="AR314" i="1"/>
  <c r="AR315" i="1"/>
  <c r="AR316" i="1"/>
  <c r="AR317" i="1"/>
  <c r="AR318" i="1"/>
  <c r="AR319" i="1"/>
  <c r="AR320" i="1"/>
  <c r="AR321" i="1"/>
  <c r="AR322" i="1"/>
  <c r="AR323" i="1"/>
  <c r="AR324" i="1"/>
  <c r="AR325" i="1"/>
  <c r="AR326" i="1"/>
  <c r="AR327" i="1"/>
  <c r="AR328" i="1"/>
  <c r="AR329" i="1"/>
  <c r="AR330" i="1"/>
  <c r="AR331" i="1"/>
  <c r="AR332" i="1"/>
  <c r="AR333" i="1"/>
  <c r="AR334" i="1"/>
  <c r="AR335" i="1"/>
  <c r="AR336" i="1"/>
  <c r="AR337" i="1"/>
  <c r="AR338" i="1"/>
  <c r="AR339" i="1"/>
  <c r="AR340" i="1"/>
  <c r="AR341" i="1"/>
  <c r="AR342" i="1"/>
  <c r="AR343" i="1"/>
  <c r="AR344" i="1"/>
  <c r="AR345" i="1"/>
  <c r="AR346" i="1"/>
  <c r="AR347" i="1"/>
  <c r="AR348" i="1"/>
  <c r="AR349" i="1"/>
  <c r="AR350" i="1"/>
  <c r="AR351" i="1"/>
  <c r="AR352" i="1"/>
  <c r="AR353" i="1"/>
  <c r="AR354" i="1"/>
  <c r="AR355" i="1"/>
  <c r="AR356" i="1"/>
  <c r="AR357" i="1"/>
  <c r="AR358" i="1"/>
  <c r="AR359" i="1"/>
  <c r="AR360" i="1"/>
  <c r="AR361" i="1"/>
  <c r="AR362" i="1"/>
  <c r="AR363" i="1"/>
  <c r="AR364" i="1"/>
  <c r="AR365" i="1"/>
  <c r="AR366" i="1"/>
  <c r="AR367" i="1"/>
  <c r="AR368" i="1"/>
  <c r="AR369" i="1"/>
  <c r="AR370" i="1"/>
  <c r="AR371" i="1"/>
  <c r="AR372" i="1"/>
  <c r="AR373" i="1"/>
  <c r="AR374" i="1"/>
  <c r="AR375" i="1"/>
  <c r="AR376" i="1"/>
  <c r="AR377" i="1"/>
  <c r="AR378" i="1"/>
  <c r="AR379" i="1"/>
  <c r="AR380" i="1"/>
  <c r="AR381" i="1"/>
  <c r="AR382" i="1"/>
  <c r="AR383" i="1"/>
  <c r="AR384" i="1"/>
  <c r="AR385" i="1"/>
  <c r="AR386" i="1"/>
  <c r="AR387" i="1"/>
  <c r="AR388" i="1"/>
  <c r="AR389" i="1"/>
  <c r="AR390" i="1"/>
  <c r="AR391" i="1"/>
  <c r="AR392" i="1"/>
  <c r="AR393" i="1"/>
  <c r="AR394" i="1"/>
  <c r="AR395" i="1"/>
  <c r="AR396" i="1"/>
  <c r="AR397" i="1"/>
  <c r="AR398" i="1"/>
  <c r="AR399" i="1"/>
  <c r="AR400" i="1"/>
  <c r="AR401" i="1"/>
  <c r="AR402" i="1"/>
  <c r="AR403" i="1"/>
  <c r="AR404" i="1"/>
  <c r="AR405" i="1"/>
  <c r="AR406" i="1"/>
  <c r="AR407" i="1"/>
  <c r="AR408" i="1"/>
  <c r="AR409" i="1"/>
  <c r="AR410" i="1"/>
  <c r="AR411" i="1"/>
  <c r="AR412" i="1"/>
  <c r="AR413" i="1"/>
  <c r="AR414" i="1"/>
  <c r="AR415" i="1"/>
  <c r="AR416" i="1"/>
  <c r="AR417" i="1"/>
  <c r="AR418" i="1"/>
  <c r="AR419" i="1"/>
  <c r="AR420" i="1"/>
  <c r="AR421" i="1"/>
  <c r="AR422" i="1"/>
  <c r="AR423" i="1"/>
  <c r="AR424" i="1"/>
  <c r="AR425" i="1"/>
  <c r="AR426" i="1"/>
  <c r="AR427" i="1"/>
  <c r="AR428" i="1"/>
  <c r="AR429" i="1"/>
  <c r="AR430" i="1"/>
  <c r="AR431" i="1"/>
  <c r="AR432" i="1"/>
  <c r="AR433" i="1"/>
  <c r="AR434" i="1"/>
  <c r="AR435" i="1"/>
  <c r="AR436" i="1"/>
  <c r="AR437" i="1"/>
  <c r="AR438" i="1"/>
  <c r="AR439" i="1"/>
  <c r="AR440" i="1"/>
  <c r="AR441" i="1"/>
  <c r="AR442" i="1"/>
  <c r="AR443" i="1"/>
  <c r="AR444" i="1"/>
  <c r="AR445" i="1"/>
  <c r="AR446" i="1"/>
  <c r="AR447" i="1"/>
  <c r="AR448" i="1"/>
  <c r="AR449" i="1"/>
  <c r="AR450" i="1"/>
  <c r="AR451" i="1"/>
  <c r="AR452" i="1"/>
  <c r="AR453" i="1"/>
  <c r="AR454" i="1"/>
  <c r="AR455" i="1"/>
  <c r="AR456" i="1"/>
  <c r="AR457" i="1"/>
  <c r="AR458" i="1"/>
  <c r="AR459" i="1"/>
  <c r="AR460" i="1"/>
  <c r="AR461" i="1"/>
  <c r="AR462" i="1"/>
  <c r="AR463" i="1"/>
  <c r="AR464" i="1"/>
  <c r="AR465" i="1"/>
  <c r="AR466" i="1"/>
  <c r="AR467" i="1"/>
  <c r="AR468" i="1"/>
  <c r="AR469" i="1"/>
  <c r="AR470" i="1"/>
  <c r="AR471" i="1"/>
  <c r="AR472" i="1"/>
  <c r="AR473" i="1"/>
  <c r="AR474" i="1"/>
  <c r="AR475" i="1"/>
  <c r="AR476" i="1"/>
  <c r="AR477" i="1"/>
  <c r="AR478" i="1"/>
  <c r="AR479" i="1"/>
  <c r="AR480" i="1"/>
  <c r="AR481" i="1"/>
  <c r="AR482" i="1"/>
  <c r="AR483" i="1"/>
  <c r="AR484" i="1"/>
  <c r="AR485" i="1"/>
  <c r="AR486" i="1"/>
  <c r="AR487" i="1"/>
  <c r="AR488" i="1"/>
  <c r="AR489" i="1"/>
  <c r="AR490" i="1"/>
  <c r="AR491" i="1"/>
  <c r="AR492" i="1"/>
  <c r="AR493" i="1"/>
  <c r="AR494" i="1"/>
  <c r="AR495" i="1"/>
  <c r="AR496" i="1"/>
  <c r="AR497" i="1"/>
  <c r="AR498" i="1"/>
  <c r="AR499" i="1"/>
  <c r="AR500" i="1"/>
  <c r="AR501" i="1"/>
  <c r="AR502" i="1"/>
  <c r="AR503" i="1"/>
  <c r="AR504" i="1"/>
  <c r="AR505" i="1"/>
  <c r="AR506" i="1"/>
  <c r="AR507" i="1"/>
  <c r="AR508" i="1"/>
  <c r="AR509" i="1"/>
  <c r="AR510" i="1"/>
  <c r="AR511" i="1"/>
  <c r="AR512" i="1"/>
  <c r="AR513" i="1"/>
  <c r="AR514" i="1"/>
  <c r="AR515" i="1"/>
  <c r="AR516" i="1"/>
  <c r="AR517" i="1"/>
  <c r="AR518" i="1"/>
  <c r="AR519" i="1"/>
  <c r="AR520" i="1"/>
  <c r="AR521" i="1"/>
  <c r="AR522" i="1"/>
  <c r="AR523" i="1"/>
  <c r="AR524" i="1"/>
  <c r="AR525" i="1"/>
  <c r="AR526" i="1"/>
  <c r="AR527" i="1"/>
  <c r="AR528" i="1"/>
  <c r="AR529" i="1"/>
  <c r="AR530" i="1"/>
  <c r="AR531" i="1"/>
  <c r="AR532" i="1"/>
  <c r="AR533" i="1"/>
  <c r="AR534" i="1"/>
  <c r="AR535" i="1"/>
  <c r="AR536" i="1"/>
  <c r="AR537" i="1"/>
  <c r="AR538" i="1"/>
  <c r="AR539" i="1"/>
  <c r="AR540" i="1"/>
  <c r="AR541" i="1"/>
  <c r="AR542" i="1"/>
  <c r="AR543" i="1"/>
  <c r="AR544" i="1"/>
  <c r="AR545" i="1"/>
  <c r="AR546" i="1"/>
  <c r="AR547" i="1"/>
  <c r="AR548" i="1"/>
  <c r="AR549" i="1"/>
  <c r="AR550" i="1"/>
  <c r="AR551" i="1"/>
  <c r="AR552" i="1"/>
  <c r="AR553" i="1"/>
  <c r="AR554" i="1"/>
  <c r="AR555" i="1"/>
  <c r="AR556" i="1"/>
  <c r="AR557" i="1"/>
  <c r="AR558" i="1"/>
  <c r="AR559" i="1"/>
  <c r="AR560" i="1"/>
  <c r="AR561" i="1"/>
  <c r="AR562" i="1"/>
  <c r="AR563" i="1"/>
  <c r="AR564" i="1"/>
  <c r="AR565" i="1"/>
  <c r="AR566" i="1"/>
  <c r="AR567" i="1"/>
  <c r="AR568" i="1"/>
  <c r="AR569" i="1"/>
  <c r="AR570" i="1"/>
  <c r="AR571" i="1"/>
  <c r="AR572" i="1"/>
  <c r="AR573" i="1"/>
  <c r="AR574" i="1"/>
  <c r="AR575" i="1"/>
  <c r="AR576" i="1"/>
  <c r="AR577" i="1"/>
  <c r="AR578" i="1"/>
  <c r="AR579" i="1"/>
  <c r="AR580" i="1"/>
  <c r="AR581" i="1"/>
  <c r="AR582" i="1"/>
  <c r="AR583" i="1"/>
  <c r="AR584" i="1"/>
  <c r="AR585" i="1"/>
  <c r="AR586" i="1"/>
  <c r="AR587" i="1"/>
  <c r="AR588" i="1"/>
  <c r="AR589" i="1"/>
  <c r="AR590" i="1"/>
  <c r="AR591" i="1"/>
  <c r="AR592" i="1"/>
  <c r="AR593" i="1"/>
  <c r="AR594" i="1"/>
  <c r="AR595" i="1"/>
  <c r="AR596" i="1"/>
  <c r="AR597" i="1"/>
  <c r="AR598" i="1"/>
  <c r="AR599" i="1"/>
  <c r="AR600" i="1"/>
  <c r="AR601" i="1"/>
  <c r="AR602" i="1"/>
  <c r="AR603" i="1"/>
  <c r="AR604" i="1"/>
  <c r="AR605" i="1"/>
  <c r="AR606" i="1"/>
  <c r="AR607" i="1"/>
  <c r="AR608" i="1"/>
  <c r="AR609" i="1"/>
  <c r="AR610" i="1"/>
  <c r="AR611" i="1"/>
  <c r="AR612" i="1"/>
  <c r="AR613" i="1"/>
  <c r="AR614" i="1"/>
  <c r="AR615" i="1"/>
  <c r="AR616" i="1"/>
  <c r="AR617" i="1"/>
  <c r="AR618" i="1"/>
  <c r="AR619" i="1"/>
  <c r="AR620" i="1"/>
  <c r="AR621" i="1"/>
  <c r="AR622" i="1"/>
  <c r="AR623" i="1"/>
  <c r="AR624" i="1"/>
  <c r="AR625" i="1"/>
  <c r="AR626" i="1"/>
  <c r="AR627" i="1"/>
  <c r="AR628" i="1"/>
  <c r="AR629" i="1"/>
  <c r="AR630" i="1"/>
  <c r="AR631" i="1"/>
  <c r="AR632" i="1"/>
  <c r="AR633" i="1"/>
  <c r="AR634" i="1"/>
  <c r="AR635" i="1"/>
  <c r="AR636" i="1"/>
  <c r="AR637" i="1"/>
  <c r="AR638" i="1"/>
  <c r="AR639" i="1"/>
  <c r="AR640" i="1"/>
  <c r="AR641" i="1"/>
  <c r="AR642" i="1"/>
  <c r="AR643" i="1"/>
  <c r="AR644" i="1"/>
  <c r="AR645" i="1"/>
  <c r="AR646" i="1"/>
  <c r="AR647" i="1"/>
  <c r="AR648" i="1"/>
  <c r="AR649" i="1"/>
  <c r="AR650" i="1"/>
  <c r="AR651" i="1"/>
  <c r="AR652" i="1"/>
  <c r="AR653" i="1"/>
  <c r="AR654" i="1"/>
  <c r="AR655" i="1"/>
  <c r="AR656" i="1"/>
  <c r="AR657" i="1"/>
  <c r="AR658" i="1"/>
  <c r="AR659" i="1"/>
  <c r="AR660" i="1"/>
  <c r="AR661" i="1"/>
  <c r="AR662" i="1"/>
  <c r="AR663" i="1"/>
  <c r="AR664" i="1"/>
  <c r="AR665" i="1"/>
  <c r="AR666" i="1"/>
  <c r="AR667" i="1"/>
  <c r="AR668" i="1"/>
  <c r="AR669" i="1"/>
  <c r="AR670" i="1"/>
  <c r="AR671" i="1"/>
  <c r="AR672" i="1"/>
  <c r="AR673" i="1"/>
  <c r="AR674" i="1"/>
  <c r="AR675" i="1"/>
  <c r="AR676" i="1"/>
  <c r="AR677" i="1"/>
  <c r="AR678" i="1"/>
  <c r="AR679" i="1"/>
  <c r="AR680" i="1"/>
  <c r="AR681" i="1"/>
  <c r="AR682" i="1"/>
  <c r="AR684" i="1"/>
  <c r="AR685" i="1"/>
  <c r="AR686" i="1"/>
  <c r="AR687" i="1"/>
  <c r="AR688" i="1"/>
  <c r="AR689" i="1"/>
  <c r="AR690" i="1"/>
  <c r="AR691" i="1"/>
  <c r="AR692" i="1"/>
  <c r="AR693" i="1"/>
  <c r="AR694" i="1"/>
  <c r="AR695" i="1"/>
  <c r="AR697" i="1"/>
  <c r="AR698" i="1"/>
  <c r="AR699" i="1"/>
  <c r="AR700" i="1"/>
  <c r="AR701" i="1"/>
  <c r="AR702" i="1"/>
  <c r="AR703" i="1"/>
  <c r="AR704" i="1"/>
  <c r="AR705" i="1"/>
  <c r="AR706" i="1"/>
  <c r="AR707" i="1"/>
  <c r="AR708" i="1"/>
  <c r="AR709" i="1"/>
  <c r="AR710" i="1"/>
  <c r="AR711" i="1"/>
  <c r="AR712" i="1"/>
  <c r="AR738" i="1"/>
  <c r="AR713" i="1"/>
  <c r="AR714" i="1"/>
  <c r="AR715" i="1"/>
  <c r="AR716" i="1"/>
  <c r="AR717" i="1"/>
  <c r="AR718" i="1"/>
  <c r="AR719" i="1"/>
  <c r="AR720" i="1"/>
  <c r="AR721" i="1"/>
  <c r="AR722" i="1"/>
  <c r="AR723" i="1"/>
  <c r="AR724" i="1"/>
  <c r="AR725" i="1"/>
  <c r="AR726" i="1"/>
  <c r="AR727" i="1"/>
  <c r="AR728" i="1"/>
  <c r="AR729" i="1"/>
  <c r="AR730" i="1"/>
  <c r="AR731" i="1"/>
  <c r="AR732" i="1"/>
  <c r="AR733" i="1"/>
  <c r="AR734" i="1"/>
  <c r="AR735" i="1"/>
  <c r="AR736" i="1"/>
  <c r="AR737" i="1"/>
  <c r="AR739" i="1"/>
  <c r="AR740" i="1"/>
  <c r="AR741" i="1"/>
  <c r="AR742" i="1"/>
  <c r="AR743" i="1"/>
  <c r="AR744" i="1"/>
  <c r="AR745" i="1"/>
  <c r="AR746" i="1"/>
  <c r="AR747" i="1"/>
  <c r="AR748" i="1"/>
  <c r="AR749" i="1"/>
  <c r="AR750" i="1"/>
  <c r="AR751" i="1"/>
  <c r="AR752" i="1"/>
  <c r="AR753" i="1"/>
  <c r="AR754" i="1"/>
  <c r="AR755" i="1"/>
  <c r="AR756" i="1"/>
  <c r="AR757" i="1"/>
  <c r="AR758" i="1"/>
  <c r="AR759" i="1"/>
  <c r="AR760" i="1"/>
  <c r="AR761" i="1"/>
  <c r="AR762" i="1"/>
  <c r="AR763" i="1"/>
  <c r="AR764" i="1"/>
  <c r="AR765" i="1"/>
  <c r="AR766" i="1"/>
  <c r="AR767" i="1"/>
  <c r="AR768" i="1"/>
  <c r="AR769" i="1"/>
  <c r="AR770" i="1"/>
  <c r="AR771" i="1"/>
  <c r="AR772" i="1"/>
  <c r="AR773" i="1"/>
  <c r="AR774" i="1"/>
  <c r="AR775" i="1"/>
  <c r="AR776" i="1"/>
  <c r="AR777" i="1"/>
  <c r="AR778" i="1"/>
  <c r="AR779" i="1"/>
  <c r="AR780" i="1"/>
  <c r="AR781" i="1"/>
  <c r="AR782" i="1"/>
  <c r="AR783" i="1"/>
  <c r="AR784" i="1"/>
  <c r="AR785" i="1"/>
  <c r="AR786" i="1"/>
  <c r="AR787" i="1"/>
  <c r="AR788" i="1"/>
  <c r="AR789" i="1"/>
  <c r="AR790" i="1"/>
  <c r="AR791" i="1"/>
  <c r="AR792" i="1"/>
  <c r="AR793" i="1"/>
  <c r="AR794" i="1"/>
  <c r="AR795" i="1"/>
  <c r="AR796" i="1"/>
  <c r="AR797" i="1"/>
  <c r="AR798" i="1"/>
  <c r="AR799" i="1"/>
  <c r="AR800" i="1"/>
  <c r="AR801" i="1"/>
  <c r="AR802" i="1"/>
  <c r="AR803" i="1"/>
  <c r="AR804" i="1"/>
  <c r="AR805" i="1"/>
  <c r="AR806" i="1"/>
  <c r="AR807" i="1"/>
  <c r="AR808" i="1"/>
  <c r="AR809" i="1"/>
  <c r="AR810" i="1"/>
  <c r="AR811" i="1"/>
  <c r="AR812" i="1"/>
  <c r="AR813" i="1"/>
  <c r="AR814" i="1"/>
  <c r="AR815" i="1"/>
  <c r="AR816" i="1"/>
  <c r="AR817" i="1"/>
  <c r="AR818" i="1"/>
  <c r="AR819" i="1"/>
  <c r="AR820" i="1"/>
  <c r="AR821" i="1"/>
  <c r="AR822" i="1"/>
  <c r="AR823" i="1"/>
  <c r="AR824" i="1"/>
  <c r="AR825" i="1"/>
  <c r="AR826" i="1"/>
  <c r="AR827" i="1"/>
  <c r="AR828" i="1"/>
  <c r="AR829" i="1"/>
  <c r="AR830" i="1"/>
  <c r="AR831" i="1"/>
  <c r="AR832" i="1"/>
  <c r="AR833" i="1"/>
  <c r="AR834" i="1"/>
  <c r="AR835" i="1"/>
  <c r="AR836" i="1"/>
  <c r="AR837" i="1"/>
  <c r="AR838" i="1"/>
  <c r="AR839" i="1"/>
  <c r="AR840" i="1"/>
  <c r="AR841" i="1"/>
  <c r="AR842" i="1"/>
  <c r="AR843" i="1"/>
  <c r="AR844" i="1"/>
  <c r="AR845" i="1"/>
  <c r="AR846" i="1"/>
  <c r="AR847" i="1"/>
  <c r="AR848" i="1"/>
  <c r="AR849" i="1"/>
  <c r="AR850" i="1"/>
  <c r="AR851" i="1"/>
  <c r="AR852" i="1"/>
  <c r="AR853" i="1"/>
  <c r="AR854" i="1"/>
  <c r="AR855" i="1"/>
  <c r="AR856" i="1"/>
  <c r="AR857" i="1"/>
  <c r="AR858" i="1"/>
  <c r="AR859" i="1"/>
  <c r="AR860" i="1"/>
  <c r="AR861" i="1"/>
  <c r="AR862" i="1"/>
  <c r="AR863" i="1"/>
  <c r="AR864" i="1"/>
  <c r="AR865" i="1"/>
  <c r="AR866" i="1"/>
  <c r="AR12" i="1"/>
  <c r="AQ13" i="1"/>
  <c r="AS13" i="1" s="1"/>
  <c r="AQ14" i="1"/>
  <c r="AS14" i="1" s="1"/>
  <c r="AQ15" i="1"/>
  <c r="AS15" i="1" s="1"/>
  <c r="AQ16" i="1"/>
  <c r="AQ17" i="1"/>
  <c r="AS17" i="1" s="1"/>
  <c r="AQ18" i="1"/>
  <c r="AQ19" i="1"/>
  <c r="AQ20" i="1"/>
  <c r="AQ21" i="1"/>
  <c r="AS21" i="1" s="1"/>
  <c r="AQ22" i="1"/>
  <c r="AS22" i="1" s="1"/>
  <c r="AQ23" i="1"/>
  <c r="AS23" i="1" s="1"/>
  <c r="AQ24" i="1"/>
  <c r="AQ25" i="1"/>
  <c r="AS25" i="1" s="1"/>
  <c r="AQ26" i="1"/>
  <c r="AQ27" i="1"/>
  <c r="AQ28" i="1"/>
  <c r="AQ29" i="1"/>
  <c r="AS29" i="1" s="1"/>
  <c r="AQ30" i="1"/>
  <c r="AS30" i="1" s="1"/>
  <c r="AQ31" i="1"/>
  <c r="AS31" i="1" s="1"/>
  <c r="AQ32" i="1"/>
  <c r="AQ33" i="1"/>
  <c r="AS33" i="1" s="1"/>
  <c r="AQ34" i="1"/>
  <c r="AQ35" i="1"/>
  <c r="AQ36" i="1"/>
  <c r="AQ37" i="1"/>
  <c r="AS37" i="1" s="1"/>
  <c r="AQ38" i="1"/>
  <c r="AS38" i="1" s="1"/>
  <c r="AQ39" i="1"/>
  <c r="AS39" i="1" s="1"/>
  <c r="AQ40" i="1"/>
  <c r="AQ41" i="1"/>
  <c r="AS41" i="1" s="1"/>
  <c r="AQ42" i="1"/>
  <c r="AQ43" i="1"/>
  <c r="AQ44" i="1"/>
  <c r="AQ45" i="1"/>
  <c r="AS45" i="1" s="1"/>
  <c r="AQ46" i="1"/>
  <c r="AS46" i="1" s="1"/>
  <c r="AQ47" i="1"/>
  <c r="AS47" i="1" s="1"/>
  <c r="AQ48" i="1"/>
  <c r="AQ49" i="1"/>
  <c r="AS49" i="1" s="1"/>
  <c r="AQ50" i="1"/>
  <c r="AQ51" i="1"/>
  <c r="AQ52" i="1"/>
  <c r="AQ53" i="1"/>
  <c r="AS53" i="1" s="1"/>
  <c r="AQ54" i="1"/>
  <c r="AS54" i="1" s="1"/>
  <c r="AQ55" i="1"/>
  <c r="AS55" i="1" s="1"/>
  <c r="AQ56" i="1"/>
  <c r="AQ57" i="1"/>
  <c r="AS57" i="1" s="1"/>
  <c r="AQ58" i="1"/>
  <c r="AQ59" i="1"/>
  <c r="AQ60" i="1"/>
  <c r="AQ61" i="1"/>
  <c r="AS61" i="1" s="1"/>
  <c r="AQ62" i="1"/>
  <c r="AS62" i="1" s="1"/>
  <c r="AQ63" i="1"/>
  <c r="AS63" i="1" s="1"/>
  <c r="AQ64" i="1"/>
  <c r="AQ65" i="1"/>
  <c r="AS65" i="1" s="1"/>
  <c r="AQ66" i="1"/>
  <c r="AQ67" i="1"/>
  <c r="AQ68" i="1"/>
  <c r="AQ69" i="1"/>
  <c r="AS69" i="1" s="1"/>
  <c r="AQ70" i="1"/>
  <c r="AS70" i="1" s="1"/>
  <c r="AQ71" i="1"/>
  <c r="AS71" i="1" s="1"/>
  <c r="AQ72" i="1"/>
  <c r="AQ73" i="1"/>
  <c r="AS73" i="1" s="1"/>
  <c r="AQ74" i="1"/>
  <c r="AQ75" i="1"/>
  <c r="AQ76" i="1"/>
  <c r="AQ77" i="1"/>
  <c r="AS77" i="1" s="1"/>
  <c r="AQ78" i="1"/>
  <c r="AS78" i="1" s="1"/>
  <c r="AQ79" i="1"/>
  <c r="AS79" i="1" s="1"/>
  <c r="AQ80" i="1"/>
  <c r="AQ81" i="1"/>
  <c r="AS81" i="1" s="1"/>
  <c r="AQ82" i="1"/>
  <c r="AQ83" i="1"/>
  <c r="AQ84" i="1"/>
  <c r="AQ85" i="1"/>
  <c r="AS85" i="1" s="1"/>
  <c r="AQ86" i="1"/>
  <c r="AS86" i="1" s="1"/>
  <c r="AQ87" i="1"/>
  <c r="AS87" i="1" s="1"/>
  <c r="AQ88" i="1"/>
  <c r="AQ89" i="1"/>
  <c r="AS89" i="1" s="1"/>
  <c r="AQ90" i="1"/>
  <c r="AQ91" i="1"/>
  <c r="AQ92" i="1"/>
  <c r="AQ93" i="1"/>
  <c r="AS93" i="1" s="1"/>
  <c r="AQ94" i="1"/>
  <c r="AS94" i="1" s="1"/>
  <c r="AQ95" i="1"/>
  <c r="AS95" i="1" s="1"/>
  <c r="AQ96" i="1"/>
  <c r="AQ97" i="1"/>
  <c r="AS97" i="1" s="1"/>
  <c r="AQ98" i="1"/>
  <c r="AQ99" i="1"/>
  <c r="AQ100" i="1"/>
  <c r="AQ101" i="1"/>
  <c r="AS101" i="1" s="1"/>
  <c r="AQ102" i="1"/>
  <c r="AS102" i="1" s="1"/>
  <c r="AQ103" i="1"/>
  <c r="AS103" i="1" s="1"/>
  <c r="AQ104" i="1"/>
  <c r="AQ105" i="1"/>
  <c r="AS105" i="1" s="1"/>
  <c r="AQ106" i="1"/>
  <c r="AQ107" i="1"/>
  <c r="AQ108" i="1"/>
  <c r="AQ109" i="1"/>
  <c r="AS109" i="1" s="1"/>
  <c r="AQ110" i="1"/>
  <c r="AS110" i="1" s="1"/>
  <c r="AQ111" i="1"/>
  <c r="AS111" i="1" s="1"/>
  <c r="AQ112" i="1"/>
  <c r="AQ113" i="1"/>
  <c r="AS113" i="1" s="1"/>
  <c r="AQ114" i="1"/>
  <c r="AQ115" i="1"/>
  <c r="AQ116" i="1"/>
  <c r="AQ117" i="1"/>
  <c r="AS117" i="1" s="1"/>
  <c r="AQ118" i="1"/>
  <c r="AS118" i="1" s="1"/>
  <c r="AQ119" i="1"/>
  <c r="AS119" i="1" s="1"/>
  <c r="AQ120" i="1"/>
  <c r="AQ121" i="1"/>
  <c r="AS121" i="1" s="1"/>
  <c r="AQ122" i="1"/>
  <c r="AQ123" i="1"/>
  <c r="AQ124" i="1"/>
  <c r="AQ125" i="1"/>
  <c r="AS125" i="1" s="1"/>
  <c r="AQ126" i="1"/>
  <c r="AS126" i="1" s="1"/>
  <c r="AQ127" i="1"/>
  <c r="AS127" i="1" s="1"/>
  <c r="AQ128" i="1"/>
  <c r="AQ129" i="1"/>
  <c r="AS129" i="1" s="1"/>
  <c r="AQ130" i="1"/>
  <c r="AQ131" i="1"/>
  <c r="AQ132" i="1"/>
  <c r="AQ133" i="1"/>
  <c r="AS133" i="1" s="1"/>
  <c r="AQ134" i="1"/>
  <c r="AS134" i="1" s="1"/>
  <c r="AQ135" i="1"/>
  <c r="AS135" i="1" s="1"/>
  <c r="AQ136" i="1"/>
  <c r="AQ137" i="1"/>
  <c r="AS137" i="1" s="1"/>
  <c r="AQ138" i="1"/>
  <c r="AQ139" i="1"/>
  <c r="AQ140" i="1"/>
  <c r="AQ141" i="1"/>
  <c r="AS141" i="1" s="1"/>
  <c r="AQ142" i="1"/>
  <c r="AS142" i="1" s="1"/>
  <c r="AQ143" i="1"/>
  <c r="AS143" i="1" s="1"/>
  <c r="AQ144" i="1"/>
  <c r="AQ145" i="1"/>
  <c r="AS145" i="1" s="1"/>
  <c r="AQ146" i="1"/>
  <c r="AQ147" i="1"/>
  <c r="AQ148" i="1"/>
  <c r="AQ149" i="1"/>
  <c r="AS149" i="1" s="1"/>
  <c r="AQ150" i="1"/>
  <c r="AS150" i="1" s="1"/>
  <c r="AQ151" i="1"/>
  <c r="AS151" i="1" s="1"/>
  <c r="AQ152" i="1"/>
  <c r="AQ153" i="1"/>
  <c r="AS153" i="1" s="1"/>
  <c r="AQ154" i="1"/>
  <c r="AQ155" i="1"/>
  <c r="AQ156" i="1"/>
  <c r="AQ157" i="1"/>
  <c r="AS157" i="1" s="1"/>
  <c r="AQ158" i="1"/>
  <c r="AS158" i="1" s="1"/>
  <c r="AQ159" i="1"/>
  <c r="AS159" i="1" s="1"/>
  <c r="AQ160" i="1"/>
  <c r="AQ161" i="1"/>
  <c r="AS161" i="1" s="1"/>
  <c r="AQ162" i="1"/>
  <c r="AQ163" i="1"/>
  <c r="AQ164" i="1"/>
  <c r="AQ165" i="1"/>
  <c r="AS165" i="1" s="1"/>
  <c r="AQ166" i="1"/>
  <c r="AS166" i="1" s="1"/>
  <c r="AQ167" i="1"/>
  <c r="AS167" i="1" s="1"/>
  <c r="AQ168" i="1"/>
  <c r="AQ169" i="1"/>
  <c r="AS169" i="1" s="1"/>
  <c r="AQ170" i="1"/>
  <c r="AQ171" i="1"/>
  <c r="AQ172" i="1"/>
  <c r="AQ173" i="1"/>
  <c r="AS173" i="1" s="1"/>
  <c r="AQ174" i="1"/>
  <c r="AS174" i="1" s="1"/>
  <c r="AQ175" i="1"/>
  <c r="AS175" i="1" s="1"/>
  <c r="AQ176" i="1"/>
  <c r="AQ177" i="1"/>
  <c r="AS177" i="1" s="1"/>
  <c r="AQ178" i="1"/>
  <c r="AQ179" i="1"/>
  <c r="AQ180" i="1"/>
  <c r="AQ181" i="1"/>
  <c r="AS181" i="1" s="1"/>
  <c r="AQ182" i="1"/>
  <c r="AS182" i="1" s="1"/>
  <c r="AQ183" i="1"/>
  <c r="AS183" i="1" s="1"/>
  <c r="AQ184" i="1"/>
  <c r="AQ185" i="1"/>
  <c r="AS185" i="1" s="1"/>
  <c r="AQ186" i="1"/>
  <c r="AQ187" i="1"/>
  <c r="AQ188" i="1"/>
  <c r="AQ189" i="1"/>
  <c r="AS189" i="1" s="1"/>
  <c r="AQ190" i="1"/>
  <c r="AS190" i="1" s="1"/>
  <c r="AQ191" i="1"/>
  <c r="AS191" i="1" s="1"/>
  <c r="AQ193" i="1"/>
  <c r="AQ194" i="1"/>
  <c r="AS194" i="1" s="1"/>
  <c r="AQ195" i="1"/>
  <c r="AQ196" i="1"/>
  <c r="AQ197" i="1"/>
  <c r="AQ198" i="1"/>
  <c r="AS198" i="1" s="1"/>
  <c r="AQ199" i="1"/>
  <c r="AS199" i="1" s="1"/>
  <c r="AQ200" i="1"/>
  <c r="AS200" i="1" s="1"/>
  <c r="AQ201" i="1"/>
  <c r="AQ202" i="1"/>
  <c r="AS202" i="1" s="1"/>
  <c r="AQ203" i="1"/>
  <c r="AQ204" i="1"/>
  <c r="AQ205" i="1"/>
  <c r="AQ206" i="1"/>
  <c r="AS206" i="1" s="1"/>
  <c r="AQ207" i="1"/>
  <c r="AS207" i="1" s="1"/>
  <c r="AQ208" i="1"/>
  <c r="AS208" i="1" s="1"/>
  <c r="AQ209" i="1"/>
  <c r="AQ210" i="1"/>
  <c r="AS210" i="1" s="1"/>
  <c r="AQ211" i="1"/>
  <c r="AQ212" i="1"/>
  <c r="AQ213" i="1"/>
  <c r="AQ214" i="1"/>
  <c r="AS214" i="1" s="1"/>
  <c r="AQ215" i="1"/>
  <c r="AS215" i="1" s="1"/>
  <c r="AQ216" i="1"/>
  <c r="AS216" i="1" s="1"/>
  <c r="AQ217" i="1"/>
  <c r="AQ218" i="1"/>
  <c r="AS218" i="1" s="1"/>
  <c r="AQ219" i="1"/>
  <c r="AQ220" i="1"/>
  <c r="AQ221" i="1"/>
  <c r="AQ222" i="1"/>
  <c r="AS222" i="1" s="1"/>
  <c r="AQ223" i="1"/>
  <c r="AS223" i="1" s="1"/>
  <c r="AQ224" i="1"/>
  <c r="AS224" i="1" s="1"/>
  <c r="AQ225" i="1"/>
  <c r="AQ226" i="1"/>
  <c r="AS226" i="1" s="1"/>
  <c r="AQ227" i="1"/>
  <c r="AQ228" i="1"/>
  <c r="AQ229" i="1"/>
  <c r="AQ230" i="1"/>
  <c r="AS230" i="1" s="1"/>
  <c r="AQ231" i="1"/>
  <c r="AS231" i="1" s="1"/>
  <c r="AQ232" i="1"/>
  <c r="AS232" i="1" s="1"/>
  <c r="AQ233" i="1"/>
  <c r="AQ234" i="1"/>
  <c r="AS234" i="1" s="1"/>
  <c r="AQ235" i="1"/>
  <c r="AQ236" i="1"/>
  <c r="AQ237" i="1"/>
  <c r="AQ238" i="1"/>
  <c r="AS238" i="1" s="1"/>
  <c r="AQ239" i="1"/>
  <c r="AS239" i="1" s="1"/>
  <c r="AQ240" i="1"/>
  <c r="AS240" i="1" s="1"/>
  <c r="AQ241" i="1"/>
  <c r="AQ242" i="1"/>
  <c r="AS242" i="1" s="1"/>
  <c r="AQ243" i="1"/>
  <c r="AQ244" i="1"/>
  <c r="AQ245" i="1"/>
  <c r="AQ246" i="1"/>
  <c r="AS246" i="1" s="1"/>
  <c r="AQ247" i="1"/>
  <c r="AS247" i="1" s="1"/>
  <c r="AQ248" i="1"/>
  <c r="AS248" i="1" s="1"/>
  <c r="AQ249" i="1"/>
  <c r="AQ250" i="1"/>
  <c r="AS250" i="1" s="1"/>
  <c r="AQ251" i="1"/>
  <c r="AQ252" i="1"/>
  <c r="AQ253" i="1"/>
  <c r="AQ254" i="1"/>
  <c r="AS254" i="1" s="1"/>
  <c r="AQ255" i="1"/>
  <c r="AS255" i="1" s="1"/>
  <c r="AQ256" i="1"/>
  <c r="AS256" i="1" s="1"/>
  <c r="AQ257" i="1"/>
  <c r="AQ258" i="1"/>
  <c r="AS258" i="1" s="1"/>
  <c r="AQ259" i="1"/>
  <c r="AQ260" i="1"/>
  <c r="AQ261" i="1"/>
  <c r="AQ262" i="1"/>
  <c r="AS262" i="1" s="1"/>
  <c r="AQ263" i="1"/>
  <c r="AS263" i="1" s="1"/>
  <c r="AQ264" i="1"/>
  <c r="AS264" i="1" s="1"/>
  <c r="AQ265" i="1"/>
  <c r="AQ266" i="1"/>
  <c r="AS266" i="1" s="1"/>
  <c r="AQ267" i="1"/>
  <c r="AQ268" i="1"/>
  <c r="AQ269" i="1"/>
  <c r="AQ270" i="1"/>
  <c r="AS270" i="1" s="1"/>
  <c r="AQ271" i="1"/>
  <c r="AS271" i="1" s="1"/>
  <c r="AQ272" i="1"/>
  <c r="AS272" i="1" s="1"/>
  <c r="AQ273" i="1"/>
  <c r="AQ274" i="1"/>
  <c r="AS274" i="1" s="1"/>
  <c r="AQ275" i="1"/>
  <c r="AQ276" i="1"/>
  <c r="AQ277" i="1"/>
  <c r="AQ278" i="1"/>
  <c r="AS278" i="1" s="1"/>
  <c r="AQ279" i="1"/>
  <c r="AS279" i="1" s="1"/>
  <c r="AQ280" i="1"/>
  <c r="AS280" i="1" s="1"/>
  <c r="AQ281" i="1"/>
  <c r="AQ282" i="1"/>
  <c r="AS282" i="1" s="1"/>
  <c r="AQ283" i="1"/>
  <c r="AQ284" i="1"/>
  <c r="AQ285" i="1"/>
  <c r="AQ286" i="1"/>
  <c r="AS286" i="1" s="1"/>
  <c r="AQ287" i="1"/>
  <c r="AS287" i="1" s="1"/>
  <c r="AQ288" i="1"/>
  <c r="AS288" i="1" s="1"/>
  <c r="AQ289" i="1"/>
  <c r="AQ290" i="1"/>
  <c r="AS290" i="1" s="1"/>
  <c r="AQ291" i="1"/>
  <c r="AQ292" i="1"/>
  <c r="AQ293" i="1"/>
  <c r="AQ294" i="1"/>
  <c r="AS294" i="1" s="1"/>
  <c r="AQ295" i="1"/>
  <c r="AS295" i="1" s="1"/>
  <c r="AQ296" i="1"/>
  <c r="AS296" i="1" s="1"/>
  <c r="AQ297" i="1"/>
  <c r="AQ298" i="1"/>
  <c r="AS298" i="1" s="1"/>
  <c r="AQ299" i="1"/>
  <c r="AQ300" i="1"/>
  <c r="AQ301" i="1"/>
  <c r="AQ302" i="1"/>
  <c r="AS302" i="1" s="1"/>
  <c r="AQ303" i="1"/>
  <c r="AS303" i="1" s="1"/>
  <c r="AQ304" i="1"/>
  <c r="AS304" i="1" s="1"/>
  <c r="AQ305" i="1"/>
  <c r="AQ306" i="1"/>
  <c r="AS306" i="1" s="1"/>
  <c r="AQ307" i="1"/>
  <c r="AQ308" i="1"/>
  <c r="AQ309" i="1"/>
  <c r="AQ310" i="1"/>
  <c r="AS310" i="1" s="1"/>
  <c r="AQ311" i="1"/>
  <c r="AS311" i="1" s="1"/>
  <c r="AQ312" i="1"/>
  <c r="AS312" i="1" s="1"/>
  <c r="AQ313" i="1"/>
  <c r="AQ314" i="1"/>
  <c r="AS314" i="1" s="1"/>
  <c r="AQ315" i="1"/>
  <c r="AQ316" i="1"/>
  <c r="AQ317" i="1"/>
  <c r="AQ318" i="1"/>
  <c r="AS318" i="1" s="1"/>
  <c r="AQ319" i="1"/>
  <c r="AS319" i="1" s="1"/>
  <c r="AQ320" i="1"/>
  <c r="AS320" i="1" s="1"/>
  <c r="AQ321" i="1"/>
  <c r="AQ322" i="1"/>
  <c r="AS322" i="1" s="1"/>
  <c r="AQ323" i="1"/>
  <c r="AQ324" i="1"/>
  <c r="AQ325" i="1"/>
  <c r="AQ326" i="1"/>
  <c r="AS326" i="1" s="1"/>
  <c r="AQ327" i="1"/>
  <c r="AS327" i="1" s="1"/>
  <c r="AQ328" i="1"/>
  <c r="AS328" i="1" s="1"/>
  <c r="AQ329" i="1"/>
  <c r="AQ330" i="1"/>
  <c r="AS330" i="1" s="1"/>
  <c r="AQ331" i="1"/>
  <c r="AQ332" i="1"/>
  <c r="AQ333" i="1"/>
  <c r="AQ334" i="1"/>
  <c r="AS334" i="1" s="1"/>
  <c r="AQ335" i="1"/>
  <c r="AS335" i="1" s="1"/>
  <c r="AQ336" i="1"/>
  <c r="AS336" i="1" s="1"/>
  <c r="AQ337" i="1"/>
  <c r="AQ338" i="1"/>
  <c r="AS338" i="1" s="1"/>
  <c r="AQ339" i="1"/>
  <c r="AQ340" i="1"/>
  <c r="AQ341" i="1"/>
  <c r="AQ342" i="1"/>
  <c r="AS342" i="1" s="1"/>
  <c r="AQ343" i="1"/>
  <c r="AS343" i="1" s="1"/>
  <c r="AQ344" i="1"/>
  <c r="AS344" i="1" s="1"/>
  <c r="AQ345" i="1"/>
  <c r="AQ346" i="1"/>
  <c r="AS346" i="1" s="1"/>
  <c r="AQ347" i="1"/>
  <c r="AQ348" i="1"/>
  <c r="AQ349" i="1"/>
  <c r="AQ350" i="1"/>
  <c r="AS350" i="1" s="1"/>
  <c r="AQ351" i="1"/>
  <c r="AS351" i="1" s="1"/>
  <c r="AQ352" i="1"/>
  <c r="AS352" i="1" s="1"/>
  <c r="AQ353" i="1"/>
  <c r="AQ354" i="1"/>
  <c r="AS354" i="1" s="1"/>
  <c r="AQ355" i="1"/>
  <c r="AQ356" i="1"/>
  <c r="AQ357" i="1"/>
  <c r="AQ358" i="1"/>
  <c r="AS358" i="1" s="1"/>
  <c r="AQ359" i="1"/>
  <c r="AS359" i="1" s="1"/>
  <c r="AQ360" i="1"/>
  <c r="AS360" i="1" s="1"/>
  <c r="AQ361" i="1"/>
  <c r="AQ362" i="1"/>
  <c r="AS362" i="1" s="1"/>
  <c r="AQ363" i="1"/>
  <c r="AQ364" i="1"/>
  <c r="AQ365" i="1"/>
  <c r="AQ366" i="1"/>
  <c r="AS366" i="1" s="1"/>
  <c r="AQ367" i="1"/>
  <c r="AS367" i="1" s="1"/>
  <c r="AQ368" i="1"/>
  <c r="AS368" i="1" s="1"/>
  <c r="AQ369" i="1"/>
  <c r="AQ370" i="1"/>
  <c r="AS370" i="1" s="1"/>
  <c r="AQ371" i="1"/>
  <c r="AQ372" i="1"/>
  <c r="AQ373" i="1"/>
  <c r="AQ374" i="1"/>
  <c r="AS374" i="1" s="1"/>
  <c r="AQ375" i="1"/>
  <c r="AS375" i="1" s="1"/>
  <c r="AQ376" i="1"/>
  <c r="AS376" i="1" s="1"/>
  <c r="AQ377" i="1"/>
  <c r="AQ378" i="1"/>
  <c r="AS378" i="1" s="1"/>
  <c r="AQ379" i="1"/>
  <c r="AQ380" i="1"/>
  <c r="AQ381" i="1"/>
  <c r="AQ382" i="1"/>
  <c r="AS382" i="1" s="1"/>
  <c r="AQ383" i="1"/>
  <c r="AS383" i="1" s="1"/>
  <c r="AQ384" i="1"/>
  <c r="AS384" i="1" s="1"/>
  <c r="AQ385" i="1"/>
  <c r="AQ386" i="1"/>
  <c r="AS386" i="1" s="1"/>
  <c r="AQ387" i="1"/>
  <c r="AQ388" i="1"/>
  <c r="AQ389" i="1"/>
  <c r="AQ390" i="1"/>
  <c r="AS390" i="1" s="1"/>
  <c r="AQ391" i="1"/>
  <c r="AS391" i="1" s="1"/>
  <c r="AQ392" i="1"/>
  <c r="AS392" i="1" s="1"/>
  <c r="AQ393" i="1"/>
  <c r="AQ394" i="1"/>
  <c r="AS394" i="1" s="1"/>
  <c r="AQ395" i="1"/>
  <c r="AQ396" i="1"/>
  <c r="AQ397" i="1"/>
  <c r="AQ398" i="1"/>
  <c r="AS398" i="1" s="1"/>
  <c r="AQ399" i="1"/>
  <c r="AS399" i="1" s="1"/>
  <c r="AQ400" i="1"/>
  <c r="AS400" i="1" s="1"/>
  <c r="AQ401" i="1"/>
  <c r="AQ402" i="1"/>
  <c r="AS402" i="1" s="1"/>
  <c r="AQ403" i="1"/>
  <c r="AQ404" i="1"/>
  <c r="AQ405" i="1"/>
  <c r="AQ406" i="1"/>
  <c r="AS406" i="1" s="1"/>
  <c r="AQ407" i="1"/>
  <c r="AS407" i="1" s="1"/>
  <c r="AQ408" i="1"/>
  <c r="AS408" i="1" s="1"/>
  <c r="AQ409" i="1"/>
  <c r="AQ410" i="1"/>
  <c r="AS410" i="1" s="1"/>
  <c r="AQ411" i="1"/>
  <c r="AQ412" i="1"/>
  <c r="AQ413" i="1"/>
  <c r="AQ414" i="1"/>
  <c r="AS414" i="1" s="1"/>
  <c r="AQ415" i="1"/>
  <c r="AS415" i="1" s="1"/>
  <c r="AQ416" i="1"/>
  <c r="AS416" i="1" s="1"/>
  <c r="AQ417" i="1"/>
  <c r="AQ418" i="1"/>
  <c r="AS418" i="1" s="1"/>
  <c r="AQ419" i="1"/>
  <c r="AQ420" i="1"/>
  <c r="AQ421" i="1"/>
  <c r="AQ422" i="1"/>
  <c r="AS422" i="1" s="1"/>
  <c r="AQ423" i="1"/>
  <c r="AS423" i="1" s="1"/>
  <c r="AQ424" i="1"/>
  <c r="AS424" i="1" s="1"/>
  <c r="AQ425" i="1"/>
  <c r="AQ426" i="1"/>
  <c r="AS426" i="1" s="1"/>
  <c r="AQ427" i="1"/>
  <c r="AQ428" i="1"/>
  <c r="AQ429" i="1"/>
  <c r="AQ430" i="1"/>
  <c r="AS430" i="1" s="1"/>
  <c r="AQ431" i="1"/>
  <c r="AS431" i="1" s="1"/>
  <c r="AQ432" i="1"/>
  <c r="AS432" i="1" s="1"/>
  <c r="AQ433" i="1"/>
  <c r="AQ434" i="1"/>
  <c r="AS434" i="1" s="1"/>
  <c r="AQ435" i="1"/>
  <c r="AQ436" i="1"/>
  <c r="AQ437" i="1"/>
  <c r="AQ438" i="1"/>
  <c r="AS438" i="1" s="1"/>
  <c r="AQ439" i="1"/>
  <c r="AS439" i="1" s="1"/>
  <c r="AQ440" i="1"/>
  <c r="AS440" i="1" s="1"/>
  <c r="AQ441" i="1"/>
  <c r="AQ442" i="1"/>
  <c r="AS442" i="1" s="1"/>
  <c r="AQ443" i="1"/>
  <c r="AQ444" i="1"/>
  <c r="AQ445" i="1"/>
  <c r="AQ446" i="1"/>
  <c r="AS446" i="1" s="1"/>
  <c r="AQ447" i="1"/>
  <c r="AS447" i="1" s="1"/>
  <c r="AQ448" i="1"/>
  <c r="AS448" i="1" s="1"/>
  <c r="AQ449" i="1"/>
  <c r="AQ450" i="1"/>
  <c r="AS450" i="1" s="1"/>
  <c r="AQ451" i="1"/>
  <c r="AQ452" i="1"/>
  <c r="AQ453" i="1"/>
  <c r="AQ454" i="1"/>
  <c r="AS454" i="1" s="1"/>
  <c r="AQ455" i="1"/>
  <c r="AS455" i="1" s="1"/>
  <c r="AQ456" i="1"/>
  <c r="AS456" i="1" s="1"/>
  <c r="AQ457" i="1"/>
  <c r="AQ458" i="1"/>
  <c r="AS458" i="1" s="1"/>
  <c r="AQ459" i="1"/>
  <c r="AQ460" i="1"/>
  <c r="AQ461" i="1"/>
  <c r="AQ462" i="1"/>
  <c r="AS462" i="1" s="1"/>
  <c r="AQ463" i="1"/>
  <c r="AS463" i="1" s="1"/>
  <c r="AQ464" i="1"/>
  <c r="AS464" i="1" s="1"/>
  <c r="AQ465" i="1"/>
  <c r="AQ466" i="1"/>
  <c r="AS466" i="1" s="1"/>
  <c r="AQ467" i="1"/>
  <c r="AQ468" i="1"/>
  <c r="AQ469" i="1"/>
  <c r="AQ470" i="1"/>
  <c r="AS470" i="1" s="1"/>
  <c r="AQ471" i="1"/>
  <c r="AS471" i="1" s="1"/>
  <c r="AQ472" i="1"/>
  <c r="AS472" i="1" s="1"/>
  <c r="AQ473" i="1"/>
  <c r="AQ474" i="1"/>
  <c r="AS474" i="1" s="1"/>
  <c r="AQ475" i="1"/>
  <c r="AQ476" i="1"/>
  <c r="AQ477" i="1"/>
  <c r="AQ478" i="1"/>
  <c r="AS478" i="1" s="1"/>
  <c r="AQ479" i="1"/>
  <c r="AS479" i="1" s="1"/>
  <c r="AQ480" i="1"/>
  <c r="AS480" i="1" s="1"/>
  <c r="AQ481" i="1"/>
  <c r="AQ482" i="1"/>
  <c r="AS482" i="1" s="1"/>
  <c r="AQ483" i="1"/>
  <c r="AQ484" i="1"/>
  <c r="AQ485" i="1"/>
  <c r="AQ486" i="1"/>
  <c r="AS486" i="1" s="1"/>
  <c r="AQ487" i="1"/>
  <c r="AS487" i="1" s="1"/>
  <c r="AQ488" i="1"/>
  <c r="AS488" i="1" s="1"/>
  <c r="AQ489" i="1"/>
  <c r="AQ490" i="1"/>
  <c r="AS490" i="1" s="1"/>
  <c r="AQ491" i="1"/>
  <c r="AQ492" i="1"/>
  <c r="AQ493" i="1"/>
  <c r="AQ494" i="1"/>
  <c r="AS494" i="1" s="1"/>
  <c r="AQ495" i="1"/>
  <c r="AS495" i="1" s="1"/>
  <c r="AQ496" i="1"/>
  <c r="AS496" i="1" s="1"/>
  <c r="AQ497" i="1"/>
  <c r="AQ498" i="1"/>
  <c r="AS498" i="1" s="1"/>
  <c r="AQ499" i="1"/>
  <c r="AQ500" i="1"/>
  <c r="AQ501" i="1"/>
  <c r="AQ502" i="1"/>
  <c r="AS502" i="1" s="1"/>
  <c r="AQ503" i="1"/>
  <c r="AS503" i="1" s="1"/>
  <c r="AQ504" i="1"/>
  <c r="AS504" i="1" s="1"/>
  <c r="AQ505" i="1"/>
  <c r="AQ506" i="1"/>
  <c r="AS506" i="1" s="1"/>
  <c r="AQ507" i="1"/>
  <c r="AQ508" i="1"/>
  <c r="AQ509" i="1"/>
  <c r="AQ510" i="1"/>
  <c r="AS510" i="1" s="1"/>
  <c r="AQ511" i="1"/>
  <c r="AS511" i="1" s="1"/>
  <c r="AQ512" i="1"/>
  <c r="AS512" i="1" s="1"/>
  <c r="AQ513" i="1"/>
  <c r="AQ514" i="1"/>
  <c r="AS514" i="1" s="1"/>
  <c r="AQ515" i="1"/>
  <c r="AQ516" i="1"/>
  <c r="AQ517" i="1"/>
  <c r="AQ518" i="1"/>
  <c r="AS518" i="1" s="1"/>
  <c r="AQ519" i="1"/>
  <c r="AS519" i="1" s="1"/>
  <c r="AQ520" i="1"/>
  <c r="AS520" i="1" s="1"/>
  <c r="AQ521" i="1"/>
  <c r="AQ522" i="1"/>
  <c r="AS522" i="1" s="1"/>
  <c r="AQ523" i="1"/>
  <c r="AQ524" i="1"/>
  <c r="AQ525" i="1"/>
  <c r="AQ526" i="1"/>
  <c r="AS526" i="1" s="1"/>
  <c r="AQ527" i="1"/>
  <c r="AS527" i="1" s="1"/>
  <c r="AQ528" i="1"/>
  <c r="AS528" i="1" s="1"/>
  <c r="AQ529" i="1"/>
  <c r="AQ530" i="1"/>
  <c r="AS530" i="1" s="1"/>
  <c r="AQ531" i="1"/>
  <c r="AQ532" i="1"/>
  <c r="AQ533" i="1"/>
  <c r="AQ534" i="1"/>
  <c r="AS534" i="1" s="1"/>
  <c r="AQ535" i="1"/>
  <c r="AS535" i="1" s="1"/>
  <c r="AQ536" i="1"/>
  <c r="AS536" i="1" s="1"/>
  <c r="AQ537" i="1"/>
  <c r="AQ538" i="1"/>
  <c r="AS538" i="1" s="1"/>
  <c r="AQ539" i="1"/>
  <c r="AQ540" i="1"/>
  <c r="AQ541" i="1"/>
  <c r="AQ542" i="1"/>
  <c r="AS542" i="1" s="1"/>
  <c r="AQ543" i="1"/>
  <c r="AS543" i="1" s="1"/>
  <c r="AQ544" i="1"/>
  <c r="AS544" i="1" s="1"/>
  <c r="AQ545" i="1"/>
  <c r="AQ546" i="1"/>
  <c r="AS546" i="1" s="1"/>
  <c r="AQ547" i="1"/>
  <c r="AQ548" i="1"/>
  <c r="AQ549" i="1"/>
  <c r="AQ550" i="1"/>
  <c r="AS550" i="1" s="1"/>
  <c r="AQ551" i="1"/>
  <c r="AS551" i="1" s="1"/>
  <c r="AQ552" i="1"/>
  <c r="AS552" i="1" s="1"/>
  <c r="AQ553" i="1"/>
  <c r="AQ554" i="1"/>
  <c r="AS554" i="1" s="1"/>
  <c r="AQ555" i="1"/>
  <c r="AQ556" i="1"/>
  <c r="AQ557" i="1"/>
  <c r="AQ558" i="1"/>
  <c r="AS558" i="1" s="1"/>
  <c r="AQ559" i="1"/>
  <c r="AS559" i="1" s="1"/>
  <c r="AQ560" i="1"/>
  <c r="AS560" i="1" s="1"/>
  <c r="AQ561" i="1"/>
  <c r="AQ562" i="1"/>
  <c r="AS562" i="1" s="1"/>
  <c r="AQ563" i="1"/>
  <c r="AQ564" i="1"/>
  <c r="AQ565" i="1"/>
  <c r="AQ566" i="1"/>
  <c r="AS566" i="1" s="1"/>
  <c r="AQ567" i="1"/>
  <c r="AS567" i="1" s="1"/>
  <c r="AQ568" i="1"/>
  <c r="AS568" i="1" s="1"/>
  <c r="AQ569" i="1"/>
  <c r="AQ570" i="1"/>
  <c r="AS570" i="1" s="1"/>
  <c r="AQ571" i="1"/>
  <c r="AQ572" i="1"/>
  <c r="AQ573" i="1"/>
  <c r="AQ574" i="1"/>
  <c r="AS574" i="1" s="1"/>
  <c r="AQ575" i="1"/>
  <c r="AS575" i="1" s="1"/>
  <c r="AQ576" i="1"/>
  <c r="AS576" i="1" s="1"/>
  <c r="AQ577" i="1"/>
  <c r="AQ578" i="1"/>
  <c r="AS578" i="1" s="1"/>
  <c r="AQ579" i="1"/>
  <c r="AQ580" i="1"/>
  <c r="AQ581" i="1"/>
  <c r="AQ582" i="1"/>
  <c r="AS582" i="1" s="1"/>
  <c r="AQ583" i="1"/>
  <c r="AS583" i="1" s="1"/>
  <c r="AQ584" i="1"/>
  <c r="AS584" i="1" s="1"/>
  <c r="AQ585" i="1"/>
  <c r="AQ586" i="1"/>
  <c r="AS586" i="1" s="1"/>
  <c r="AQ587" i="1"/>
  <c r="AQ588" i="1"/>
  <c r="AQ589" i="1"/>
  <c r="AQ590" i="1"/>
  <c r="AS590" i="1" s="1"/>
  <c r="AQ591" i="1"/>
  <c r="AS591" i="1" s="1"/>
  <c r="AQ592" i="1"/>
  <c r="AS592" i="1" s="1"/>
  <c r="AQ593" i="1"/>
  <c r="AQ594" i="1"/>
  <c r="AS594" i="1" s="1"/>
  <c r="AQ595" i="1"/>
  <c r="AQ596" i="1"/>
  <c r="AQ597" i="1"/>
  <c r="AQ598" i="1"/>
  <c r="AS598" i="1" s="1"/>
  <c r="AQ599" i="1"/>
  <c r="AS599" i="1" s="1"/>
  <c r="AQ600" i="1"/>
  <c r="AS600" i="1" s="1"/>
  <c r="AQ601" i="1"/>
  <c r="AQ602" i="1"/>
  <c r="AS602" i="1" s="1"/>
  <c r="AQ603" i="1"/>
  <c r="AQ604" i="1"/>
  <c r="AQ605" i="1"/>
  <c r="AQ606" i="1"/>
  <c r="AS606" i="1" s="1"/>
  <c r="AQ607" i="1"/>
  <c r="AS607" i="1" s="1"/>
  <c r="AQ608" i="1"/>
  <c r="AS608" i="1" s="1"/>
  <c r="AQ609" i="1"/>
  <c r="AQ610" i="1"/>
  <c r="AS610" i="1" s="1"/>
  <c r="AQ611" i="1"/>
  <c r="AQ612" i="1"/>
  <c r="AQ613" i="1"/>
  <c r="AQ614" i="1"/>
  <c r="AS614" i="1" s="1"/>
  <c r="AQ615" i="1"/>
  <c r="AS615" i="1" s="1"/>
  <c r="AQ616" i="1"/>
  <c r="AS616" i="1" s="1"/>
  <c r="AQ617" i="1"/>
  <c r="AQ618" i="1"/>
  <c r="AS618" i="1" s="1"/>
  <c r="AQ619" i="1"/>
  <c r="AQ620" i="1"/>
  <c r="AQ621" i="1"/>
  <c r="AQ622" i="1"/>
  <c r="AS622" i="1" s="1"/>
  <c r="AQ623" i="1"/>
  <c r="AS623" i="1" s="1"/>
  <c r="AQ624" i="1"/>
  <c r="AS624" i="1" s="1"/>
  <c r="AQ625" i="1"/>
  <c r="AQ626" i="1"/>
  <c r="AS626" i="1" s="1"/>
  <c r="AQ627" i="1"/>
  <c r="AQ628" i="1"/>
  <c r="AQ629" i="1"/>
  <c r="AQ630" i="1"/>
  <c r="AS630" i="1" s="1"/>
  <c r="AQ631" i="1"/>
  <c r="AS631" i="1" s="1"/>
  <c r="AQ632" i="1"/>
  <c r="AS632" i="1" s="1"/>
  <c r="AQ633" i="1"/>
  <c r="AQ634" i="1"/>
  <c r="AS634" i="1" s="1"/>
  <c r="AQ635" i="1"/>
  <c r="AQ636" i="1"/>
  <c r="AQ637" i="1"/>
  <c r="AQ638" i="1"/>
  <c r="AS638" i="1" s="1"/>
  <c r="AQ639" i="1"/>
  <c r="AS639" i="1" s="1"/>
  <c r="AQ640" i="1"/>
  <c r="AS640" i="1" s="1"/>
  <c r="AQ641" i="1"/>
  <c r="AQ642" i="1"/>
  <c r="AS642" i="1" s="1"/>
  <c r="AQ643" i="1"/>
  <c r="AQ644" i="1"/>
  <c r="AQ645" i="1"/>
  <c r="AQ646" i="1"/>
  <c r="AS646" i="1" s="1"/>
  <c r="AQ647" i="1"/>
  <c r="AS647" i="1" s="1"/>
  <c r="AQ648" i="1"/>
  <c r="AS648" i="1" s="1"/>
  <c r="AQ649" i="1"/>
  <c r="AQ650" i="1"/>
  <c r="AS650" i="1" s="1"/>
  <c r="AQ651" i="1"/>
  <c r="AQ652" i="1"/>
  <c r="AQ653" i="1"/>
  <c r="AQ654" i="1"/>
  <c r="AS654" i="1" s="1"/>
  <c r="AQ655" i="1"/>
  <c r="AS655" i="1" s="1"/>
  <c r="AQ656" i="1"/>
  <c r="AS656" i="1" s="1"/>
  <c r="AQ657" i="1"/>
  <c r="AQ658" i="1"/>
  <c r="AS658" i="1" s="1"/>
  <c r="AQ659" i="1"/>
  <c r="AQ660" i="1"/>
  <c r="AQ661" i="1"/>
  <c r="AQ662" i="1"/>
  <c r="AS662" i="1" s="1"/>
  <c r="AQ663" i="1"/>
  <c r="AS663" i="1" s="1"/>
  <c r="AQ664" i="1"/>
  <c r="AS664" i="1" s="1"/>
  <c r="AQ665" i="1"/>
  <c r="AQ666" i="1"/>
  <c r="AS666" i="1" s="1"/>
  <c r="AQ667" i="1"/>
  <c r="AQ668" i="1"/>
  <c r="AQ669" i="1"/>
  <c r="AQ670" i="1"/>
  <c r="AS670" i="1" s="1"/>
  <c r="AQ671" i="1"/>
  <c r="AS671" i="1" s="1"/>
  <c r="AQ672" i="1"/>
  <c r="AS672" i="1" s="1"/>
  <c r="AQ673" i="1"/>
  <c r="AQ674" i="1"/>
  <c r="AS674" i="1" s="1"/>
  <c r="AQ675" i="1"/>
  <c r="AQ676" i="1"/>
  <c r="AQ677" i="1"/>
  <c r="AQ678" i="1"/>
  <c r="AS678" i="1" s="1"/>
  <c r="AQ679" i="1"/>
  <c r="AS679" i="1" s="1"/>
  <c r="AQ680" i="1"/>
  <c r="AS680" i="1" s="1"/>
  <c r="AQ681" i="1"/>
  <c r="AQ682" i="1"/>
  <c r="AS682" i="1" s="1"/>
  <c r="AQ684" i="1"/>
  <c r="AQ685" i="1"/>
  <c r="AQ686" i="1"/>
  <c r="AQ687" i="1"/>
  <c r="AS687" i="1" s="1"/>
  <c r="AQ688" i="1"/>
  <c r="AS688" i="1" s="1"/>
  <c r="AQ689" i="1"/>
  <c r="AS689" i="1" s="1"/>
  <c r="AQ690" i="1"/>
  <c r="AQ691" i="1"/>
  <c r="AS691" i="1" s="1"/>
  <c r="AQ692" i="1"/>
  <c r="AQ693" i="1"/>
  <c r="AQ694" i="1"/>
  <c r="AQ695" i="1"/>
  <c r="AS695" i="1" s="1"/>
  <c r="AQ697" i="1"/>
  <c r="AS697" i="1" s="1"/>
  <c r="AQ698" i="1"/>
  <c r="AS698" i="1" s="1"/>
  <c r="AQ699" i="1"/>
  <c r="AS699" i="1" s="1"/>
  <c r="AQ700" i="1"/>
  <c r="AS700" i="1" s="1"/>
  <c r="AQ701" i="1"/>
  <c r="AQ702" i="1"/>
  <c r="AQ703" i="1"/>
  <c r="AQ704" i="1"/>
  <c r="AS704" i="1" s="1"/>
  <c r="AQ705" i="1"/>
  <c r="AS705" i="1" s="1"/>
  <c r="AQ706" i="1"/>
  <c r="AS706" i="1" s="1"/>
  <c r="AQ707" i="1"/>
  <c r="AS707" i="1" s="1"/>
  <c r="AQ708" i="1"/>
  <c r="AS708" i="1" s="1"/>
  <c r="AQ709" i="1"/>
  <c r="AQ710" i="1"/>
  <c r="AQ711" i="1"/>
  <c r="AQ712" i="1"/>
  <c r="AS712" i="1" s="1"/>
  <c r="AQ738" i="1"/>
  <c r="AS738" i="1" s="1"/>
  <c r="AQ713" i="1"/>
  <c r="AS713" i="1" s="1"/>
  <c r="AQ714" i="1"/>
  <c r="AS714" i="1" s="1"/>
  <c r="AQ715" i="1"/>
  <c r="AS715" i="1" s="1"/>
  <c r="AQ716" i="1"/>
  <c r="AQ717" i="1"/>
  <c r="AQ718" i="1"/>
  <c r="AQ719" i="1"/>
  <c r="AS719" i="1" s="1"/>
  <c r="AQ720" i="1"/>
  <c r="AS720" i="1" s="1"/>
  <c r="AQ721" i="1"/>
  <c r="AS721" i="1" s="1"/>
  <c r="AQ722" i="1"/>
  <c r="AS722" i="1" s="1"/>
  <c r="AQ723" i="1"/>
  <c r="AS723" i="1" s="1"/>
  <c r="AQ724" i="1"/>
  <c r="AQ725" i="1"/>
  <c r="AQ726" i="1"/>
  <c r="AQ727" i="1"/>
  <c r="AS727" i="1" s="1"/>
  <c r="AQ728" i="1"/>
  <c r="AS728" i="1" s="1"/>
  <c r="AQ729" i="1"/>
  <c r="AS729" i="1" s="1"/>
  <c r="AQ730" i="1"/>
  <c r="AS730" i="1" s="1"/>
  <c r="AQ731" i="1"/>
  <c r="AS731" i="1" s="1"/>
  <c r="AQ732" i="1"/>
  <c r="AQ733" i="1"/>
  <c r="AQ734" i="1"/>
  <c r="AQ735" i="1"/>
  <c r="AS735" i="1" s="1"/>
  <c r="AQ736" i="1"/>
  <c r="AS736" i="1" s="1"/>
  <c r="AQ737" i="1"/>
  <c r="AS737" i="1" s="1"/>
  <c r="AQ739" i="1"/>
  <c r="AS739" i="1" s="1"/>
  <c r="AQ740" i="1"/>
  <c r="AS740" i="1" s="1"/>
  <c r="AQ741" i="1"/>
  <c r="AQ742" i="1"/>
  <c r="AQ743" i="1"/>
  <c r="AQ744" i="1"/>
  <c r="AS744" i="1" s="1"/>
  <c r="AQ745" i="1"/>
  <c r="AS745" i="1" s="1"/>
  <c r="AQ746" i="1"/>
  <c r="AS746" i="1" s="1"/>
  <c r="AQ747" i="1"/>
  <c r="AS747" i="1" s="1"/>
  <c r="AQ748" i="1"/>
  <c r="AS748" i="1" s="1"/>
  <c r="AQ749" i="1"/>
  <c r="AQ750" i="1"/>
  <c r="AQ751" i="1"/>
  <c r="AQ752" i="1"/>
  <c r="AS752" i="1" s="1"/>
  <c r="AQ753" i="1"/>
  <c r="AS753" i="1" s="1"/>
  <c r="AQ754" i="1"/>
  <c r="AS754" i="1" s="1"/>
  <c r="AQ755" i="1"/>
  <c r="AS755" i="1" s="1"/>
  <c r="AQ756" i="1"/>
  <c r="AS756" i="1" s="1"/>
  <c r="AQ757" i="1"/>
  <c r="AQ758" i="1"/>
  <c r="AQ759" i="1"/>
  <c r="AQ760" i="1"/>
  <c r="AS760" i="1" s="1"/>
  <c r="AQ761" i="1"/>
  <c r="AS761" i="1" s="1"/>
  <c r="AQ762" i="1"/>
  <c r="AS762" i="1" s="1"/>
  <c r="AQ763" i="1"/>
  <c r="AS763" i="1" s="1"/>
  <c r="AQ764" i="1"/>
  <c r="AS764" i="1" s="1"/>
  <c r="AQ765" i="1"/>
  <c r="AQ766" i="1"/>
  <c r="AQ767" i="1"/>
  <c r="AQ768" i="1"/>
  <c r="AS768" i="1" s="1"/>
  <c r="AQ769" i="1"/>
  <c r="AS769" i="1" s="1"/>
  <c r="AQ770" i="1"/>
  <c r="AS770" i="1" s="1"/>
  <c r="AQ771" i="1"/>
  <c r="AS771" i="1" s="1"/>
  <c r="AQ772" i="1"/>
  <c r="AS772" i="1" s="1"/>
  <c r="AQ773" i="1"/>
  <c r="AQ774" i="1"/>
  <c r="AQ775" i="1"/>
  <c r="AQ776" i="1"/>
  <c r="AS776" i="1" s="1"/>
  <c r="AQ777" i="1"/>
  <c r="AS777" i="1" s="1"/>
  <c r="AQ778" i="1"/>
  <c r="AS778" i="1" s="1"/>
  <c r="AQ779" i="1"/>
  <c r="AS779" i="1" s="1"/>
  <c r="AQ780" i="1"/>
  <c r="AS780" i="1" s="1"/>
  <c r="AQ781" i="1"/>
  <c r="AQ782" i="1"/>
  <c r="AQ783" i="1"/>
  <c r="AQ784" i="1"/>
  <c r="AS784" i="1" s="1"/>
  <c r="AQ785" i="1"/>
  <c r="AS785" i="1" s="1"/>
  <c r="AQ786" i="1"/>
  <c r="AS786" i="1" s="1"/>
  <c r="AQ787" i="1"/>
  <c r="AS787" i="1" s="1"/>
  <c r="AQ788" i="1"/>
  <c r="AS788" i="1" s="1"/>
  <c r="AQ789" i="1"/>
  <c r="AQ790" i="1"/>
  <c r="AQ791" i="1"/>
  <c r="AQ792" i="1"/>
  <c r="AS792" i="1" s="1"/>
  <c r="AQ793" i="1"/>
  <c r="AS793" i="1" s="1"/>
  <c r="AQ794" i="1"/>
  <c r="AS794" i="1" s="1"/>
  <c r="AQ795" i="1"/>
  <c r="AS795" i="1" s="1"/>
  <c r="AQ796" i="1"/>
  <c r="AS796" i="1" s="1"/>
  <c r="AQ797" i="1"/>
  <c r="AQ798" i="1"/>
  <c r="AQ799" i="1"/>
  <c r="AQ800" i="1"/>
  <c r="AS800" i="1" s="1"/>
  <c r="AQ801" i="1"/>
  <c r="AS801" i="1" s="1"/>
  <c r="AQ802" i="1"/>
  <c r="AS802" i="1" s="1"/>
  <c r="AQ803" i="1"/>
  <c r="AS803" i="1" s="1"/>
  <c r="AQ804" i="1"/>
  <c r="AS804" i="1" s="1"/>
  <c r="AQ805" i="1"/>
  <c r="AQ806" i="1"/>
  <c r="AQ807" i="1"/>
  <c r="AQ808" i="1"/>
  <c r="AS808" i="1" s="1"/>
  <c r="AQ809" i="1"/>
  <c r="AS809" i="1" s="1"/>
  <c r="AQ810" i="1"/>
  <c r="AS810" i="1" s="1"/>
  <c r="AQ811" i="1"/>
  <c r="AS811" i="1" s="1"/>
  <c r="AQ812" i="1"/>
  <c r="AS812" i="1" s="1"/>
  <c r="AQ813" i="1"/>
  <c r="AQ814" i="1"/>
  <c r="AQ815" i="1"/>
  <c r="AQ816" i="1"/>
  <c r="AS816" i="1" s="1"/>
  <c r="AQ817" i="1"/>
  <c r="AS817" i="1" s="1"/>
  <c r="AQ818" i="1"/>
  <c r="AS818" i="1" s="1"/>
  <c r="AQ819" i="1"/>
  <c r="AS819" i="1" s="1"/>
  <c r="AQ820" i="1"/>
  <c r="AS820" i="1" s="1"/>
  <c r="AQ821" i="1"/>
  <c r="AQ822" i="1"/>
  <c r="AQ823" i="1"/>
  <c r="AQ824" i="1"/>
  <c r="AS824" i="1" s="1"/>
  <c r="AQ825" i="1"/>
  <c r="AS825" i="1" s="1"/>
  <c r="AQ826" i="1"/>
  <c r="AS826" i="1" s="1"/>
  <c r="AQ827" i="1"/>
  <c r="AS827" i="1" s="1"/>
  <c r="AQ828" i="1"/>
  <c r="AS828" i="1" s="1"/>
  <c r="AQ829" i="1"/>
  <c r="AQ830" i="1"/>
  <c r="AQ831" i="1"/>
  <c r="AQ832" i="1"/>
  <c r="AS832" i="1" s="1"/>
  <c r="AQ833" i="1"/>
  <c r="AS833" i="1" s="1"/>
  <c r="AQ834" i="1"/>
  <c r="AS834" i="1" s="1"/>
  <c r="AQ835" i="1"/>
  <c r="AS835" i="1" s="1"/>
  <c r="AQ836" i="1"/>
  <c r="AS836" i="1" s="1"/>
  <c r="AQ837" i="1"/>
  <c r="AQ838" i="1"/>
  <c r="AQ839" i="1"/>
  <c r="AQ840" i="1"/>
  <c r="AS840" i="1" s="1"/>
  <c r="AQ841" i="1"/>
  <c r="AS841" i="1" s="1"/>
  <c r="AQ842" i="1"/>
  <c r="AS842" i="1" s="1"/>
  <c r="AQ843" i="1"/>
  <c r="AS843" i="1" s="1"/>
  <c r="AQ844" i="1"/>
  <c r="AS844" i="1" s="1"/>
  <c r="AQ845" i="1"/>
  <c r="AQ846" i="1"/>
  <c r="AQ847" i="1"/>
  <c r="AQ848" i="1"/>
  <c r="AS848" i="1" s="1"/>
  <c r="AQ849" i="1"/>
  <c r="AS849" i="1" s="1"/>
  <c r="AQ850" i="1"/>
  <c r="AS850" i="1" s="1"/>
  <c r="AQ851" i="1"/>
  <c r="AS851" i="1" s="1"/>
  <c r="AQ852" i="1"/>
  <c r="AS852" i="1" s="1"/>
  <c r="AQ853" i="1"/>
  <c r="AQ854" i="1"/>
  <c r="AQ855" i="1"/>
  <c r="AQ856" i="1"/>
  <c r="AS856" i="1" s="1"/>
  <c r="AQ857" i="1"/>
  <c r="AS857" i="1" s="1"/>
  <c r="AQ858" i="1"/>
  <c r="AS858" i="1" s="1"/>
  <c r="AQ859" i="1"/>
  <c r="AS859" i="1" s="1"/>
  <c r="AQ860" i="1"/>
  <c r="AS860" i="1" s="1"/>
  <c r="AQ861" i="1"/>
  <c r="AQ862" i="1"/>
  <c r="AQ863" i="1"/>
  <c r="AQ864" i="1"/>
  <c r="AS864" i="1" s="1"/>
  <c r="AQ865" i="1"/>
  <c r="AS865" i="1" s="1"/>
  <c r="AQ866" i="1"/>
  <c r="AS866" i="1" s="1"/>
  <c r="AQ12" i="1"/>
  <c r="AS12" i="1" s="1"/>
  <c r="AS690" i="1" l="1"/>
  <c r="AS681" i="1"/>
  <c r="AS673" i="1"/>
  <c r="AS665" i="1"/>
  <c r="AS657" i="1"/>
  <c r="AS649" i="1"/>
  <c r="AS641" i="1"/>
  <c r="AS633" i="1"/>
  <c r="AS625" i="1"/>
  <c r="AS617" i="1"/>
  <c r="AS609" i="1"/>
  <c r="AS601" i="1"/>
  <c r="AS593" i="1"/>
  <c r="AS585" i="1"/>
  <c r="AS577" i="1"/>
  <c r="AS569" i="1"/>
  <c r="AS561" i="1"/>
  <c r="AS553" i="1"/>
  <c r="AS545" i="1"/>
  <c r="AS537" i="1"/>
  <c r="AS529" i="1"/>
  <c r="AS521" i="1"/>
  <c r="AS513" i="1"/>
  <c r="AS505" i="1"/>
  <c r="AS497" i="1"/>
  <c r="AS489" i="1"/>
  <c r="AS481" i="1"/>
  <c r="AS473" i="1"/>
  <c r="AS465" i="1"/>
  <c r="AS457" i="1"/>
  <c r="AS449" i="1"/>
  <c r="AS441" i="1"/>
  <c r="AS433" i="1"/>
  <c r="AS425" i="1"/>
  <c r="AS417" i="1"/>
  <c r="AS409" i="1"/>
  <c r="AS401" i="1"/>
  <c r="AS393" i="1"/>
  <c r="AS385" i="1"/>
  <c r="AS377" i="1"/>
  <c r="AS369" i="1"/>
  <c r="AS361" i="1"/>
  <c r="AS353" i="1"/>
  <c r="AS345" i="1"/>
  <c r="AS337" i="1"/>
  <c r="AS329" i="1"/>
  <c r="AS321" i="1"/>
  <c r="AS313" i="1"/>
  <c r="AS305" i="1"/>
  <c r="AS297" i="1"/>
  <c r="AS289" i="1"/>
  <c r="AS281" i="1"/>
  <c r="AS273" i="1"/>
  <c r="AS265" i="1"/>
  <c r="AS257" i="1"/>
  <c r="AS249" i="1"/>
  <c r="AS241" i="1"/>
  <c r="AS233" i="1"/>
  <c r="AS225" i="1"/>
  <c r="AS217" i="1"/>
  <c r="AS209" i="1"/>
  <c r="AS201" i="1"/>
  <c r="AS193" i="1"/>
  <c r="AS184" i="1"/>
  <c r="AS176" i="1"/>
  <c r="AS168" i="1"/>
  <c r="AS160" i="1"/>
  <c r="AS152" i="1"/>
  <c r="AS144" i="1"/>
  <c r="AS136" i="1"/>
  <c r="AS128" i="1"/>
  <c r="AS120" i="1"/>
  <c r="AS112" i="1"/>
  <c r="AS104" i="1"/>
  <c r="AS96" i="1"/>
  <c r="AS88" i="1"/>
  <c r="AS80" i="1"/>
  <c r="AS72" i="1"/>
  <c r="AS64" i="1"/>
  <c r="AS56" i="1"/>
  <c r="AS48" i="1"/>
  <c r="AS40" i="1"/>
  <c r="AS32" i="1"/>
  <c r="AS24" i="1"/>
  <c r="AS16" i="1"/>
  <c r="AS862" i="1"/>
  <c r="AS846" i="1"/>
  <c r="AS830" i="1"/>
  <c r="AS814" i="1"/>
  <c r="AS798" i="1"/>
  <c r="AS782" i="1"/>
  <c r="AS758" i="1"/>
  <c r="AS742" i="1"/>
  <c r="AS725" i="1"/>
  <c r="AS710" i="1"/>
  <c r="AS693" i="1"/>
  <c r="AS676" i="1"/>
  <c r="AS660" i="1"/>
  <c r="AS644" i="1"/>
  <c r="AS620" i="1"/>
  <c r="AS604" i="1"/>
  <c r="AS580" i="1"/>
  <c r="AS564" i="1"/>
  <c r="AS548" i="1"/>
  <c r="AS532" i="1"/>
  <c r="AS516" i="1"/>
  <c r="AS500" i="1"/>
  <c r="AS492" i="1"/>
  <c r="AS476" i="1"/>
  <c r="AS468" i="1"/>
  <c r="AS460" i="1"/>
  <c r="AS452" i="1"/>
  <c r="AS444" i="1"/>
  <c r="AS436" i="1"/>
  <c r="AS428" i="1"/>
  <c r="AS420" i="1"/>
  <c r="AS412" i="1"/>
  <c r="AS404" i="1"/>
  <c r="AS396" i="1"/>
  <c r="AS388" i="1"/>
  <c r="AS380" i="1"/>
  <c r="AS364" i="1"/>
  <c r="AS356" i="1"/>
  <c r="AS348" i="1"/>
  <c r="AS340" i="1"/>
  <c r="AS332" i="1"/>
  <c r="AS324" i="1"/>
  <c r="AS316" i="1"/>
  <c r="AS308" i="1"/>
  <c r="AS300" i="1"/>
  <c r="AS292" i="1"/>
  <c r="AS284" i="1"/>
  <c r="AS276" i="1"/>
  <c r="AS268" i="1"/>
  <c r="AS260" i="1"/>
  <c r="AS252" i="1"/>
  <c r="AS244" i="1"/>
  <c r="AS236" i="1"/>
  <c r="AS228" i="1"/>
  <c r="AS220" i="1"/>
  <c r="AS212" i="1"/>
  <c r="AS204" i="1"/>
  <c r="AS196" i="1"/>
  <c r="AS187" i="1"/>
  <c r="AS179" i="1"/>
  <c r="AS171" i="1"/>
  <c r="AS163" i="1"/>
  <c r="AS155" i="1"/>
  <c r="AS147" i="1"/>
  <c r="AS139" i="1"/>
  <c r="AS131" i="1"/>
  <c r="AS123" i="1"/>
  <c r="AS115" i="1"/>
  <c r="AS107" i="1"/>
  <c r="AS99" i="1"/>
  <c r="AS91" i="1"/>
  <c r="AS83" i="1"/>
  <c r="AS75" i="1"/>
  <c r="AS67" i="1"/>
  <c r="AS59" i="1"/>
  <c r="AS51" i="1"/>
  <c r="AS43" i="1"/>
  <c r="AS35" i="1"/>
  <c r="AS27" i="1"/>
  <c r="AS19" i="1"/>
  <c r="AS854" i="1"/>
  <c r="AS838" i="1"/>
  <c r="AS822" i="1"/>
  <c r="AS806" i="1"/>
  <c r="AS790" i="1"/>
  <c r="AS774" i="1"/>
  <c r="AS766" i="1"/>
  <c r="AS750" i="1"/>
  <c r="AS733" i="1"/>
  <c r="AS717" i="1"/>
  <c r="AS702" i="1"/>
  <c r="AS685" i="1"/>
  <c r="AS668" i="1"/>
  <c r="AS652" i="1"/>
  <c r="AS636" i="1"/>
  <c r="AS628" i="1"/>
  <c r="AS612" i="1"/>
  <c r="AS596" i="1"/>
  <c r="AS588" i="1"/>
  <c r="AS572" i="1"/>
  <c r="AS556" i="1"/>
  <c r="AS540" i="1"/>
  <c r="AS524" i="1"/>
  <c r="AS508" i="1"/>
  <c r="AS484" i="1"/>
  <c r="AS372" i="1"/>
  <c r="AS863" i="1"/>
  <c r="AS855" i="1"/>
  <c r="AS847" i="1"/>
  <c r="AS839" i="1"/>
  <c r="AS831" i="1"/>
  <c r="AS823" i="1"/>
  <c r="AS815" i="1"/>
  <c r="AS807" i="1"/>
  <c r="AS799" i="1"/>
  <c r="AS791" i="1"/>
  <c r="AS783" i="1"/>
  <c r="AS775" i="1"/>
  <c r="AS767" i="1"/>
  <c r="AS759" i="1"/>
  <c r="AS751" i="1"/>
  <c r="AS743" i="1"/>
  <c r="AS734" i="1"/>
  <c r="AS726" i="1"/>
  <c r="AS718" i="1"/>
  <c r="AS711" i="1"/>
  <c r="AS703" i="1"/>
  <c r="AS694" i="1"/>
  <c r="AS686" i="1"/>
  <c r="AS677" i="1"/>
  <c r="AS669" i="1"/>
  <c r="AS661" i="1"/>
  <c r="AS653" i="1"/>
  <c r="AS645" i="1"/>
  <c r="AS637" i="1"/>
  <c r="AS629" i="1"/>
  <c r="AS621" i="1"/>
  <c r="AS613" i="1"/>
  <c r="AS605" i="1"/>
  <c r="AS597" i="1"/>
  <c r="AS589" i="1"/>
  <c r="AS581" i="1"/>
  <c r="AS573" i="1"/>
  <c r="AS565" i="1"/>
  <c r="AS557" i="1"/>
  <c r="AS549" i="1"/>
  <c r="AS541" i="1"/>
  <c r="AS533" i="1"/>
  <c r="AS525" i="1"/>
  <c r="AS517" i="1"/>
  <c r="AS509" i="1"/>
  <c r="AS501" i="1"/>
  <c r="AS493" i="1"/>
  <c r="AS485" i="1"/>
  <c r="AS477" i="1"/>
  <c r="AS469" i="1"/>
  <c r="AS461" i="1"/>
  <c r="AS453" i="1"/>
  <c r="AS445" i="1"/>
  <c r="AS437" i="1"/>
  <c r="AS429" i="1"/>
  <c r="AS421" i="1"/>
  <c r="AS413" i="1"/>
  <c r="AS405" i="1"/>
  <c r="AS397" i="1"/>
  <c r="AS389" i="1"/>
  <c r="AS381" i="1"/>
  <c r="AS373" i="1"/>
  <c r="AS365" i="1"/>
  <c r="AS357" i="1"/>
  <c r="AS349" i="1"/>
  <c r="AS341" i="1"/>
  <c r="AS333" i="1"/>
  <c r="AS325" i="1"/>
  <c r="AS317" i="1"/>
  <c r="AS309" i="1"/>
  <c r="AS301" i="1"/>
  <c r="AS293" i="1"/>
  <c r="AS285" i="1"/>
  <c r="AS277" i="1"/>
  <c r="AS269" i="1"/>
  <c r="AS261" i="1"/>
  <c r="AS253" i="1"/>
  <c r="AS245" i="1"/>
  <c r="AS237" i="1"/>
  <c r="AS229" i="1"/>
  <c r="AS221" i="1"/>
  <c r="AS213" i="1"/>
  <c r="AS205" i="1"/>
  <c r="AS197" i="1"/>
  <c r="AS188" i="1"/>
  <c r="AS180" i="1"/>
  <c r="AS172" i="1"/>
  <c r="AS164" i="1"/>
  <c r="AS156" i="1"/>
  <c r="AS148" i="1"/>
  <c r="AS140" i="1"/>
  <c r="AS132" i="1"/>
  <c r="AS124" i="1"/>
  <c r="AS116" i="1"/>
  <c r="AS108" i="1"/>
  <c r="AS100" i="1"/>
  <c r="AS92" i="1"/>
  <c r="AS84" i="1"/>
  <c r="AS76" i="1"/>
  <c r="AS68" i="1"/>
  <c r="AS60" i="1"/>
  <c r="AS52" i="1"/>
  <c r="AS44" i="1"/>
  <c r="AS36" i="1"/>
  <c r="AS28" i="1"/>
  <c r="AS20" i="1"/>
  <c r="AS861" i="1"/>
  <c r="AS837" i="1"/>
  <c r="AS813" i="1"/>
  <c r="AS805" i="1"/>
  <c r="AS789" i="1"/>
  <c r="AS781" i="1"/>
  <c r="AS773" i="1"/>
  <c r="AS765" i="1"/>
  <c r="AS757" i="1"/>
  <c r="AS749" i="1"/>
  <c r="AS741" i="1"/>
  <c r="AS732" i="1"/>
  <c r="AS724" i="1"/>
  <c r="AS716" i="1"/>
  <c r="AS709" i="1"/>
  <c r="AS701" i="1"/>
  <c r="AS853" i="1"/>
  <c r="AS845" i="1"/>
  <c r="AS829" i="1"/>
  <c r="AS821" i="1"/>
  <c r="AS797" i="1"/>
  <c r="AS692" i="1"/>
  <c r="AS684" i="1"/>
  <c r="AS675" i="1"/>
  <c r="AS667" i="1"/>
  <c r="AS659" i="1"/>
  <c r="AS651" i="1"/>
  <c r="AS643" i="1"/>
  <c r="AS635" i="1"/>
  <c r="AS627" i="1"/>
  <c r="AS619" i="1"/>
  <c r="AS611" i="1"/>
  <c r="AS603" i="1"/>
  <c r="AS595" i="1"/>
  <c r="AS587" i="1"/>
  <c r="AS579" i="1"/>
  <c r="AS571" i="1"/>
  <c r="AS563" i="1"/>
  <c r="AS555" i="1"/>
  <c r="AS547" i="1"/>
  <c r="AS539" i="1"/>
  <c r="AS531" i="1"/>
  <c r="AS523" i="1"/>
  <c r="AS515" i="1"/>
  <c r="AS507" i="1"/>
  <c r="AS499" i="1"/>
  <c r="AS491" i="1"/>
  <c r="AS483" i="1"/>
  <c r="AS475" i="1"/>
  <c r="AS467" i="1"/>
  <c r="AS459" i="1"/>
  <c r="AS451" i="1"/>
  <c r="AS443" i="1"/>
  <c r="AS435" i="1"/>
  <c r="AS427" i="1"/>
  <c r="AS419" i="1"/>
  <c r="AS411" i="1"/>
  <c r="AS403" i="1"/>
  <c r="AS395" i="1"/>
  <c r="AS387" i="1"/>
  <c r="AS379" i="1"/>
  <c r="AS371" i="1"/>
  <c r="AS363" i="1"/>
  <c r="AS355" i="1"/>
  <c r="AS347" i="1"/>
  <c r="AS339" i="1"/>
  <c r="AS331" i="1"/>
  <c r="AS323" i="1"/>
  <c r="AS315" i="1"/>
  <c r="AS307" i="1"/>
  <c r="AS299" i="1"/>
  <c r="AS291" i="1"/>
  <c r="AS283" i="1"/>
  <c r="AS275" i="1"/>
  <c r="AS267" i="1"/>
  <c r="AS259" i="1"/>
  <c r="AS251" i="1"/>
  <c r="AS243" i="1"/>
  <c r="AS235" i="1"/>
  <c r="AS227" i="1"/>
  <c r="AS219" i="1"/>
  <c r="AS211" i="1"/>
  <c r="AS203" i="1"/>
  <c r="AS195" i="1"/>
  <c r="AS186" i="1"/>
  <c r="AS178" i="1"/>
  <c r="AS170" i="1"/>
  <c r="AS162" i="1"/>
  <c r="AS154" i="1"/>
  <c r="AS146" i="1"/>
  <c r="AS138" i="1"/>
  <c r="AS130" i="1"/>
  <c r="AS122" i="1"/>
  <c r="AS114" i="1"/>
  <c r="AS106" i="1"/>
  <c r="AS98" i="1"/>
  <c r="AS90" i="1"/>
  <c r="AS82" i="1"/>
  <c r="AS74" i="1"/>
  <c r="AS66" i="1"/>
  <c r="AS58" i="1"/>
  <c r="AS50" i="1"/>
  <c r="AS42" i="1"/>
  <c r="AS34" i="1"/>
  <c r="AS26" i="1"/>
  <c r="AS18" i="1"/>
  <c r="AC477" i="1"/>
  <c r="AC505" i="1"/>
  <c r="AC790" i="1"/>
  <c r="AC12" i="1"/>
  <c r="AC315" i="1"/>
  <c r="AC710" i="1"/>
  <c r="AC236" i="1"/>
  <c r="AC743" i="1"/>
  <c r="AC842" i="1"/>
  <c r="AC237" i="1"/>
  <c r="AC780" i="1"/>
  <c r="AC200" i="1"/>
  <c r="AC338" i="1"/>
  <c r="AC831" i="1"/>
  <c r="AC424" i="1"/>
  <c r="AC65" i="1"/>
  <c r="AC20" i="1"/>
  <c r="AC843" i="1"/>
  <c r="AC18" i="1"/>
  <c r="AC190" i="1"/>
  <c r="AC748" i="1"/>
  <c r="AC396" i="1"/>
  <c r="AC605" i="1"/>
  <c r="AC425" i="1"/>
  <c r="AC703" i="1"/>
  <c r="AC259" i="1"/>
  <c r="AC553" i="1"/>
  <c r="AC348" i="1"/>
  <c r="AC38" i="1"/>
  <c r="AC663" i="1"/>
  <c r="AC478" i="1"/>
  <c r="AC491" i="1"/>
  <c r="AC711" i="1"/>
  <c r="AC688" i="1"/>
  <c r="AC103" i="1"/>
  <c r="AC657" i="1"/>
  <c r="AC143" i="1"/>
  <c r="AC401" i="1"/>
  <c r="AC132" i="1"/>
  <c r="AC83" i="1"/>
  <c r="AC260" i="1"/>
  <c r="AC57" i="1"/>
  <c r="AC530" i="1"/>
  <c r="AC385" i="1"/>
  <c r="AC155" i="1"/>
  <c r="AC791" i="1"/>
  <c r="AC58" i="1"/>
  <c r="AC382" i="1"/>
  <c r="AC650" i="1"/>
  <c r="AC698" i="1"/>
  <c r="AC421" i="1"/>
  <c r="AC712" i="1"/>
  <c r="AC690" i="1"/>
  <c r="AC256" i="1"/>
  <c r="AC375" i="1"/>
  <c r="AC576" i="1"/>
  <c r="AC619" i="1"/>
  <c r="AC45" i="1"/>
  <c r="AC104" i="1"/>
  <c r="AC749" i="1"/>
  <c r="AC756" i="1"/>
  <c r="AC19" i="1"/>
  <c r="AC369" i="1"/>
  <c r="AC699" i="1"/>
  <c r="AC506" i="1"/>
  <c r="AC322" i="1"/>
  <c r="AC149" i="1"/>
  <c r="AC792" i="1"/>
  <c r="AC634" i="1"/>
  <c r="AC412" i="1"/>
  <c r="AC664" i="1"/>
  <c r="AC46" i="1"/>
  <c r="AC36" i="1"/>
  <c r="AC349" i="1"/>
  <c r="AC742" i="1"/>
  <c r="AC290" i="1"/>
  <c r="AC211" i="1"/>
  <c r="AC531" i="1"/>
  <c r="AC453" i="1"/>
  <c r="AC517" i="1"/>
  <c r="AC323" i="1"/>
  <c r="AC461" i="1"/>
  <c r="AC105" i="1"/>
  <c r="AC376" i="1"/>
  <c r="AC321" i="1"/>
  <c r="AC156" i="1"/>
  <c r="AC201" i="1"/>
  <c r="AC823" i="1"/>
  <c r="AC167" i="1"/>
  <c r="AC507" i="1"/>
  <c r="AC212" i="1"/>
  <c r="AC554" i="1"/>
  <c r="AC266" i="1"/>
  <c r="AC296" i="1"/>
  <c r="AC615" i="1"/>
  <c r="AC665" i="1"/>
  <c r="AC738" i="1"/>
  <c r="AC757" i="1"/>
  <c r="AC766" i="1"/>
  <c r="AC479" i="1"/>
  <c r="AC308" i="1"/>
  <c r="AC413" i="1"/>
  <c r="AC555" i="1"/>
  <c r="AC462" i="1"/>
  <c r="AC844" i="1"/>
  <c r="AC635" i="1"/>
  <c r="AC666" i="1"/>
  <c r="AC189" i="1"/>
  <c r="AC758" i="1"/>
  <c r="AC815" i="1"/>
  <c r="AC524" i="1"/>
  <c r="AC309" i="1"/>
  <c r="AC39" i="1"/>
  <c r="AC324" i="1"/>
  <c r="AC319" i="1"/>
  <c r="AC824" i="1"/>
  <c r="AC858" i="1"/>
  <c r="AC250" i="1"/>
  <c r="AC222" i="1"/>
  <c r="AC202" i="1"/>
  <c r="AC84" i="1"/>
  <c r="AC92" i="1"/>
  <c r="AC107" i="1"/>
  <c r="AC444" i="1"/>
  <c r="AC122" i="1"/>
  <c r="AC21" i="1"/>
  <c r="AC435" i="1"/>
  <c r="AC267" i="1"/>
  <c r="AC492" i="1"/>
  <c r="AC102" i="1"/>
  <c r="AC93" i="1"/>
  <c r="AC235" i="1"/>
  <c r="AC116" i="1"/>
  <c r="AC123" i="1"/>
  <c r="AC667" i="1"/>
  <c r="AC744" i="1"/>
  <c r="AC23" i="1"/>
  <c r="AC117" i="1"/>
  <c r="AC194" i="1"/>
  <c r="AC759" i="1"/>
  <c r="AC859" i="1"/>
  <c r="AC238" i="1"/>
  <c r="AC700" i="1"/>
  <c r="AC144" i="1"/>
  <c r="AC855" i="1"/>
  <c r="AC620" i="1"/>
  <c r="AC387" i="1"/>
  <c r="AC577" i="1"/>
  <c r="AC59" i="1"/>
  <c r="AC532" i="1"/>
  <c r="AC750" i="1"/>
  <c r="AC85" i="1"/>
  <c r="AC173" i="1"/>
  <c r="AC76" i="1"/>
  <c r="AC325" i="1"/>
  <c r="AC845" i="1"/>
  <c r="AC713" i="1"/>
  <c r="AC326" i="1"/>
  <c r="AC94" i="1"/>
  <c r="AC22" i="1"/>
  <c r="AC35" i="1"/>
  <c r="AC82" i="1"/>
  <c r="AC133" i="1"/>
  <c r="AC239" i="1"/>
  <c r="AC668" i="1"/>
  <c r="AC27" i="1"/>
  <c r="AC302" i="1"/>
  <c r="AC60" i="1"/>
  <c r="AC445" i="1"/>
  <c r="AC811" i="1"/>
  <c r="AC402" i="1"/>
  <c r="AC500" i="1"/>
  <c r="AC86" i="1"/>
  <c r="AC578" i="1"/>
  <c r="AC157" i="1"/>
  <c r="AC172" i="1"/>
  <c r="AC268" i="1"/>
  <c r="AC493" i="1"/>
  <c r="AC158" i="1"/>
  <c r="AC591" i="1"/>
  <c r="AC832" i="1"/>
  <c r="AC533" i="1"/>
  <c r="AC636" i="1"/>
  <c r="AC751" i="1"/>
  <c r="AC816" i="1"/>
  <c r="AC446" i="1"/>
  <c r="AC447" i="1"/>
  <c r="AC377" i="1"/>
  <c r="AC305" i="1"/>
  <c r="AC269" i="1"/>
  <c r="AC534" i="1"/>
  <c r="AC327" i="1"/>
  <c r="AC159" i="1"/>
  <c r="AC752" i="1"/>
  <c r="AC846" i="1"/>
  <c r="AC213" i="1"/>
  <c r="AC621" i="1"/>
  <c r="AC794" i="1"/>
  <c r="AC556" i="1"/>
  <c r="AC257" i="1"/>
  <c r="AC535" i="1"/>
  <c r="AC40" i="1"/>
  <c r="AC480" i="1"/>
  <c r="AC134" i="1"/>
  <c r="AC195" i="1"/>
  <c r="AC361" i="1"/>
  <c r="AC745" i="1"/>
  <c r="AC825" i="1"/>
  <c r="AC525" i="1"/>
  <c r="AC494" i="1"/>
  <c r="AC689" i="1"/>
  <c r="AC767" i="1"/>
  <c r="AC644" i="1"/>
  <c r="AC508" i="1"/>
  <c r="AC436" i="1"/>
  <c r="AC191" i="1"/>
  <c r="AC760" i="1"/>
  <c r="AC66" i="1"/>
  <c r="AC30" i="1"/>
  <c r="AC579" i="1"/>
  <c r="AC106" i="1"/>
  <c r="AC214" i="1"/>
  <c r="AC860" i="1"/>
  <c r="AC304" i="1"/>
  <c r="AC452" i="1"/>
  <c r="AC567" i="1"/>
  <c r="AC270" i="1"/>
  <c r="AC328" i="1"/>
  <c r="AC310" i="1"/>
  <c r="AC833" i="1"/>
  <c r="AC261" i="1"/>
  <c r="AC770" i="1"/>
  <c r="AC536" i="1"/>
  <c r="AC701" i="1"/>
  <c r="AC692" i="1"/>
  <c r="AC481" i="1"/>
  <c r="AC739" i="1"/>
  <c r="AC509" i="1"/>
  <c r="AC463" i="1"/>
  <c r="AC215" i="1"/>
  <c r="AC714" i="1"/>
  <c r="AC669" i="1"/>
  <c r="AC395" i="1"/>
  <c r="AC171" i="1"/>
  <c r="AC240" i="1"/>
  <c r="AC537" i="1"/>
  <c r="AC580" i="1"/>
  <c r="AC77" i="1"/>
  <c r="AC203" i="1"/>
  <c r="AC670" i="1"/>
  <c r="AC271" i="1"/>
  <c r="AC526" i="1"/>
  <c r="AC637" i="1"/>
  <c r="AC437" i="1"/>
  <c r="AC603" i="1"/>
  <c r="AC645" i="1"/>
  <c r="AC174" i="1"/>
  <c r="AC592" i="1"/>
  <c r="AC108" i="1"/>
  <c r="AC135" i="1"/>
  <c r="AC538" i="1"/>
  <c r="AC581" i="1"/>
  <c r="AC160" i="1"/>
  <c r="AC557" i="1"/>
  <c r="AC582" i="1"/>
  <c r="AC464" i="1"/>
  <c r="AC671" i="1"/>
  <c r="AC403" i="1"/>
  <c r="AC53" i="1"/>
  <c r="AC204" i="1"/>
  <c r="AC795" i="1"/>
  <c r="AC454" i="1"/>
  <c r="AC161" i="1"/>
  <c r="AC583" i="1"/>
  <c r="AC223" i="1"/>
  <c r="AC826" i="1"/>
  <c r="AC638" i="1"/>
  <c r="AC41" i="1"/>
  <c r="AC241" i="1"/>
  <c r="AC715" i="1"/>
  <c r="AC25" i="1"/>
  <c r="AC216" i="1"/>
  <c r="AC495" i="1"/>
  <c r="AC47" i="1"/>
  <c r="AC205" i="1"/>
  <c r="AC162" i="1"/>
  <c r="AC404" i="1"/>
  <c r="AC518" i="1"/>
  <c r="AC704" i="1"/>
  <c r="AC612" i="1"/>
  <c r="AC242" i="1"/>
  <c r="AC465" i="1"/>
  <c r="AC136" i="1"/>
  <c r="AC405" i="1"/>
  <c r="AC705" i="1"/>
  <c r="AC672" i="1"/>
  <c r="AC54" i="1"/>
  <c r="AC414" i="1"/>
  <c r="AC243" i="1"/>
  <c r="AC593" i="1"/>
  <c r="AC137" i="1"/>
  <c r="AC272" i="1"/>
  <c r="AC145" i="1"/>
  <c r="AC67" i="1"/>
  <c r="AC251" i="1"/>
  <c r="AC550" i="1"/>
  <c r="AC834" i="1"/>
  <c r="AC61" i="1"/>
  <c r="AC438" i="1"/>
  <c r="AC148" i="1"/>
  <c r="AC482" i="1"/>
  <c r="AC329" i="1"/>
  <c r="AC866" i="1"/>
  <c r="AC814" i="1"/>
  <c r="AC344" i="1"/>
  <c r="AC706" i="1"/>
  <c r="AC658" i="1"/>
  <c r="AC301" i="1"/>
  <c r="AC716" i="1"/>
  <c r="AC297" i="1"/>
  <c r="AC761" i="1"/>
  <c r="AC448" i="1"/>
  <c r="AC426" i="1"/>
  <c r="AC584" i="1"/>
  <c r="AC109" i="1"/>
  <c r="AC496" i="1"/>
  <c r="AC362" i="1"/>
  <c r="AC363" i="1"/>
  <c r="AC519" i="1"/>
  <c r="AC33" i="1"/>
  <c r="AC95" i="1"/>
  <c r="AC771" i="1"/>
  <c r="AC175" i="1"/>
  <c r="AC746" i="1"/>
  <c r="AC861" i="1"/>
  <c r="AC856" i="1"/>
  <c r="AC78" i="1"/>
  <c r="AC466" i="1"/>
  <c r="AC651" i="1"/>
  <c r="AC224" i="1"/>
  <c r="AC124" i="1"/>
  <c r="AC244" i="1"/>
  <c r="AC193" i="1"/>
  <c r="AC568" i="1"/>
  <c r="AC138" i="1"/>
  <c r="AC196" i="1"/>
  <c r="AC245" i="1"/>
  <c r="AC862" i="1"/>
  <c r="AC639" i="1"/>
  <c r="AC388" i="1"/>
  <c r="AC707" i="1"/>
  <c r="AC397" i="1"/>
  <c r="AC520" i="1"/>
  <c r="AC539" i="1"/>
  <c r="AC558" i="1"/>
  <c r="AC262" i="1"/>
  <c r="AC673" i="1"/>
  <c r="AC339" i="1"/>
  <c r="AC762" i="1"/>
  <c r="AC674" i="1"/>
  <c r="AC13" i="1"/>
  <c r="AC467" i="1"/>
  <c r="AC652" i="1"/>
  <c r="AC31" i="1"/>
  <c r="AC559" i="1"/>
  <c r="AC139" i="1"/>
  <c r="AC263" i="1"/>
  <c r="AC311" i="1"/>
  <c r="AC717" i="1"/>
  <c r="AC569" i="1"/>
  <c r="AC246" i="1"/>
  <c r="AC753" i="1"/>
  <c r="AC427" i="1"/>
  <c r="AC273" i="1"/>
  <c r="AC312" i="1"/>
  <c r="AC847" i="1"/>
  <c r="AC687" i="1"/>
  <c r="AC796" i="1"/>
  <c r="AC364" i="1"/>
  <c r="AC415" i="1"/>
  <c r="AC570" i="1"/>
  <c r="AC300" i="1"/>
  <c r="AC370" i="1"/>
  <c r="AC176" i="1"/>
  <c r="AC497" i="1"/>
  <c r="AC675" i="1"/>
  <c r="AC163" i="1"/>
  <c r="AC320" i="1"/>
  <c r="AC455" i="1"/>
  <c r="AC398" i="1"/>
  <c r="AC340" i="1"/>
  <c r="AC786" i="1"/>
  <c r="AC575" i="1"/>
  <c r="AC150" i="1"/>
  <c r="AC164" i="1"/>
  <c r="AC62" i="1"/>
  <c r="AC691" i="1"/>
  <c r="AC350" i="1"/>
  <c r="AC365" i="1"/>
  <c r="AC389" i="1"/>
  <c r="AC197" i="1"/>
  <c r="AC330" i="1"/>
  <c r="AC48" i="1"/>
  <c r="AC772" i="1"/>
  <c r="AC366" i="1"/>
  <c r="AC653" i="1"/>
  <c r="AC206" i="1"/>
  <c r="AC827" i="1"/>
  <c r="AC252" i="1"/>
  <c r="AC754" i="1"/>
  <c r="AC560" i="1"/>
  <c r="AC87" i="1"/>
  <c r="AC217" i="1"/>
  <c r="AC390" i="1"/>
  <c r="AC718" i="1"/>
  <c r="AC510" i="1"/>
  <c r="AC451" i="1"/>
  <c r="AC676" i="1"/>
  <c r="AC314" i="1"/>
  <c r="AC501" i="1"/>
  <c r="AC399" i="1"/>
  <c r="AC360" i="1"/>
  <c r="AC778" i="1"/>
  <c r="AC68" i="1"/>
  <c r="AC797" i="1"/>
  <c r="AC719" i="1"/>
  <c r="AC351" i="1"/>
  <c r="AC42" i="1"/>
  <c r="AC111" i="1"/>
  <c r="AC809" i="1"/>
  <c r="AC498" i="1"/>
  <c r="AC341" i="1"/>
  <c r="AC808" i="1"/>
  <c r="AC798" i="1"/>
  <c r="AC177" i="1"/>
  <c r="AC622" i="1"/>
  <c r="AC367" i="1"/>
  <c r="AC803" i="1"/>
  <c r="AC225" i="1"/>
  <c r="AC316" i="1"/>
  <c r="AC331" i="1"/>
  <c r="AC817" i="1"/>
  <c r="AC468" i="1"/>
  <c r="AC604" i="1"/>
  <c r="AC391" i="1"/>
  <c r="AC585" i="1"/>
  <c r="AC146" i="1"/>
  <c r="AC677" i="1"/>
  <c r="AC483" i="1"/>
  <c r="AC416" i="1"/>
  <c r="AC392" i="1"/>
  <c r="AC835" i="1"/>
  <c r="AC818" i="1"/>
  <c r="AC26" i="1"/>
  <c r="AC185" i="1"/>
  <c r="AC125" i="1"/>
  <c r="AC29" i="1"/>
  <c r="AC511" i="1"/>
  <c r="AC449" i="1"/>
  <c r="AC606" i="1"/>
  <c r="AC469" i="1"/>
  <c r="AC371" i="1"/>
  <c r="AC594" i="1"/>
  <c r="AC274" i="1"/>
  <c r="AC763" i="1"/>
  <c r="AC110" i="1"/>
  <c r="AC646" i="1"/>
  <c r="AC275" i="1"/>
  <c r="AC378" i="1"/>
  <c r="AC595" i="1"/>
  <c r="AC623" i="1"/>
  <c r="AC654" i="1"/>
  <c r="AC484" i="1"/>
  <c r="AC406" i="1"/>
  <c r="AC226" i="1"/>
  <c r="AC819" i="1"/>
  <c r="AC379" i="1"/>
  <c r="AC69" i="1"/>
  <c r="AC655" i="1"/>
  <c r="AC422" i="1"/>
  <c r="AC799" i="1"/>
  <c r="AC247" i="1"/>
  <c r="AC165" i="1"/>
  <c r="AC70" i="1"/>
  <c r="AC198" i="1"/>
  <c r="AC292" i="1"/>
  <c r="AC848" i="1"/>
  <c r="AC276" i="1"/>
  <c r="AC71" i="1"/>
  <c r="AC489" i="1"/>
  <c r="AC608" i="1"/>
  <c r="AC332" i="1"/>
  <c r="AC380" i="1"/>
  <c r="AC800" i="1"/>
  <c r="AC407" i="1"/>
  <c r="AC96" i="1"/>
  <c r="AC118" i="1"/>
  <c r="AC773" i="1"/>
  <c r="AC14" i="1"/>
  <c r="AC15" i="1"/>
  <c r="AC586" i="1"/>
  <c r="AC678" i="1"/>
  <c r="AC679" i="1"/>
  <c r="AC740" i="1"/>
  <c r="AC288" i="1"/>
  <c r="AC293" i="1"/>
  <c r="AC720" i="1"/>
  <c r="AC721" i="1"/>
  <c r="AC781" i="1"/>
  <c r="AC178" i="1"/>
  <c r="AC187" i="1"/>
  <c r="AC587" i="1"/>
  <c r="AC428" i="1"/>
  <c r="AC186" i="1"/>
  <c r="AC456" i="1"/>
  <c r="AC119" i="1"/>
  <c r="AC207" i="1"/>
  <c r="AC774" i="1"/>
  <c r="AC624" i="1"/>
  <c r="AC208" i="1"/>
  <c r="AC306" i="1"/>
  <c r="AC779" i="1"/>
  <c r="AC408" i="1"/>
  <c r="AC836" i="1"/>
  <c r="AC221" i="1"/>
  <c r="AC298" i="1"/>
  <c r="AC277" i="1"/>
  <c r="AC303" i="1"/>
  <c r="AC372" i="1"/>
  <c r="AC120" i="1"/>
  <c r="AC393" i="1"/>
  <c r="AC849" i="1"/>
  <c r="AC850" i="1"/>
  <c r="AC140" i="1"/>
  <c r="AC88" i="1"/>
  <c r="AC345" i="1"/>
  <c r="AC625" i="1"/>
  <c r="AC747" i="1"/>
  <c r="AC647" i="1"/>
  <c r="AC640" i="1"/>
  <c r="AC476" i="1"/>
  <c r="AC278" i="1"/>
  <c r="AC611" i="1"/>
  <c r="AC680" i="1"/>
  <c r="AC151" i="1"/>
  <c r="AC755" i="1"/>
  <c r="AC248" i="1"/>
  <c r="AC828" i="1"/>
  <c r="AC333" i="1"/>
  <c r="AC381" i="1"/>
  <c r="AC209" i="1"/>
  <c r="AC648" i="1"/>
  <c r="AC317" i="1"/>
  <c r="AC708" i="1"/>
  <c r="AC600" i="1"/>
  <c r="AC97" i="1"/>
  <c r="AC291" i="1"/>
  <c r="AC352" i="1"/>
  <c r="AC722" i="1"/>
  <c r="AC697" i="1"/>
  <c r="AC787" i="1"/>
  <c r="AC179" i="1"/>
  <c r="AC79" i="1"/>
  <c r="AC540" i="1"/>
  <c r="AC429" i="1"/>
  <c r="AC801" i="1"/>
  <c r="AC502" i="1"/>
  <c r="AC588" i="1"/>
  <c r="AC782" i="1"/>
  <c r="AC166" i="1"/>
  <c r="AC264" i="1"/>
  <c r="AC126" i="1"/>
  <c r="AC504" i="1"/>
  <c r="AC607" i="1"/>
  <c r="AC601" i="1"/>
  <c r="AC649" i="1"/>
  <c r="AC373" i="1"/>
  <c r="AC439" i="1"/>
  <c r="AC98" i="1"/>
  <c r="AC24" i="1"/>
  <c r="AC34" i="1"/>
  <c r="AC806" i="1"/>
  <c r="AC813" i="1"/>
  <c r="AC63" i="1"/>
  <c r="AC820" i="1"/>
  <c r="AC43" i="1"/>
  <c r="AC346" i="1"/>
  <c r="AC342" i="1"/>
  <c r="AC616" i="1"/>
  <c r="AC641" i="1"/>
  <c r="AC457" i="1"/>
  <c r="AC822" i="1"/>
  <c r="AC294" i="1"/>
  <c r="AC529" i="1"/>
  <c r="AC681" i="1"/>
  <c r="AC64" i="1"/>
  <c r="AC210" i="1"/>
  <c r="AC430" i="1"/>
  <c r="AC279" i="1"/>
  <c r="AC227" i="1"/>
  <c r="AC854" i="1"/>
  <c r="AC541" i="1"/>
  <c r="AC741" i="1"/>
  <c r="AC16" i="1"/>
  <c r="AC318" i="1"/>
  <c r="AC542" i="1"/>
  <c r="AC723" i="1"/>
  <c r="AC458" i="1"/>
  <c r="AC543" i="1"/>
  <c r="AC74" i="1"/>
  <c r="AC353" i="1"/>
  <c r="AC168" i="1"/>
  <c r="AC544" i="1"/>
  <c r="AC521" i="1"/>
  <c r="AC228" i="1"/>
  <c r="AC470" i="1"/>
  <c r="AC112" i="1"/>
  <c r="AC561" i="1"/>
  <c r="AC258" i="1"/>
  <c r="AC113" i="1"/>
  <c r="AC810" i="1"/>
  <c r="AC571" i="1"/>
  <c r="AC775" i="1"/>
  <c r="AC417" i="1"/>
  <c r="AC617" i="1"/>
  <c r="AC295" i="1"/>
  <c r="AC863" i="1"/>
  <c r="AC229" i="1"/>
  <c r="AC460" i="1"/>
  <c r="AC354" i="1"/>
  <c r="AC693" i="1"/>
  <c r="AC682" i="1"/>
  <c r="AC347" i="1"/>
  <c r="AC490" i="1"/>
  <c r="AC28" i="1"/>
  <c r="AC471" i="1"/>
  <c r="AC180" i="1"/>
  <c r="AC374" i="1"/>
  <c r="AC355" i="1"/>
  <c r="AC618" i="1"/>
  <c r="AC253" i="1"/>
  <c r="AC626" i="1"/>
  <c r="AC356" i="1"/>
  <c r="AC114" i="1"/>
  <c r="AC642" i="1"/>
  <c r="AC627" i="1"/>
  <c r="AC55" i="1"/>
  <c r="AC280" i="1"/>
  <c r="AC724" i="1"/>
  <c r="AC545" i="1"/>
  <c r="AC169" i="1"/>
  <c r="AC281" i="1"/>
  <c r="AC527" i="1"/>
  <c r="AC566" i="1"/>
  <c r="AC857" i="1"/>
  <c r="AC725" i="1"/>
  <c r="AC282" i="1"/>
  <c r="AC837" i="1"/>
  <c r="AC662" i="1"/>
  <c r="AC726" i="1"/>
  <c r="AC485" i="1"/>
  <c r="AC659" i="1"/>
  <c r="AC181" i="1"/>
  <c r="AC602" i="1"/>
  <c r="AC830" i="1"/>
  <c r="AC512" i="1"/>
  <c r="AC472" i="1"/>
  <c r="AC127" i="1"/>
  <c r="AC230" i="1"/>
  <c r="AC234" i="1"/>
  <c r="AC513" i="1"/>
  <c r="AC409" i="1"/>
  <c r="AC572" i="1"/>
  <c r="AC562" i="1"/>
  <c r="AC141" i="1"/>
  <c r="AC643" i="1"/>
  <c r="AC307" i="1"/>
  <c r="AC283" i="1"/>
  <c r="AC284" i="1"/>
  <c r="AC628" i="1"/>
  <c r="AC563" i="1"/>
  <c r="AC486" i="1"/>
  <c r="AC736" i="1"/>
  <c r="AC732" i="1"/>
  <c r="AC56" i="1"/>
  <c r="AC694" i="1"/>
  <c r="AC793" i="1"/>
  <c r="AC89" i="1"/>
  <c r="AC629" i="1"/>
  <c r="AC783" i="1"/>
  <c r="AC596" i="1"/>
  <c r="AC128" i="1"/>
  <c r="AC695" i="1"/>
  <c r="AC522" i="1"/>
  <c r="AC440" i="1"/>
  <c r="AC147" i="1"/>
  <c r="AC609" i="1"/>
  <c r="AC299" i="1"/>
  <c r="AC384" i="1"/>
  <c r="AC418" i="1"/>
  <c r="AC75" i="1"/>
  <c r="AC499" i="1"/>
  <c r="AC80" i="1"/>
  <c r="AC473" i="1"/>
  <c r="AC49" i="1"/>
  <c r="AC852" i="1"/>
  <c r="AC182" i="1"/>
  <c r="AC357" i="1"/>
  <c r="AC313" i="1"/>
  <c r="AC733" i="1"/>
  <c r="AC37" i="1"/>
  <c r="AC285" i="1"/>
  <c r="AC231" i="1"/>
  <c r="AC81" i="1"/>
  <c r="AC334" i="1"/>
  <c r="AC727" i="1"/>
  <c r="AC735" i="1"/>
  <c r="AC838" i="1"/>
  <c r="AC72" i="1"/>
  <c r="AC737" i="1"/>
  <c r="AC32" i="1"/>
  <c r="AC551" i="1"/>
  <c r="AC821" i="1"/>
  <c r="AC728" i="1"/>
  <c r="AC864" i="1"/>
  <c r="AC729" i="1"/>
  <c r="AC807" i="1"/>
  <c r="AC851" i="1"/>
  <c r="AC613" i="1"/>
  <c r="AC802" i="1"/>
  <c r="AC503" i="1"/>
  <c r="AC730" i="1"/>
  <c r="AC731" i="1"/>
  <c r="AC368" i="1"/>
  <c r="AC129" i="1"/>
  <c r="AC765" i="1"/>
  <c r="AC597" i="1"/>
  <c r="AC656" i="1"/>
  <c r="AC431" i="1"/>
  <c r="AC419" i="1"/>
  <c r="AC528" i="1"/>
  <c r="AC804" i="1"/>
  <c r="AC839" i="1"/>
  <c r="AC152" i="1"/>
  <c r="AC432" i="1"/>
  <c r="AC660" i="1"/>
  <c r="AC564" i="1"/>
  <c r="AC358" i="1"/>
  <c r="AC188" i="1"/>
  <c r="AC474" i="1"/>
  <c r="AC335" i="1"/>
  <c r="AC17" i="1"/>
  <c r="AC487" i="1"/>
  <c r="AC410" i="1"/>
  <c r="AC130" i="1"/>
  <c r="AC50" i="1"/>
  <c r="AC552" i="1"/>
  <c r="AC768" i="1"/>
  <c r="AC286" i="1"/>
  <c r="AC684" i="1"/>
  <c r="AC411" i="1"/>
  <c r="AC589" i="1"/>
  <c r="AC443" i="1"/>
  <c r="AC170" i="1"/>
  <c r="AC573" i="1"/>
  <c r="AC441" i="1"/>
  <c r="AC51" i="1"/>
  <c r="AC249" i="1"/>
  <c r="AC523" i="1"/>
  <c r="AC383" i="1"/>
  <c r="AC400" i="1"/>
  <c r="AC142" i="1"/>
  <c r="AC546" i="1"/>
  <c r="AC475" i="1"/>
  <c r="AC549" i="1"/>
  <c r="AC840" i="1"/>
  <c r="AC610" i="1"/>
  <c r="AC547" i="1"/>
  <c r="AC183" i="1"/>
  <c r="AC784" i="1"/>
  <c r="AC73" i="1"/>
  <c r="AC630" i="1"/>
  <c r="AC99" i="1"/>
  <c r="AC433" i="1"/>
  <c r="AC598" i="1"/>
  <c r="AC548" i="1"/>
  <c r="AC685" i="1"/>
  <c r="AC776" i="1"/>
  <c r="AC631" i="1"/>
  <c r="AC100" i="1"/>
  <c r="AC785" i="1"/>
  <c r="AC459" i="1"/>
  <c r="AC734" i="1"/>
  <c r="AC788" i="1"/>
  <c r="AC115" i="1"/>
  <c r="AC632" i="1"/>
  <c r="AC218" i="1"/>
  <c r="AC488" i="1"/>
  <c r="AC254" i="1"/>
  <c r="AC633" i="1"/>
  <c r="AC336" i="1"/>
  <c r="AC434" i="1"/>
  <c r="AC661" i="1"/>
  <c r="AC789" i="1"/>
  <c r="AC101" i="1"/>
  <c r="AC394" i="1"/>
  <c r="AC450" i="1"/>
  <c r="AC121" i="1"/>
  <c r="AC423" i="1"/>
  <c r="AC853" i="1"/>
  <c r="AC287" i="1"/>
  <c r="AC442" i="1"/>
  <c r="AC219" i="1"/>
  <c r="AC265" i="1"/>
  <c r="AC199" i="1"/>
  <c r="AC184" i="1"/>
  <c r="AC764" i="1"/>
  <c r="AC153" i="1"/>
  <c r="AC599" i="1"/>
  <c r="AC232" i="1"/>
  <c r="AC769" i="1"/>
  <c r="AC614" i="1"/>
  <c r="AC343" i="1"/>
  <c r="AC805" i="1"/>
  <c r="AC386" i="1"/>
  <c r="AC359" i="1"/>
  <c r="AC565" i="1"/>
  <c r="AC514" i="1"/>
  <c r="AC52" i="1"/>
  <c r="AC154" i="1"/>
  <c r="AC590" i="1"/>
  <c r="AC220" i="1"/>
  <c r="AC841" i="1"/>
  <c r="AC420" i="1"/>
  <c r="AC709" i="1"/>
  <c r="AC686" i="1"/>
  <c r="AC44" i="1"/>
  <c r="AC829" i="1"/>
  <c r="AC865" i="1"/>
  <c r="AC812" i="1"/>
  <c r="AC289" i="1"/>
  <c r="AC574" i="1"/>
  <c r="AC515" i="1"/>
  <c r="AC90" i="1"/>
  <c r="AC91" i="1"/>
  <c r="AC233" i="1"/>
  <c r="AC131" i="1"/>
  <c r="AC337" i="1"/>
  <c r="AC702" i="1"/>
  <c r="AC777" i="1"/>
  <c r="AC255" i="1"/>
  <c r="AC516" i="1"/>
  <c r="AJ777" i="1" l="1"/>
  <c r="AK777" i="1" s="1"/>
  <c r="AJ233" i="1"/>
  <c r="AJ574" i="1"/>
  <c r="AJ829" i="1"/>
  <c r="AJ420" i="1"/>
  <c r="AJ154" i="1"/>
  <c r="AJ359" i="1"/>
  <c r="AJ614" i="1"/>
  <c r="AJ153" i="1"/>
  <c r="AJ265" i="1"/>
  <c r="AJ853" i="1"/>
  <c r="AJ394" i="1"/>
  <c r="AK394" i="1" s="1"/>
  <c r="AJ434" i="1"/>
  <c r="AJ488" i="1"/>
  <c r="AJ788" i="1"/>
  <c r="AJ100" i="1"/>
  <c r="AJ548" i="1"/>
  <c r="AJ630" i="1"/>
  <c r="AJ547" i="1"/>
  <c r="AJ475" i="1"/>
  <c r="AJ383" i="1"/>
  <c r="AJ441" i="1"/>
  <c r="AJ589" i="1"/>
  <c r="AJ768" i="1"/>
  <c r="AK768" i="1" s="1"/>
  <c r="AJ130" i="1"/>
  <c r="AJ335" i="1"/>
  <c r="AJ564" i="1"/>
  <c r="AK564" i="1" s="1"/>
  <c r="AJ839" i="1"/>
  <c r="AK839" i="1" s="1"/>
  <c r="AJ431" i="1"/>
  <c r="AJ129" i="1"/>
  <c r="AJ503" i="1"/>
  <c r="AJ807" i="1"/>
  <c r="AK807" i="1" s="1"/>
  <c r="AJ821" i="1"/>
  <c r="AJ72" i="1"/>
  <c r="AJ334" i="1"/>
  <c r="AJ37" i="1"/>
  <c r="AJ182" i="1"/>
  <c r="AJ80" i="1"/>
  <c r="AJ384" i="1"/>
  <c r="AK384" i="1" s="1"/>
  <c r="AJ440" i="1"/>
  <c r="AJ596" i="1"/>
  <c r="AJ793" i="1"/>
  <c r="AJ736" i="1"/>
  <c r="AJ284" i="1"/>
  <c r="AJ141" i="1"/>
  <c r="AK141" i="1" s="1"/>
  <c r="AJ513" i="1"/>
  <c r="AJ472" i="1"/>
  <c r="AJ181" i="1"/>
  <c r="AJ662" i="1"/>
  <c r="AJ857" i="1"/>
  <c r="AJ169" i="1"/>
  <c r="AJ55" i="1"/>
  <c r="AJ356" i="1"/>
  <c r="AJ355" i="1"/>
  <c r="AJ28" i="1"/>
  <c r="AJ693" i="1"/>
  <c r="AJ863" i="1"/>
  <c r="AJ775" i="1"/>
  <c r="AJ258" i="1"/>
  <c r="AJ228" i="1"/>
  <c r="AJ353" i="1"/>
  <c r="AJ723" i="1"/>
  <c r="AJ741" i="1"/>
  <c r="AJ279" i="1"/>
  <c r="AJ681" i="1"/>
  <c r="AK681" i="1" s="1"/>
  <c r="AJ457" i="1"/>
  <c r="AK457" i="1" s="1"/>
  <c r="AJ346" i="1"/>
  <c r="AK346" i="1" s="1"/>
  <c r="AJ813" i="1"/>
  <c r="AJ98" i="1"/>
  <c r="AJ601" i="1"/>
  <c r="AJ264" i="1"/>
  <c r="AJ502" i="1"/>
  <c r="AJ79" i="1"/>
  <c r="AJ722" i="1"/>
  <c r="AJ600" i="1"/>
  <c r="AJ209" i="1"/>
  <c r="AJ248" i="1"/>
  <c r="AJ611" i="1"/>
  <c r="AJ647" i="1"/>
  <c r="AK647" i="1" s="1"/>
  <c r="AJ88" i="1"/>
  <c r="AJ393" i="1"/>
  <c r="AJ277" i="1"/>
  <c r="AJ408" i="1"/>
  <c r="AK408" i="1" s="1"/>
  <c r="AJ624" i="1"/>
  <c r="AJ456" i="1"/>
  <c r="AJ187" i="1"/>
  <c r="AJ720" i="1"/>
  <c r="AJ679" i="1"/>
  <c r="AJ14" i="1"/>
  <c r="AJ407" i="1"/>
  <c r="AJ608" i="1"/>
  <c r="AJ848" i="1"/>
  <c r="AJ165" i="1"/>
  <c r="AJ655" i="1"/>
  <c r="AK655" i="1" s="1"/>
  <c r="AJ226" i="1"/>
  <c r="AJ623" i="1"/>
  <c r="AJ646" i="1"/>
  <c r="AJ594" i="1"/>
  <c r="AK594" i="1" s="1"/>
  <c r="AJ449" i="1"/>
  <c r="AJ185" i="1"/>
  <c r="AK185" i="1" s="1"/>
  <c r="AJ392" i="1"/>
  <c r="AJ146" i="1"/>
  <c r="AJ468" i="1"/>
  <c r="AJ225" i="1"/>
  <c r="AJ177" i="1"/>
  <c r="AJ498" i="1"/>
  <c r="AJ351" i="1"/>
  <c r="AJ778" i="1"/>
  <c r="AJ314" i="1"/>
  <c r="AJ718" i="1"/>
  <c r="AJ560" i="1"/>
  <c r="AJ206" i="1"/>
  <c r="AJ48" i="1"/>
  <c r="AJ365" i="1"/>
  <c r="AJ164" i="1"/>
  <c r="AJ340" i="1"/>
  <c r="AJ163" i="1"/>
  <c r="AJ370" i="1"/>
  <c r="AJ364" i="1"/>
  <c r="AJ312" i="1"/>
  <c r="AJ246" i="1"/>
  <c r="AJ263" i="1"/>
  <c r="AJ652" i="1"/>
  <c r="AJ762" i="1"/>
  <c r="AJ558" i="1"/>
  <c r="AJ707" i="1"/>
  <c r="AJ245" i="1"/>
  <c r="AJ193" i="1"/>
  <c r="AJ651" i="1"/>
  <c r="AJ861" i="1"/>
  <c r="AJ95" i="1"/>
  <c r="AJ362" i="1"/>
  <c r="AJ426" i="1"/>
  <c r="AJ716" i="1"/>
  <c r="AJ344" i="1"/>
  <c r="AJ482" i="1"/>
  <c r="AJ834" i="1"/>
  <c r="AJ145" i="1"/>
  <c r="AJ243" i="1"/>
  <c r="AJ705" i="1"/>
  <c r="AJ242" i="1"/>
  <c r="AJ404" i="1"/>
  <c r="AJ495" i="1"/>
  <c r="AJ241" i="1"/>
  <c r="AJ223" i="1"/>
  <c r="AJ795" i="1"/>
  <c r="AJ671" i="1"/>
  <c r="AK671" i="1" s="1"/>
  <c r="AJ160" i="1"/>
  <c r="AJ108" i="1"/>
  <c r="AJ603" i="1"/>
  <c r="AJ271" i="1"/>
  <c r="AK271" i="1" s="1"/>
  <c r="AJ580" i="1"/>
  <c r="AK580" i="1" s="1"/>
  <c r="AJ395" i="1"/>
  <c r="AJ463" i="1"/>
  <c r="AJ692" i="1"/>
  <c r="AJ261" i="1"/>
  <c r="AJ270" i="1"/>
  <c r="AJ860" i="1"/>
  <c r="AJ30" i="1"/>
  <c r="AJ436" i="1"/>
  <c r="AJ689" i="1"/>
  <c r="AJ745" i="1"/>
  <c r="AJ480" i="1"/>
  <c r="AJ556" i="1"/>
  <c r="AJ846" i="1"/>
  <c r="AJ534" i="1"/>
  <c r="AJ447" i="1"/>
  <c r="AJ636" i="1"/>
  <c r="AJ158" i="1"/>
  <c r="AJ157" i="1"/>
  <c r="AK157" i="1" s="1"/>
  <c r="AJ402" i="1"/>
  <c r="AJ302" i="1"/>
  <c r="AJ133" i="1"/>
  <c r="AK133" i="1" s="1"/>
  <c r="AJ94" i="1"/>
  <c r="AK94" i="1" s="1"/>
  <c r="AJ325" i="1"/>
  <c r="AJ750" i="1"/>
  <c r="AK750" i="1" s="1"/>
  <c r="AJ387" i="1"/>
  <c r="AJ700" i="1"/>
  <c r="AK700" i="1" s="1"/>
  <c r="AJ194" i="1"/>
  <c r="AK194" i="1" s="1"/>
  <c r="AJ667" i="1"/>
  <c r="AJ93" i="1"/>
  <c r="AJ435" i="1"/>
  <c r="AJ107" i="1"/>
  <c r="AJ222" i="1"/>
  <c r="AJ319" i="1"/>
  <c r="AJ524" i="1"/>
  <c r="AJ666" i="1"/>
  <c r="AJ555" i="1"/>
  <c r="AJ766" i="1"/>
  <c r="AK766" i="1" s="1"/>
  <c r="AJ615" i="1"/>
  <c r="AK615" i="1" s="1"/>
  <c r="AJ212" i="1"/>
  <c r="AK212" i="1" s="1"/>
  <c r="AJ201" i="1"/>
  <c r="AK201" i="1" s="1"/>
  <c r="AJ105" i="1"/>
  <c r="AJ453" i="1"/>
  <c r="AJ742" i="1"/>
  <c r="AK742" i="1" s="1"/>
  <c r="AJ664" i="1"/>
  <c r="AJ149" i="1"/>
  <c r="AJ369" i="1"/>
  <c r="AJ104" i="1"/>
  <c r="AJ375" i="1"/>
  <c r="AJ421" i="1"/>
  <c r="AJ58" i="1"/>
  <c r="AJ530" i="1"/>
  <c r="AJ132" i="1"/>
  <c r="AJ103" i="1"/>
  <c r="AK103" i="1" s="1"/>
  <c r="AJ478" i="1"/>
  <c r="AJ553" i="1"/>
  <c r="AK553" i="1" s="1"/>
  <c r="AJ605" i="1"/>
  <c r="AJ18" i="1"/>
  <c r="AJ424" i="1"/>
  <c r="AJ780" i="1"/>
  <c r="AJ236" i="1"/>
  <c r="AJ790" i="1"/>
  <c r="AJ702" i="1"/>
  <c r="AJ91" i="1"/>
  <c r="AJ289" i="1"/>
  <c r="AJ44" i="1"/>
  <c r="AJ841" i="1"/>
  <c r="AJ52" i="1"/>
  <c r="AJ386" i="1"/>
  <c r="AJ769" i="1"/>
  <c r="AJ764" i="1"/>
  <c r="AK764" i="1" s="1"/>
  <c r="AJ219" i="1"/>
  <c r="AJ423" i="1"/>
  <c r="AJ101" i="1"/>
  <c r="AJ336" i="1"/>
  <c r="AJ218" i="1"/>
  <c r="AJ734" i="1"/>
  <c r="AJ631" i="1"/>
  <c r="AJ598" i="1"/>
  <c r="AJ73" i="1"/>
  <c r="AJ610" i="1"/>
  <c r="AJ546" i="1"/>
  <c r="AJ523" i="1"/>
  <c r="AJ573" i="1"/>
  <c r="AJ411" i="1"/>
  <c r="AJ410" i="1"/>
  <c r="AJ474" i="1"/>
  <c r="AJ660" i="1"/>
  <c r="AK660" i="1" s="1"/>
  <c r="AJ804" i="1"/>
  <c r="AJ656" i="1"/>
  <c r="AJ368" i="1"/>
  <c r="AJ802" i="1"/>
  <c r="AJ729" i="1"/>
  <c r="AJ551" i="1"/>
  <c r="AJ838" i="1"/>
  <c r="AJ81" i="1"/>
  <c r="AJ733" i="1"/>
  <c r="AJ852" i="1"/>
  <c r="AK852" i="1" s="1"/>
  <c r="AJ499" i="1"/>
  <c r="AJ299" i="1"/>
  <c r="AJ522" i="1"/>
  <c r="AJ783" i="1"/>
  <c r="AK783" i="1" s="1"/>
  <c r="AJ694" i="1"/>
  <c r="AJ486" i="1"/>
  <c r="AJ283" i="1"/>
  <c r="AK283" i="1" s="1"/>
  <c r="AJ562" i="1"/>
  <c r="AK562" i="1" s="1"/>
  <c r="AJ234" i="1"/>
  <c r="AJ512" i="1"/>
  <c r="AJ659" i="1"/>
  <c r="AJ837" i="1"/>
  <c r="AJ566" i="1"/>
  <c r="AJ545" i="1"/>
  <c r="AK545" i="1" s="1"/>
  <c r="AJ627" i="1"/>
  <c r="AK627" i="1" s="1"/>
  <c r="AJ626" i="1"/>
  <c r="AJ374" i="1"/>
  <c r="AJ490" i="1"/>
  <c r="AJ354" i="1"/>
  <c r="AJ295" i="1"/>
  <c r="AJ571" i="1"/>
  <c r="AJ561" i="1"/>
  <c r="AJ521" i="1"/>
  <c r="AJ74" i="1"/>
  <c r="AJ542" i="1"/>
  <c r="AJ541" i="1"/>
  <c r="AJ430" i="1"/>
  <c r="AJ529" i="1"/>
  <c r="AK529" i="1" s="1"/>
  <c r="AJ641" i="1"/>
  <c r="AJ43" i="1"/>
  <c r="AJ806" i="1"/>
  <c r="AJ439" i="1"/>
  <c r="AJ607" i="1"/>
  <c r="AJ166" i="1"/>
  <c r="AJ801" i="1"/>
  <c r="AJ179" i="1"/>
  <c r="AJ352" i="1"/>
  <c r="AJ708" i="1"/>
  <c r="AJ381" i="1"/>
  <c r="AJ755" i="1"/>
  <c r="AK755" i="1" s="1"/>
  <c r="AJ278" i="1"/>
  <c r="AJ747" i="1"/>
  <c r="AJ140" i="1"/>
  <c r="AJ120" i="1"/>
  <c r="AJ298" i="1"/>
  <c r="AJ779" i="1"/>
  <c r="AK779" i="1" s="1"/>
  <c r="AJ774" i="1"/>
  <c r="AJ186" i="1"/>
  <c r="AJ178" i="1"/>
  <c r="AK178" i="1" s="1"/>
  <c r="AJ293" i="1"/>
  <c r="AJ678" i="1"/>
  <c r="AJ773" i="1"/>
  <c r="AJ800" i="1"/>
  <c r="AK800" i="1" s="1"/>
  <c r="AJ489" i="1"/>
  <c r="AJ292" i="1"/>
  <c r="AJ247" i="1"/>
  <c r="AJ69" i="1"/>
  <c r="AJ406" i="1"/>
  <c r="AJ595" i="1"/>
  <c r="AJ110" i="1"/>
  <c r="AJ371" i="1"/>
  <c r="AK371" i="1" s="1"/>
  <c r="AJ511" i="1"/>
  <c r="AJ26" i="1"/>
  <c r="AJ416" i="1"/>
  <c r="AK416" i="1" s="1"/>
  <c r="AJ585" i="1"/>
  <c r="AJ817" i="1"/>
  <c r="AJ803" i="1"/>
  <c r="AK803" i="1" s="1"/>
  <c r="AJ798" i="1"/>
  <c r="AK798" i="1" s="1"/>
  <c r="AJ809" i="1"/>
  <c r="AJ719" i="1"/>
  <c r="AJ360" i="1"/>
  <c r="AK360" i="1" s="1"/>
  <c r="AJ676" i="1"/>
  <c r="AJ390" i="1"/>
  <c r="AJ754" i="1"/>
  <c r="AJ653" i="1"/>
  <c r="AJ330" i="1"/>
  <c r="AK330" i="1" s="1"/>
  <c r="AJ350" i="1"/>
  <c r="AJ150" i="1"/>
  <c r="AJ398" i="1"/>
  <c r="AJ675" i="1"/>
  <c r="AK675" i="1" s="1"/>
  <c r="AJ300" i="1"/>
  <c r="AJ796" i="1"/>
  <c r="AJ273" i="1"/>
  <c r="AJ569" i="1"/>
  <c r="AJ139" i="1"/>
  <c r="AJ467" i="1"/>
  <c r="AJ339" i="1"/>
  <c r="AJ539" i="1"/>
  <c r="AK539" i="1" s="1"/>
  <c r="AJ388" i="1"/>
  <c r="AJ196" i="1"/>
  <c r="AK196" i="1" s="1"/>
  <c r="AJ244" i="1"/>
  <c r="AJ466" i="1"/>
  <c r="AJ746" i="1"/>
  <c r="AJ33" i="1"/>
  <c r="AJ496" i="1"/>
  <c r="AJ448" i="1"/>
  <c r="AJ301" i="1"/>
  <c r="AJ814" i="1"/>
  <c r="AJ148" i="1"/>
  <c r="AJ550" i="1"/>
  <c r="AJ272" i="1"/>
  <c r="AJ414" i="1"/>
  <c r="AJ405" i="1"/>
  <c r="AJ612" i="1"/>
  <c r="AK612" i="1" s="1"/>
  <c r="AJ162" i="1"/>
  <c r="AJ216" i="1"/>
  <c r="AJ41" i="1"/>
  <c r="AJ583" i="1"/>
  <c r="AJ204" i="1"/>
  <c r="AJ464" i="1"/>
  <c r="AJ581" i="1"/>
  <c r="AJ592" i="1"/>
  <c r="AJ437" i="1"/>
  <c r="AJ670" i="1"/>
  <c r="AJ537" i="1"/>
  <c r="AJ669" i="1"/>
  <c r="AJ509" i="1"/>
  <c r="AJ701" i="1"/>
  <c r="AJ833" i="1"/>
  <c r="AJ567" i="1"/>
  <c r="AJ214" i="1"/>
  <c r="AJ66" i="1"/>
  <c r="AJ508" i="1"/>
  <c r="AJ494" i="1"/>
  <c r="AJ361" i="1"/>
  <c r="AJ40" i="1"/>
  <c r="AJ794" i="1"/>
  <c r="AK794" i="1" s="1"/>
  <c r="AJ752" i="1"/>
  <c r="AK752" i="1" s="1"/>
  <c r="AJ269" i="1"/>
  <c r="AJ446" i="1"/>
  <c r="AJ533" i="1"/>
  <c r="AJ493" i="1"/>
  <c r="AJ578" i="1"/>
  <c r="AJ811" i="1"/>
  <c r="AJ27" i="1"/>
  <c r="AJ82" i="1"/>
  <c r="AJ326" i="1"/>
  <c r="AK326" i="1" s="1"/>
  <c r="AJ76" i="1"/>
  <c r="AJ532" i="1"/>
  <c r="AJ620" i="1"/>
  <c r="AJ238" i="1"/>
  <c r="AJ117" i="1"/>
  <c r="AJ123" i="1"/>
  <c r="AJ102" i="1"/>
  <c r="AJ21" i="1"/>
  <c r="AJ92" i="1"/>
  <c r="AJ250" i="1"/>
  <c r="AJ324" i="1"/>
  <c r="AJ815" i="1"/>
  <c r="AK815" i="1" s="1"/>
  <c r="AJ635" i="1"/>
  <c r="AJ413" i="1"/>
  <c r="AJ757" i="1"/>
  <c r="AJ296" i="1"/>
  <c r="AJ507" i="1"/>
  <c r="AJ156" i="1"/>
  <c r="AJ461" i="1"/>
  <c r="AK461" i="1" s="1"/>
  <c r="AJ531" i="1"/>
  <c r="AJ349" i="1"/>
  <c r="AJ412" i="1"/>
  <c r="AJ322" i="1"/>
  <c r="AJ19" i="1"/>
  <c r="AJ45" i="1"/>
  <c r="AJ256" i="1"/>
  <c r="AK256" i="1" s="1"/>
  <c r="AJ698" i="1"/>
  <c r="AJ791" i="1"/>
  <c r="AJ57" i="1"/>
  <c r="AJ401" i="1"/>
  <c r="AJ688" i="1"/>
  <c r="AJ663" i="1"/>
  <c r="AJ259" i="1"/>
  <c r="AK259" i="1" s="1"/>
  <c r="AJ396" i="1"/>
  <c r="AJ843" i="1"/>
  <c r="AJ831" i="1"/>
  <c r="AJ237" i="1"/>
  <c r="AK237" i="1" s="1"/>
  <c r="AJ710" i="1"/>
  <c r="AJ505" i="1"/>
  <c r="AK505" i="1" s="1"/>
  <c r="AJ255" i="1"/>
  <c r="AJ131" i="1"/>
  <c r="AJ515" i="1"/>
  <c r="AJ865" i="1"/>
  <c r="AJ709" i="1"/>
  <c r="AJ590" i="1"/>
  <c r="AJ565" i="1"/>
  <c r="AJ343" i="1"/>
  <c r="AJ599" i="1"/>
  <c r="AJ199" i="1"/>
  <c r="AJ287" i="1"/>
  <c r="AJ450" i="1"/>
  <c r="AK450" i="1" s="1"/>
  <c r="AJ661" i="1"/>
  <c r="AJ254" i="1"/>
  <c r="AK254" i="1" s="1"/>
  <c r="AJ115" i="1"/>
  <c r="AJ785" i="1"/>
  <c r="AJ685" i="1"/>
  <c r="AJ99" i="1"/>
  <c r="AJ183" i="1"/>
  <c r="AK183" i="1" s="1"/>
  <c r="AJ549" i="1"/>
  <c r="AJ400" i="1"/>
  <c r="AJ51" i="1"/>
  <c r="AJ443" i="1"/>
  <c r="AJ286" i="1"/>
  <c r="AJ50" i="1"/>
  <c r="AJ17" i="1"/>
  <c r="AJ358" i="1"/>
  <c r="AJ152" i="1"/>
  <c r="AJ419" i="1"/>
  <c r="AJ765" i="1"/>
  <c r="AJ730" i="1"/>
  <c r="AJ851" i="1"/>
  <c r="AJ728" i="1"/>
  <c r="AJ737" i="1"/>
  <c r="AJ727" i="1"/>
  <c r="AJ285" i="1"/>
  <c r="AK285" i="1" s="1"/>
  <c r="AJ357" i="1"/>
  <c r="AJ473" i="1"/>
  <c r="AJ418" i="1"/>
  <c r="AJ147" i="1"/>
  <c r="AJ128" i="1"/>
  <c r="AK128" i="1" s="1"/>
  <c r="AJ89" i="1"/>
  <c r="AJ732" i="1"/>
  <c r="AJ628" i="1"/>
  <c r="AJ643" i="1"/>
  <c r="AJ409" i="1"/>
  <c r="AJ127" i="1"/>
  <c r="AJ602" i="1"/>
  <c r="AJ726" i="1"/>
  <c r="AK726" i="1" s="1"/>
  <c r="AJ725" i="1"/>
  <c r="AK725" i="1" s="1"/>
  <c r="AJ281" i="1"/>
  <c r="AJ280" i="1"/>
  <c r="AJ114" i="1"/>
  <c r="AJ618" i="1"/>
  <c r="AJ471" i="1"/>
  <c r="AJ682" i="1"/>
  <c r="AJ229" i="1"/>
  <c r="AJ417" i="1"/>
  <c r="AJ113" i="1"/>
  <c r="AJ470" i="1"/>
  <c r="AK470" i="1" s="1"/>
  <c r="AJ168" i="1"/>
  <c r="AJ458" i="1"/>
  <c r="AK458" i="1" s="1"/>
  <c r="AJ16" i="1"/>
  <c r="AJ227" i="1"/>
  <c r="AJ64" i="1"/>
  <c r="AJ822" i="1"/>
  <c r="AK822" i="1" s="1"/>
  <c r="AJ342" i="1"/>
  <c r="AJ63" i="1"/>
  <c r="AJ24" i="1"/>
  <c r="AJ649" i="1"/>
  <c r="AJ126" i="1"/>
  <c r="AJ588" i="1"/>
  <c r="AJ540" i="1"/>
  <c r="AJ697" i="1"/>
  <c r="AJ97" i="1"/>
  <c r="AJ648" i="1"/>
  <c r="AJ828" i="1"/>
  <c r="AJ680" i="1"/>
  <c r="AJ640" i="1"/>
  <c r="AJ345" i="1"/>
  <c r="AJ849" i="1"/>
  <c r="AJ303" i="1"/>
  <c r="AJ836" i="1"/>
  <c r="AJ208" i="1"/>
  <c r="AJ119" i="1"/>
  <c r="AJ587" i="1"/>
  <c r="AJ721" i="1"/>
  <c r="AJ740" i="1"/>
  <c r="AJ15" i="1"/>
  <c r="AJ96" i="1"/>
  <c r="AJ332" i="1"/>
  <c r="AJ276" i="1"/>
  <c r="AJ70" i="1"/>
  <c r="AJ422" i="1"/>
  <c r="AJ819" i="1"/>
  <c r="AJ654" i="1"/>
  <c r="AJ275" i="1"/>
  <c r="AJ274" i="1"/>
  <c r="AK274" i="1" s="1"/>
  <c r="AJ606" i="1"/>
  <c r="AJ125" i="1"/>
  <c r="AJ835" i="1"/>
  <c r="AK835" i="1" s="1"/>
  <c r="AJ677" i="1"/>
  <c r="AJ604" i="1"/>
  <c r="AK604" i="1" s="1"/>
  <c r="AJ316" i="1"/>
  <c r="AJ622" i="1"/>
  <c r="AJ341" i="1"/>
  <c r="AK341" i="1" s="1"/>
  <c r="AJ42" i="1"/>
  <c r="AJ68" i="1"/>
  <c r="AJ501" i="1"/>
  <c r="AJ510" i="1"/>
  <c r="AJ87" i="1"/>
  <c r="AJ827" i="1"/>
  <c r="AJ772" i="1"/>
  <c r="AJ389" i="1"/>
  <c r="AJ62" i="1"/>
  <c r="AJ786" i="1"/>
  <c r="AJ320" i="1"/>
  <c r="AJ176" i="1"/>
  <c r="AJ415" i="1"/>
  <c r="AJ847" i="1"/>
  <c r="AK847" i="1" s="1"/>
  <c r="AJ753" i="1"/>
  <c r="AJ311" i="1"/>
  <c r="AJ31" i="1"/>
  <c r="AJ674" i="1"/>
  <c r="AJ262" i="1"/>
  <c r="AJ397" i="1"/>
  <c r="AJ862" i="1"/>
  <c r="AJ568" i="1"/>
  <c r="AJ224" i="1"/>
  <c r="AJ856" i="1"/>
  <c r="AJ771" i="1"/>
  <c r="AJ363" i="1"/>
  <c r="AJ584" i="1"/>
  <c r="AJ297" i="1"/>
  <c r="AK297" i="1" s="1"/>
  <c r="AJ706" i="1"/>
  <c r="AJ329" i="1"/>
  <c r="AJ61" i="1"/>
  <c r="AJ67" i="1"/>
  <c r="AJ593" i="1"/>
  <c r="AJ672" i="1"/>
  <c r="AJ465" i="1"/>
  <c r="AJ518" i="1"/>
  <c r="AJ47" i="1"/>
  <c r="AJ715" i="1"/>
  <c r="AJ826" i="1"/>
  <c r="AJ454" i="1"/>
  <c r="AJ403" i="1"/>
  <c r="AJ557" i="1"/>
  <c r="AJ135" i="1"/>
  <c r="AK135" i="1" s="1"/>
  <c r="AJ645" i="1"/>
  <c r="AJ526" i="1"/>
  <c r="AJ77" i="1"/>
  <c r="AJ171" i="1"/>
  <c r="AJ215" i="1"/>
  <c r="AJ481" i="1"/>
  <c r="AJ770" i="1"/>
  <c r="AJ328" i="1"/>
  <c r="AJ304" i="1"/>
  <c r="AJ579" i="1"/>
  <c r="AJ191" i="1"/>
  <c r="AJ767" i="1"/>
  <c r="AJ825" i="1"/>
  <c r="AJ134" i="1"/>
  <c r="AJ257" i="1"/>
  <c r="AJ213" i="1"/>
  <c r="AJ327" i="1"/>
  <c r="AJ377" i="1"/>
  <c r="AJ751" i="1"/>
  <c r="AJ591" i="1"/>
  <c r="AJ172" i="1"/>
  <c r="AJ500" i="1"/>
  <c r="AJ60" i="1"/>
  <c r="AJ239" i="1"/>
  <c r="AJ22" i="1"/>
  <c r="AJ845" i="1"/>
  <c r="AJ85" i="1"/>
  <c r="AJ577" i="1"/>
  <c r="AJ144" i="1"/>
  <c r="AJ759" i="1"/>
  <c r="AJ744" i="1"/>
  <c r="AJ235" i="1"/>
  <c r="AJ267" i="1"/>
  <c r="AJ444" i="1"/>
  <c r="AJ202" i="1"/>
  <c r="AJ824" i="1"/>
  <c r="AK824" i="1" s="1"/>
  <c r="AJ309" i="1"/>
  <c r="AJ189" i="1"/>
  <c r="AJ462" i="1"/>
  <c r="AJ479" i="1"/>
  <c r="AK479" i="1" s="1"/>
  <c r="AJ665" i="1"/>
  <c r="AJ554" i="1"/>
  <c r="AJ823" i="1"/>
  <c r="AJ376" i="1"/>
  <c r="AJ517" i="1"/>
  <c r="AJ290" i="1"/>
  <c r="AJ46" i="1"/>
  <c r="AJ792" i="1"/>
  <c r="AK792" i="1" s="1"/>
  <c r="AJ699" i="1"/>
  <c r="AJ749" i="1"/>
  <c r="AJ576" i="1"/>
  <c r="AJ712" i="1"/>
  <c r="AJ382" i="1"/>
  <c r="AJ385" i="1"/>
  <c r="AJ83" i="1"/>
  <c r="AJ657" i="1"/>
  <c r="AJ491" i="1"/>
  <c r="AJ348" i="1"/>
  <c r="AJ425" i="1"/>
  <c r="AJ190" i="1"/>
  <c r="AJ65" i="1"/>
  <c r="AJ200" i="1"/>
  <c r="AJ743" i="1"/>
  <c r="AJ12" i="1"/>
  <c r="AL458" i="1"/>
  <c r="AJ516" i="1"/>
  <c r="AK516" i="1" s="1"/>
  <c r="AJ337" i="1"/>
  <c r="AJ90" i="1"/>
  <c r="AJ812" i="1"/>
  <c r="AJ686" i="1"/>
  <c r="AK686" i="1" s="1"/>
  <c r="AJ220" i="1"/>
  <c r="AJ514" i="1"/>
  <c r="AJ805" i="1"/>
  <c r="AK805" i="1" s="1"/>
  <c r="AJ232" i="1"/>
  <c r="AJ184" i="1"/>
  <c r="AJ442" i="1"/>
  <c r="AJ121" i="1"/>
  <c r="AK121" i="1" s="1"/>
  <c r="AJ789" i="1"/>
  <c r="AJ633" i="1"/>
  <c r="AJ632" i="1"/>
  <c r="AJ459" i="1"/>
  <c r="AJ776" i="1"/>
  <c r="AJ433" i="1"/>
  <c r="AJ784" i="1"/>
  <c r="AJ840" i="1"/>
  <c r="AK840" i="1" s="1"/>
  <c r="AJ142" i="1"/>
  <c r="AJ249" i="1"/>
  <c r="AJ170" i="1"/>
  <c r="AJ684" i="1"/>
  <c r="AK684" i="1" s="1"/>
  <c r="AJ552" i="1"/>
  <c r="AJ487" i="1"/>
  <c r="AJ188" i="1"/>
  <c r="AK188" i="1" s="1"/>
  <c r="AJ432" i="1"/>
  <c r="AJ528" i="1"/>
  <c r="AJ597" i="1"/>
  <c r="AJ731" i="1"/>
  <c r="AJ613" i="1"/>
  <c r="AJ864" i="1"/>
  <c r="AJ32" i="1"/>
  <c r="AJ735" i="1"/>
  <c r="AJ231" i="1"/>
  <c r="AK231" i="1" s="1"/>
  <c r="AJ313" i="1"/>
  <c r="AJ49" i="1"/>
  <c r="AJ75" i="1"/>
  <c r="AJ609" i="1"/>
  <c r="AJ695" i="1"/>
  <c r="AJ629" i="1"/>
  <c r="AJ56" i="1"/>
  <c r="AJ563" i="1"/>
  <c r="AJ307" i="1"/>
  <c r="AJ572" i="1"/>
  <c r="AK572" i="1" s="1"/>
  <c r="AJ230" i="1"/>
  <c r="AJ830" i="1"/>
  <c r="AJ485" i="1"/>
  <c r="AJ282" i="1"/>
  <c r="AJ527" i="1"/>
  <c r="AJ724" i="1"/>
  <c r="AJ642" i="1"/>
  <c r="AJ253" i="1"/>
  <c r="AJ180" i="1"/>
  <c r="AJ347" i="1"/>
  <c r="AJ460" i="1"/>
  <c r="AJ617" i="1"/>
  <c r="AJ810" i="1"/>
  <c r="AJ112" i="1"/>
  <c r="AJ544" i="1"/>
  <c r="AJ543" i="1"/>
  <c r="AJ318" i="1"/>
  <c r="AJ854" i="1"/>
  <c r="AJ210" i="1"/>
  <c r="AJ294" i="1"/>
  <c r="AJ616" i="1"/>
  <c r="AJ820" i="1"/>
  <c r="AJ34" i="1"/>
  <c r="AJ373" i="1"/>
  <c r="AJ504" i="1"/>
  <c r="AJ782" i="1"/>
  <c r="AJ429" i="1"/>
  <c r="AJ787" i="1"/>
  <c r="AJ291" i="1"/>
  <c r="AJ317" i="1"/>
  <c r="AJ333" i="1"/>
  <c r="AJ151" i="1"/>
  <c r="AJ476" i="1"/>
  <c r="AJ625" i="1"/>
  <c r="AJ850" i="1"/>
  <c r="AJ372" i="1"/>
  <c r="AJ221" i="1"/>
  <c r="AJ306" i="1"/>
  <c r="AJ207" i="1"/>
  <c r="AJ428" i="1"/>
  <c r="AJ781" i="1"/>
  <c r="AK781" i="1" s="1"/>
  <c r="AJ288" i="1"/>
  <c r="AK288" i="1" s="1"/>
  <c r="AJ586" i="1"/>
  <c r="AJ118" i="1"/>
  <c r="AJ380" i="1"/>
  <c r="AJ71" i="1"/>
  <c r="AJ198" i="1"/>
  <c r="AK198" i="1" s="1"/>
  <c r="AJ799" i="1"/>
  <c r="AJ379" i="1"/>
  <c r="AJ484" i="1"/>
  <c r="AJ378" i="1"/>
  <c r="AJ763" i="1"/>
  <c r="AJ469" i="1"/>
  <c r="AJ29" i="1"/>
  <c r="AJ818" i="1"/>
  <c r="AJ483" i="1"/>
  <c r="AJ391" i="1"/>
  <c r="AJ331" i="1"/>
  <c r="AJ367" i="1"/>
  <c r="AJ808" i="1"/>
  <c r="AJ111" i="1"/>
  <c r="AJ797" i="1"/>
  <c r="AJ399" i="1"/>
  <c r="AJ451" i="1"/>
  <c r="AJ217" i="1"/>
  <c r="AJ252" i="1"/>
  <c r="AJ366" i="1"/>
  <c r="AJ197" i="1"/>
  <c r="AJ691" i="1"/>
  <c r="AJ575" i="1"/>
  <c r="AJ455" i="1"/>
  <c r="AJ497" i="1"/>
  <c r="AJ570" i="1"/>
  <c r="AJ687" i="1"/>
  <c r="AJ427" i="1"/>
  <c r="AJ717" i="1"/>
  <c r="AJ559" i="1"/>
  <c r="AJ13" i="1"/>
  <c r="AJ673" i="1"/>
  <c r="AJ520" i="1"/>
  <c r="AJ639" i="1"/>
  <c r="AJ138" i="1"/>
  <c r="AJ124" i="1"/>
  <c r="AK124" i="1" s="1"/>
  <c r="AJ78" i="1"/>
  <c r="AJ175" i="1"/>
  <c r="AK175" i="1" s="1"/>
  <c r="AJ519" i="1"/>
  <c r="AJ109" i="1"/>
  <c r="AJ761" i="1"/>
  <c r="AJ658" i="1"/>
  <c r="AJ866" i="1"/>
  <c r="AJ438" i="1"/>
  <c r="AK438" i="1" s="1"/>
  <c r="AJ251" i="1"/>
  <c r="AK251" i="1" s="1"/>
  <c r="AJ137" i="1"/>
  <c r="AJ54" i="1"/>
  <c r="AJ136" i="1"/>
  <c r="AJ704" i="1"/>
  <c r="AJ205" i="1"/>
  <c r="AJ25" i="1"/>
  <c r="AJ638" i="1"/>
  <c r="AJ161" i="1"/>
  <c r="AJ53" i="1"/>
  <c r="AJ582" i="1"/>
  <c r="AJ538" i="1"/>
  <c r="AJ174" i="1"/>
  <c r="AJ637" i="1"/>
  <c r="AJ203" i="1"/>
  <c r="AJ240" i="1"/>
  <c r="AJ714" i="1"/>
  <c r="AJ739" i="1"/>
  <c r="AK739" i="1" s="1"/>
  <c r="AJ536" i="1"/>
  <c r="AJ310" i="1"/>
  <c r="AK310" i="1" s="1"/>
  <c r="AJ452" i="1"/>
  <c r="AJ106" i="1"/>
  <c r="AJ760" i="1"/>
  <c r="AJ644" i="1"/>
  <c r="AJ525" i="1"/>
  <c r="AK525" i="1" s="1"/>
  <c r="AJ195" i="1"/>
  <c r="AJ535" i="1"/>
  <c r="AJ621" i="1"/>
  <c r="AJ159" i="1"/>
  <c r="AJ305" i="1"/>
  <c r="AJ816" i="1"/>
  <c r="AK816" i="1" s="1"/>
  <c r="AJ832" i="1"/>
  <c r="AJ268" i="1"/>
  <c r="AJ86" i="1"/>
  <c r="AJ445" i="1"/>
  <c r="AJ668" i="1"/>
  <c r="AK668" i="1" s="1"/>
  <c r="AJ35" i="1"/>
  <c r="AJ713" i="1"/>
  <c r="AJ173" i="1"/>
  <c r="AJ59" i="1"/>
  <c r="AJ855" i="1"/>
  <c r="AK855" i="1" s="1"/>
  <c r="AJ859" i="1"/>
  <c r="AJ23" i="1"/>
  <c r="AJ116" i="1"/>
  <c r="AJ492" i="1"/>
  <c r="AJ122" i="1"/>
  <c r="AJ84" i="1"/>
  <c r="AJ858" i="1"/>
  <c r="AK858" i="1" s="1"/>
  <c r="AJ39" i="1"/>
  <c r="AJ758" i="1"/>
  <c r="AJ844" i="1"/>
  <c r="AJ308" i="1"/>
  <c r="AK308" i="1" s="1"/>
  <c r="AJ738" i="1"/>
  <c r="AJ266" i="1"/>
  <c r="AJ167" i="1"/>
  <c r="AJ321" i="1"/>
  <c r="AK321" i="1" s="1"/>
  <c r="AJ323" i="1"/>
  <c r="AJ211" i="1"/>
  <c r="AJ36" i="1"/>
  <c r="AJ634" i="1"/>
  <c r="AJ506" i="1"/>
  <c r="AJ756" i="1"/>
  <c r="AJ619" i="1"/>
  <c r="AJ690" i="1"/>
  <c r="AJ650" i="1"/>
  <c r="AK650" i="1" s="1"/>
  <c r="AJ155" i="1"/>
  <c r="AJ260" i="1"/>
  <c r="AJ143" i="1"/>
  <c r="AJ711" i="1"/>
  <c r="AK711" i="1" s="1"/>
  <c r="AJ38" i="1"/>
  <c r="AJ703" i="1"/>
  <c r="AK703" i="1" s="1"/>
  <c r="AJ748" i="1"/>
  <c r="AK748" i="1" s="1"/>
  <c r="AJ20" i="1"/>
  <c r="AJ338" i="1"/>
  <c r="AJ842" i="1"/>
  <c r="AJ315" i="1"/>
  <c r="AK315" i="1" s="1"/>
  <c r="AJ477" i="1"/>
  <c r="Z11" i="1"/>
  <c r="AB192" i="1" s="1"/>
  <c r="AM192" i="1" s="1"/>
  <c r="AO192" i="1" s="1"/>
  <c r="AP192" i="1" s="1"/>
  <c r="S477" i="1"/>
  <c r="S505" i="1"/>
  <c r="S790" i="1"/>
  <c r="AF790" i="1" s="1"/>
  <c r="AH790" i="1" s="1"/>
  <c r="S12" i="1"/>
  <c r="S315" i="1"/>
  <c r="S710" i="1"/>
  <c r="AF710" i="1" s="1"/>
  <c r="AH710" i="1" s="1"/>
  <c r="S236" i="1"/>
  <c r="AG236" i="1" s="1"/>
  <c r="S743" i="1"/>
  <c r="S842" i="1"/>
  <c r="AF842" i="1" s="1"/>
  <c r="S237" i="1"/>
  <c r="S780" i="1"/>
  <c r="S200" i="1"/>
  <c r="AG200" i="1" s="1"/>
  <c r="S338" i="1"/>
  <c r="S831" i="1"/>
  <c r="S424" i="1"/>
  <c r="S65" i="1"/>
  <c r="S20" i="1"/>
  <c r="AG20" i="1" s="1"/>
  <c r="S843" i="1"/>
  <c r="AF843" i="1" s="1"/>
  <c r="S18" i="1"/>
  <c r="AG18" i="1" s="1"/>
  <c r="S190" i="1"/>
  <c r="AG190" i="1" s="1"/>
  <c r="S748" i="1"/>
  <c r="S396" i="1"/>
  <c r="S605" i="1"/>
  <c r="S425" i="1"/>
  <c r="S703" i="1"/>
  <c r="S259" i="1"/>
  <c r="S553" i="1"/>
  <c r="S348" i="1"/>
  <c r="S38" i="1"/>
  <c r="S663" i="1"/>
  <c r="S478" i="1"/>
  <c r="AG478" i="1" s="1"/>
  <c r="S491" i="1"/>
  <c r="S711" i="1"/>
  <c r="S688" i="1"/>
  <c r="S103" i="1"/>
  <c r="S657" i="1"/>
  <c r="S143" i="1"/>
  <c r="S401" i="1"/>
  <c r="S132" i="1"/>
  <c r="AF132" i="1" s="1"/>
  <c r="AH132" i="1" s="1"/>
  <c r="S83" i="1"/>
  <c r="S260" i="1"/>
  <c r="S57" i="1"/>
  <c r="S530" i="1"/>
  <c r="S385" i="1"/>
  <c r="S155" i="1"/>
  <c r="AF155" i="1" s="1"/>
  <c r="S791" i="1"/>
  <c r="AF791" i="1" s="1"/>
  <c r="S58" i="1"/>
  <c r="S382" i="1"/>
  <c r="S650" i="1"/>
  <c r="S698" i="1"/>
  <c r="AF698" i="1" s="1"/>
  <c r="S421" i="1"/>
  <c r="S712" i="1"/>
  <c r="S690" i="1"/>
  <c r="AF690" i="1" s="1"/>
  <c r="S256" i="1"/>
  <c r="S375" i="1"/>
  <c r="S576" i="1"/>
  <c r="S619" i="1"/>
  <c r="S45" i="1"/>
  <c r="AG45" i="1" s="1"/>
  <c r="S104" i="1"/>
  <c r="S749" i="1"/>
  <c r="AF749" i="1" s="1"/>
  <c r="S756" i="1"/>
  <c r="S19" i="1"/>
  <c r="S369" i="1"/>
  <c r="S699" i="1"/>
  <c r="AG699" i="1" s="1"/>
  <c r="S506" i="1"/>
  <c r="S322" i="1"/>
  <c r="S149" i="1"/>
  <c r="S792" i="1"/>
  <c r="S634" i="1"/>
  <c r="S412" i="1"/>
  <c r="S664" i="1"/>
  <c r="S46" i="1"/>
  <c r="S36" i="1"/>
  <c r="AG36" i="1" s="1"/>
  <c r="S349" i="1"/>
  <c r="S742" i="1"/>
  <c r="S290" i="1"/>
  <c r="AG290" i="1" s="1"/>
  <c r="S211" i="1"/>
  <c r="AF211" i="1" s="1"/>
  <c r="S531" i="1"/>
  <c r="S453" i="1"/>
  <c r="S517" i="1"/>
  <c r="S323" i="1"/>
  <c r="S461" i="1"/>
  <c r="S105" i="1"/>
  <c r="S376" i="1"/>
  <c r="S321" i="1"/>
  <c r="S156" i="1"/>
  <c r="AG156" i="1" s="1"/>
  <c r="S201" i="1"/>
  <c r="S823" i="1"/>
  <c r="AF823" i="1" s="1"/>
  <c r="S167" i="1"/>
  <c r="AF167" i="1" s="1"/>
  <c r="AH167" i="1" s="1"/>
  <c r="S507" i="1"/>
  <c r="S212" i="1"/>
  <c r="S554" i="1"/>
  <c r="S266" i="1"/>
  <c r="AG266" i="1" s="1"/>
  <c r="S296" i="1"/>
  <c r="AG296" i="1" s="1"/>
  <c r="S615" i="1"/>
  <c r="S665" i="1"/>
  <c r="S738" i="1"/>
  <c r="AG738" i="1" s="1"/>
  <c r="S757" i="1"/>
  <c r="S766" i="1"/>
  <c r="S479" i="1"/>
  <c r="S308" i="1"/>
  <c r="S413" i="1"/>
  <c r="S555" i="1"/>
  <c r="S462" i="1"/>
  <c r="S844" i="1"/>
  <c r="AG844" i="1" s="1"/>
  <c r="S635" i="1"/>
  <c r="S666" i="1"/>
  <c r="S189" i="1"/>
  <c r="AG189" i="1" s="1"/>
  <c r="S758" i="1"/>
  <c r="S815" i="1"/>
  <c r="S524" i="1"/>
  <c r="AF524" i="1" s="1"/>
  <c r="S309" i="1"/>
  <c r="AF309" i="1" s="1"/>
  <c r="AH309" i="1" s="1"/>
  <c r="S39" i="1"/>
  <c r="S324" i="1"/>
  <c r="S319" i="1"/>
  <c r="S824" i="1"/>
  <c r="S858" i="1"/>
  <c r="S250" i="1"/>
  <c r="AF250" i="1" s="1"/>
  <c r="S222" i="1"/>
  <c r="S202" i="1"/>
  <c r="S84" i="1"/>
  <c r="S92" i="1"/>
  <c r="AF92" i="1" s="1"/>
  <c r="S107" i="1"/>
  <c r="S444" i="1"/>
  <c r="S122" i="1"/>
  <c r="S21" i="1"/>
  <c r="AF21" i="1" s="1"/>
  <c r="S435" i="1"/>
  <c r="S267" i="1"/>
  <c r="AG267" i="1" s="1"/>
  <c r="S492" i="1"/>
  <c r="S102" i="1"/>
  <c r="AG102" i="1" s="1"/>
  <c r="S93" i="1"/>
  <c r="AG93" i="1" s="1"/>
  <c r="S235" i="1"/>
  <c r="AF235" i="1" s="1"/>
  <c r="S116" i="1"/>
  <c r="S123" i="1"/>
  <c r="AF123" i="1" s="1"/>
  <c r="S667" i="1"/>
  <c r="AF667" i="1" s="1"/>
  <c r="S744" i="1"/>
  <c r="S23" i="1"/>
  <c r="AF23" i="1" s="1"/>
  <c r="S117" i="1"/>
  <c r="S194" i="1"/>
  <c r="S759" i="1"/>
  <c r="S859" i="1"/>
  <c r="S238" i="1"/>
  <c r="S700" i="1"/>
  <c r="S144" i="1"/>
  <c r="S855" i="1"/>
  <c r="S620" i="1"/>
  <c r="S387" i="1"/>
  <c r="S577" i="1"/>
  <c r="S59" i="1"/>
  <c r="S532" i="1"/>
  <c r="S750" i="1"/>
  <c r="S85" i="1"/>
  <c r="AG85" i="1" s="1"/>
  <c r="S173" i="1"/>
  <c r="S76" i="1"/>
  <c r="S325" i="1"/>
  <c r="AF325" i="1" s="1"/>
  <c r="AH325" i="1" s="1"/>
  <c r="S845" i="1"/>
  <c r="AF845" i="1" s="1"/>
  <c r="AH845" i="1" s="1"/>
  <c r="S713" i="1"/>
  <c r="AF713" i="1" s="1"/>
  <c r="S326" i="1"/>
  <c r="S94" i="1"/>
  <c r="S22" i="1"/>
  <c r="AG22" i="1" s="1"/>
  <c r="S35" i="1"/>
  <c r="AF35" i="1" s="1"/>
  <c r="S82" i="1"/>
  <c r="S133" i="1"/>
  <c r="S239" i="1"/>
  <c r="S668" i="1"/>
  <c r="S27" i="1"/>
  <c r="AG27" i="1" s="1"/>
  <c r="S302" i="1"/>
  <c r="AF302" i="1" s="1"/>
  <c r="S60" i="1"/>
  <c r="S445" i="1"/>
  <c r="S811" i="1"/>
  <c r="AG811" i="1" s="1"/>
  <c r="S402" i="1"/>
  <c r="S500" i="1"/>
  <c r="S86" i="1"/>
  <c r="S578" i="1"/>
  <c r="AF578" i="1" s="1"/>
  <c r="S157" i="1"/>
  <c r="S172" i="1"/>
  <c r="S268" i="1"/>
  <c r="AG268" i="1" s="1"/>
  <c r="S493" i="1"/>
  <c r="S158" i="1"/>
  <c r="S591" i="1"/>
  <c r="S832" i="1"/>
  <c r="S533" i="1"/>
  <c r="S636" i="1"/>
  <c r="S751" i="1"/>
  <c r="S816" i="1"/>
  <c r="S446" i="1"/>
  <c r="S447" i="1"/>
  <c r="S377" i="1"/>
  <c r="S305" i="1"/>
  <c r="AF305" i="1" s="1"/>
  <c r="S269" i="1"/>
  <c r="AF269" i="1" s="1"/>
  <c r="S534" i="1"/>
  <c r="S327" i="1"/>
  <c r="S159" i="1"/>
  <c r="S752" i="1"/>
  <c r="S846" i="1"/>
  <c r="AF846" i="1" s="1"/>
  <c r="S213" i="1"/>
  <c r="S621" i="1"/>
  <c r="S794" i="1"/>
  <c r="S556" i="1"/>
  <c r="S257" i="1"/>
  <c r="S535" i="1"/>
  <c r="S40" i="1"/>
  <c r="S480" i="1"/>
  <c r="S134" i="1"/>
  <c r="AF134" i="1" s="1"/>
  <c r="S195" i="1"/>
  <c r="AF195" i="1" s="1"/>
  <c r="AH195" i="1" s="1"/>
  <c r="S361" i="1"/>
  <c r="S745" i="1"/>
  <c r="S825" i="1"/>
  <c r="S525" i="1"/>
  <c r="S494" i="1"/>
  <c r="S689" i="1"/>
  <c r="AG689" i="1" s="1"/>
  <c r="S767" i="1"/>
  <c r="S644" i="1"/>
  <c r="S508" i="1"/>
  <c r="S436" i="1"/>
  <c r="S191" i="1"/>
  <c r="AG191" i="1" s="1"/>
  <c r="S760" i="1"/>
  <c r="S66" i="1"/>
  <c r="AF66" i="1" s="1"/>
  <c r="S30" i="1"/>
  <c r="AG30" i="1" s="1"/>
  <c r="S579" i="1"/>
  <c r="AF579" i="1" s="1"/>
  <c r="S106" i="1"/>
  <c r="S214" i="1"/>
  <c r="S860" i="1"/>
  <c r="S304" i="1"/>
  <c r="AG304" i="1" s="1"/>
  <c r="S452" i="1"/>
  <c r="S567" i="1"/>
  <c r="S270" i="1"/>
  <c r="AG270" i="1" s="1"/>
  <c r="S328" i="1"/>
  <c r="S310" i="1"/>
  <c r="S833" i="1"/>
  <c r="S261" i="1"/>
  <c r="S770" i="1"/>
  <c r="S536" i="1"/>
  <c r="S701" i="1"/>
  <c r="AG701" i="1" s="1"/>
  <c r="S692" i="1"/>
  <c r="AF692" i="1" s="1"/>
  <c r="S481" i="1"/>
  <c r="S739" i="1"/>
  <c r="S509" i="1"/>
  <c r="S463" i="1"/>
  <c r="S215" i="1"/>
  <c r="S714" i="1"/>
  <c r="AF714" i="1" s="1"/>
  <c r="S669" i="1"/>
  <c r="AF669" i="1" s="1"/>
  <c r="S395" i="1"/>
  <c r="S171" i="1"/>
  <c r="S240" i="1"/>
  <c r="S537" i="1"/>
  <c r="S580" i="1"/>
  <c r="S77" i="1"/>
  <c r="S203" i="1"/>
  <c r="S670" i="1"/>
  <c r="AF670" i="1" s="1"/>
  <c r="S271" i="1"/>
  <c r="S526" i="1"/>
  <c r="S637" i="1"/>
  <c r="S437" i="1"/>
  <c r="S603" i="1"/>
  <c r="AF603" i="1" s="1"/>
  <c r="S645" i="1"/>
  <c r="AG645" i="1" s="1"/>
  <c r="S174" i="1"/>
  <c r="AG174" i="1" s="1"/>
  <c r="S592" i="1"/>
  <c r="S108" i="1"/>
  <c r="S135" i="1"/>
  <c r="S538" i="1"/>
  <c r="AG538" i="1" s="1"/>
  <c r="S581" i="1"/>
  <c r="S160" i="1"/>
  <c r="S557" i="1"/>
  <c r="S582" i="1"/>
  <c r="S464" i="1"/>
  <c r="S671" i="1"/>
  <c r="S403" i="1"/>
  <c r="S53" i="1"/>
  <c r="AF53" i="1" s="1"/>
  <c r="AH53" i="1" s="1"/>
  <c r="S204" i="1"/>
  <c r="S795" i="1"/>
  <c r="AG795" i="1" s="1"/>
  <c r="S454" i="1"/>
  <c r="S161" i="1"/>
  <c r="S583" i="1"/>
  <c r="S223" i="1"/>
  <c r="S826" i="1"/>
  <c r="S638" i="1"/>
  <c r="S41" i="1"/>
  <c r="S241" i="1"/>
  <c r="S715" i="1"/>
  <c r="S25" i="1"/>
  <c r="AG25" i="1" s="1"/>
  <c r="S216" i="1"/>
  <c r="S495" i="1"/>
  <c r="S47" i="1"/>
  <c r="S205" i="1"/>
  <c r="S162" i="1"/>
  <c r="S404" i="1"/>
  <c r="S518" i="1"/>
  <c r="S704" i="1"/>
  <c r="S612" i="1"/>
  <c r="S242" i="1"/>
  <c r="S465" i="1"/>
  <c r="S136" i="1"/>
  <c r="S405" i="1"/>
  <c r="S705" i="1"/>
  <c r="S672" i="1"/>
  <c r="S54" i="1"/>
  <c r="S414" i="1"/>
  <c r="AF414" i="1" s="1"/>
  <c r="S243" i="1"/>
  <c r="S593" i="1"/>
  <c r="AF593" i="1" s="1"/>
  <c r="AH593" i="1" s="1"/>
  <c r="S137" i="1"/>
  <c r="S272" i="1"/>
  <c r="AG272" i="1" s="1"/>
  <c r="S145" i="1"/>
  <c r="S67" i="1"/>
  <c r="S251" i="1"/>
  <c r="S550" i="1"/>
  <c r="S834" i="1"/>
  <c r="AF834" i="1" s="1"/>
  <c r="S61" i="1"/>
  <c r="S438" i="1"/>
  <c r="AI438" i="1" s="1"/>
  <c r="S148" i="1"/>
  <c r="S482" i="1"/>
  <c r="S329" i="1"/>
  <c r="AG329" i="1" s="1"/>
  <c r="S866" i="1"/>
  <c r="AF866" i="1" s="1"/>
  <c r="AH866" i="1" s="1"/>
  <c r="S814" i="1"/>
  <c r="S344" i="1"/>
  <c r="S706" i="1"/>
  <c r="S658" i="1"/>
  <c r="S301" i="1"/>
  <c r="AF301" i="1" s="1"/>
  <c r="AH301" i="1" s="1"/>
  <c r="S716" i="1"/>
  <c r="S297" i="1"/>
  <c r="S761" i="1"/>
  <c r="S448" i="1"/>
  <c r="S426" i="1"/>
  <c r="S584" i="1"/>
  <c r="S109" i="1"/>
  <c r="S496" i="1"/>
  <c r="S362" i="1"/>
  <c r="S363" i="1"/>
  <c r="S519" i="1"/>
  <c r="S33" i="1"/>
  <c r="AG33" i="1" s="1"/>
  <c r="S95" i="1"/>
  <c r="S771" i="1"/>
  <c r="S175" i="1"/>
  <c r="S746" i="1"/>
  <c r="S861" i="1"/>
  <c r="S856" i="1"/>
  <c r="AF856" i="1" s="1"/>
  <c r="S78" i="1"/>
  <c r="S466" i="1"/>
  <c r="S651" i="1"/>
  <c r="S224" i="1"/>
  <c r="S124" i="1"/>
  <c r="S244" i="1"/>
  <c r="S193" i="1"/>
  <c r="AG193" i="1" s="1"/>
  <c r="S568" i="1"/>
  <c r="S138" i="1"/>
  <c r="S196" i="1"/>
  <c r="S245" i="1"/>
  <c r="S862" i="1"/>
  <c r="S639" i="1"/>
  <c r="S388" i="1"/>
  <c r="S707" i="1"/>
  <c r="S397" i="1"/>
  <c r="S520" i="1"/>
  <c r="S539" i="1"/>
  <c r="S558" i="1"/>
  <c r="S262" i="1"/>
  <c r="S673" i="1"/>
  <c r="S339" i="1"/>
  <c r="S762" i="1"/>
  <c r="S674" i="1"/>
  <c r="AG674" i="1" s="1"/>
  <c r="S13" i="1"/>
  <c r="S467" i="1"/>
  <c r="S652" i="1"/>
  <c r="S31" i="1"/>
  <c r="S559" i="1"/>
  <c r="S139" i="1"/>
  <c r="S263" i="1"/>
  <c r="S311" i="1"/>
  <c r="S717" i="1"/>
  <c r="S569" i="1"/>
  <c r="S246" i="1"/>
  <c r="S753" i="1"/>
  <c r="S427" i="1"/>
  <c r="S273" i="1"/>
  <c r="AG273" i="1" s="1"/>
  <c r="S312" i="1"/>
  <c r="S847" i="1"/>
  <c r="S687" i="1"/>
  <c r="S796" i="1"/>
  <c r="AG796" i="1" s="1"/>
  <c r="S364" i="1"/>
  <c r="S415" i="1"/>
  <c r="AG415" i="1" s="1"/>
  <c r="S570" i="1"/>
  <c r="S300" i="1"/>
  <c r="AF300" i="1" s="1"/>
  <c r="S370" i="1"/>
  <c r="AF370" i="1" s="1"/>
  <c r="S176" i="1"/>
  <c r="AG176" i="1" s="1"/>
  <c r="S497" i="1"/>
  <c r="S675" i="1"/>
  <c r="S163" i="1"/>
  <c r="S320" i="1"/>
  <c r="AF320" i="1" s="1"/>
  <c r="S455" i="1"/>
  <c r="S398" i="1"/>
  <c r="S340" i="1"/>
  <c r="AF340" i="1" s="1"/>
  <c r="S786" i="1"/>
  <c r="AF786" i="1" s="1"/>
  <c r="AH786" i="1" s="1"/>
  <c r="S575" i="1"/>
  <c r="S150" i="1"/>
  <c r="S164" i="1"/>
  <c r="S62" i="1"/>
  <c r="S691" i="1"/>
  <c r="AF691" i="1" s="1"/>
  <c r="S350" i="1"/>
  <c r="S365" i="1"/>
  <c r="S389" i="1"/>
  <c r="S197" i="1"/>
  <c r="AF197" i="1" s="1"/>
  <c r="S330" i="1"/>
  <c r="S48" i="1"/>
  <c r="S772" i="1"/>
  <c r="S366" i="1"/>
  <c r="S653" i="1"/>
  <c r="S206" i="1"/>
  <c r="S827" i="1"/>
  <c r="S252" i="1"/>
  <c r="S754" i="1"/>
  <c r="S560" i="1"/>
  <c r="S87" i="1"/>
  <c r="S217" i="1"/>
  <c r="S390" i="1"/>
  <c r="S718" i="1"/>
  <c r="S510" i="1"/>
  <c r="S451" i="1"/>
  <c r="S676" i="1"/>
  <c r="S314" i="1"/>
  <c r="AF314" i="1" s="1"/>
  <c r="S501" i="1"/>
  <c r="S399" i="1"/>
  <c r="S360" i="1"/>
  <c r="S778" i="1"/>
  <c r="AF778" i="1" s="1"/>
  <c r="S68" i="1"/>
  <c r="AF68" i="1" s="1"/>
  <c r="AH68" i="1" s="1"/>
  <c r="S797" i="1"/>
  <c r="AG797" i="1" s="1"/>
  <c r="S719" i="1"/>
  <c r="S351" i="1"/>
  <c r="S42" i="1"/>
  <c r="S111" i="1"/>
  <c r="S809" i="1"/>
  <c r="S498" i="1"/>
  <c r="S341" i="1"/>
  <c r="S808" i="1"/>
  <c r="S798" i="1"/>
  <c r="S177" i="1"/>
  <c r="AG177" i="1" s="1"/>
  <c r="S622" i="1"/>
  <c r="S367" i="1"/>
  <c r="S803" i="1"/>
  <c r="S225" i="1"/>
  <c r="S316" i="1"/>
  <c r="S331" i="1"/>
  <c r="S817" i="1"/>
  <c r="S468" i="1"/>
  <c r="S604" i="1"/>
  <c r="S391" i="1"/>
  <c r="AF391" i="1" s="1"/>
  <c r="AH391" i="1" s="1"/>
  <c r="S585" i="1"/>
  <c r="S146" i="1"/>
  <c r="S677" i="1"/>
  <c r="S483" i="1"/>
  <c r="S416" i="1"/>
  <c r="S392" i="1"/>
  <c r="AF392" i="1" s="1"/>
  <c r="S835" i="1"/>
  <c r="S818" i="1"/>
  <c r="S26" i="1"/>
  <c r="AF26" i="1" s="1"/>
  <c r="AH26" i="1" s="1"/>
  <c r="S185" i="1"/>
  <c r="S125" i="1"/>
  <c r="AF125" i="1" s="1"/>
  <c r="S29" i="1"/>
  <c r="AG29" i="1" s="1"/>
  <c r="S511" i="1"/>
  <c r="S449" i="1"/>
  <c r="AF449" i="1" s="1"/>
  <c r="S606" i="1"/>
  <c r="S469" i="1"/>
  <c r="AF469" i="1" s="1"/>
  <c r="S371" i="1"/>
  <c r="S594" i="1"/>
  <c r="S274" i="1"/>
  <c r="S763" i="1"/>
  <c r="AF763" i="1" s="1"/>
  <c r="S110" i="1"/>
  <c r="S646" i="1"/>
  <c r="AF646" i="1" s="1"/>
  <c r="S275" i="1"/>
  <c r="S378" i="1"/>
  <c r="S595" i="1"/>
  <c r="S623" i="1"/>
  <c r="S654" i="1"/>
  <c r="AF654" i="1" s="1"/>
  <c r="S484" i="1"/>
  <c r="S406" i="1"/>
  <c r="S226" i="1"/>
  <c r="S819" i="1"/>
  <c r="S379" i="1"/>
  <c r="S69" i="1"/>
  <c r="S655" i="1"/>
  <c r="S422" i="1"/>
  <c r="S799" i="1"/>
  <c r="AF799" i="1" s="1"/>
  <c r="S247" i="1"/>
  <c r="S165" i="1"/>
  <c r="S70" i="1"/>
  <c r="AG70" i="1" s="1"/>
  <c r="S198" i="1"/>
  <c r="S292" i="1"/>
  <c r="AG292" i="1" s="1"/>
  <c r="S848" i="1"/>
  <c r="S276" i="1"/>
  <c r="S71" i="1"/>
  <c r="S489" i="1"/>
  <c r="S608" i="1"/>
  <c r="AG608" i="1" s="1"/>
  <c r="S332" i="1"/>
  <c r="S380" i="1"/>
  <c r="S800" i="1"/>
  <c r="S407" i="1"/>
  <c r="AG407" i="1" s="1"/>
  <c r="S96" i="1"/>
  <c r="AF96" i="1" s="1"/>
  <c r="AH96" i="1" s="1"/>
  <c r="S118" i="1"/>
  <c r="S773" i="1"/>
  <c r="S14" i="1"/>
  <c r="S15" i="1"/>
  <c r="S586" i="1"/>
  <c r="S678" i="1"/>
  <c r="S679" i="1"/>
  <c r="S740" i="1"/>
  <c r="S288" i="1"/>
  <c r="S293" i="1"/>
  <c r="AF293" i="1" s="1"/>
  <c r="S720" i="1"/>
  <c r="S721" i="1"/>
  <c r="AF721" i="1" s="1"/>
  <c r="S781" i="1"/>
  <c r="S178" i="1"/>
  <c r="S187" i="1"/>
  <c r="AG187" i="1" s="1"/>
  <c r="S587" i="1"/>
  <c r="S428" i="1"/>
  <c r="S186" i="1"/>
  <c r="S456" i="1"/>
  <c r="AF456" i="1" s="1"/>
  <c r="S119" i="1"/>
  <c r="S207" i="1"/>
  <c r="S774" i="1"/>
  <c r="S624" i="1"/>
  <c r="S208" i="1"/>
  <c r="S306" i="1"/>
  <c r="AG306" i="1" s="1"/>
  <c r="S779" i="1"/>
  <c r="S408" i="1"/>
  <c r="S836" i="1"/>
  <c r="S221" i="1"/>
  <c r="S298" i="1"/>
  <c r="AG298" i="1" s="1"/>
  <c r="S277" i="1"/>
  <c r="S303" i="1"/>
  <c r="AF303" i="1" s="1"/>
  <c r="S372" i="1"/>
  <c r="S120" i="1"/>
  <c r="AF120" i="1" s="1"/>
  <c r="S393" i="1"/>
  <c r="AF393" i="1" s="1"/>
  <c r="S849" i="1"/>
  <c r="AG849" i="1" s="1"/>
  <c r="S850" i="1"/>
  <c r="AF850" i="1" s="1"/>
  <c r="S140" i="1"/>
  <c r="AG140" i="1" s="1"/>
  <c r="S88" i="1"/>
  <c r="AF88" i="1" s="1"/>
  <c r="AH88" i="1" s="1"/>
  <c r="S345" i="1"/>
  <c r="AF345" i="1" s="1"/>
  <c r="S625" i="1"/>
  <c r="S747" i="1"/>
  <c r="AF747" i="1" s="1"/>
  <c r="S647" i="1"/>
  <c r="S640" i="1"/>
  <c r="S476" i="1"/>
  <c r="S278" i="1"/>
  <c r="AF278" i="1" s="1"/>
  <c r="S611" i="1"/>
  <c r="AG611" i="1" s="1"/>
  <c r="S680" i="1"/>
  <c r="AF680" i="1" s="1"/>
  <c r="AH680" i="1" s="1"/>
  <c r="S151" i="1"/>
  <c r="S755" i="1"/>
  <c r="S248" i="1"/>
  <c r="S828" i="1"/>
  <c r="S333" i="1"/>
  <c r="S381" i="1"/>
  <c r="S209" i="1"/>
  <c r="S648" i="1"/>
  <c r="S317" i="1"/>
  <c r="S708" i="1"/>
  <c r="S600" i="1"/>
  <c r="AG600" i="1" s="1"/>
  <c r="S97" i="1"/>
  <c r="S291" i="1"/>
  <c r="AG291" i="1" s="1"/>
  <c r="S352" i="1"/>
  <c r="S722" i="1"/>
  <c r="AF722" i="1" s="1"/>
  <c r="S697" i="1"/>
  <c r="AF697" i="1" s="1"/>
  <c r="S787" i="1"/>
  <c r="S179" i="1"/>
  <c r="S79" i="1"/>
  <c r="AG79" i="1" s="1"/>
  <c r="S540" i="1"/>
  <c r="S429" i="1"/>
  <c r="S801" i="1"/>
  <c r="AF801" i="1" s="1"/>
  <c r="S502" i="1"/>
  <c r="S588" i="1"/>
  <c r="S782" i="1"/>
  <c r="S166" i="1"/>
  <c r="S264" i="1"/>
  <c r="S126" i="1"/>
  <c r="AG126" i="1" s="1"/>
  <c r="S504" i="1"/>
  <c r="AG504" i="1" s="1"/>
  <c r="S607" i="1"/>
  <c r="AF607" i="1" s="1"/>
  <c r="S601" i="1"/>
  <c r="AG601" i="1" s="1"/>
  <c r="S649" i="1"/>
  <c r="AG649" i="1" s="1"/>
  <c r="S373" i="1"/>
  <c r="S439" i="1"/>
  <c r="S98" i="1"/>
  <c r="AF98" i="1" s="1"/>
  <c r="S24" i="1"/>
  <c r="AF24" i="1" s="1"/>
  <c r="S34" i="1"/>
  <c r="AF34" i="1" s="1"/>
  <c r="S806" i="1"/>
  <c r="AF806" i="1" s="1"/>
  <c r="S813" i="1"/>
  <c r="AG813" i="1" s="1"/>
  <c r="S63" i="1"/>
  <c r="S820" i="1"/>
  <c r="S43" i="1"/>
  <c r="S346" i="1"/>
  <c r="S342" i="1"/>
  <c r="S616" i="1"/>
  <c r="S641" i="1"/>
  <c r="S457" i="1"/>
  <c r="S822" i="1"/>
  <c r="S294" i="1"/>
  <c r="AF294" i="1" s="1"/>
  <c r="S529" i="1"/>
  <c r="S681" i="1"/>
  <c r="S64" i="1"/>
  <c r="S210" i="1"/>
  <c r="S430" i="1"/>
  <c r="S279" i="1"/>
  <c r="AF279" i="1" s="1"/>
  <c r="AH279" i="1" s="1"/>
  <c r="S227" i="1"/>
  <c r="S854" i="1"/>
  <c r="AG854" i="1" s="1"/>
  <c r="S541" i="1"/>
  <c r="S741" i="1"/>
  <c r="AG741" i="1" s="1"/>
  <c r="S16" i="1"/>
  <c r="S318" i="1"/>
  <c r="AF318" i="1" s="1"/>
  <c r="S542" i="1"/>
  <c r="S723" i="1"/>
  <c r="AF723" i="1" s="1"/>
  <c r="AH723" i="1" s="1"/>
  <c r="S458" i="1"/>
  <c r="S543" i="1"/>
  <c r="AF543" i="1" s="1"/>
  <c r="AH543" i="1" s="1"/>
  <c r="S74" i="1"/>
  <c r="S353" i="1"/>
  <c r="S168" i="1"/>
  <c r="S544" i="1"/>
  <c r="AF544" i="1" s="1"/>
  <c r="S521" i="1"/>
  <c r="S228" i="1"/>
  <c r="S470" i="1"/>
  <c r="S112" i="1"/>
  <c r="S561" i="1"/>
  <c r="AF561" i="1" s="1"/>
  <c r="S258" i="1"/>
  <c r="AF258" i="1" s="1"/>
  <c r="S113" i="1"/>
  <c r="S810" i="1"/>
  <c r="S571" i="1"/>
  <c r="AF571" i="1" s="1"/>
  <c r="S775" i="1"/>
  <c r="AF775" i="1" s="1"/>
  <c r="S417" i="1"/>
  <c r="S617" i="1"/>
  <c r="S295" i="1"/>
  <c r="AG295" i="1" s="1"/>
  <c r="S863" i="1"/>
  <c r="S229" i="1"/>
  <c r="S460" i="1"/>
  <c r="AF460" i="1" s="1"/>
  <c r="S354" i="1"/>
  <c r="S693" i="1"/>
  <c r="AG693" i="1" s="1"/>
  <c r="S682" i="1"/>
  <c r="AF682" i="1" s="1"/>
  <c r="S347" i="1"/>
  <c r="S490" i="1"/>
  <c r="S28" i="1"/>
  <c r="AG28" i="1" s="1"/>
  <c r="S471" i="1"/>
  <c r="S180" i="1"/>
  <c r="S374" i="1"/>
  <c r="S355" i="1"/>
  <c r="S618" i="1"/>
  <c r="S253" i="1"/>
  <c r="AG253" i="1" s="1"/>
  <c r="S626" i="1"/>
  <c r="AF626" i="1" s="1"/>
  <c r="S356" i="1"/>
  <c r="S114" i="1"/>
  <c r="S642" i="1"/>
  <c r="S627" i="1"/>
  <c r="S55" i="1"/>
  <c r="S280" i="1"/>
  <c r="AG280" i="1" s="1"/>
  <c r="S724" i="1"/>
  <c r="AF724" i="1" s="1"/>
  <c r="AH724" i="1" s="1"/>
  <c r="S545" i="1"/>
  <c r="S169" i="1"/>
  <c r="S281" i="1"/>
  <c r="AG281" i="1" s="1"/>
  <c r="S527" i="1"/>
  <c r="AG527" i="1" s="1"/>
  <c r="S566" i="1"/>
  <c r="S857" i="1"/>
  <c r="AF857" i="1" s="1"/>
  <c r="S725" i="1"/>
  <c r="S282" i="1"/>
  <c r="AG282" i="1" s="1"/>
  <c r="S837" i="1"/>
  <c r="S662" i="1"/>
  <c r="S726" i="1"/>
  <c r="S485" i="1"/>
  <c r="S659" i="1"/>
  <c r="AF659" i="1" s="1"/>
  <c r="AH659" i="1" s="1"/>
  <c r="S181" i="1"/>
  <c r="AG181" i="1" s="1"/>
  <c r="S602" i="1"/>
  <c r="AG602" i="1" s="1"/>
  <c r="S830" i="1"/>
  <c r="S512" i="1"/>
  <c r="S472" i="1"/>
  <c r="S127" i="1"/>
  <c r="AF127" i="1" s="1"/>
  <c r="S230" i="1"/>
  <c r="S234" i="1"/>
  <c r="S513" i="1"/>
  <c r="S409" i="1"/>
  <c r="S572" i="1"/>
  <c r="S562" i="1"/>
  <c r="S141" i="1"/>
  <c r="S643" i="1"/>
  <c r="S307" i="1"/>
  <c r="AF307" i="1" s="1"/>
  <c r="S283" i="1"/>
  <c r="S284" i="1"/>
  <c r="AG284" i="1" s="1"/>
  <c r="S628" i="1"/>
  <c r="S563" i="1"/>
  <c r="AF563" i="1" s="1"/>
  <c r="AH563" i="1" s="1"/>
  <c r="S486" i="1"/>
  <c r="S736" i="1"/>
  <c r="S732" i="1"/>
  <c r="AF732" i="1" s="1"/>
  <c r="S56" i="1"/>
  <c r="AG56" i="1" s="1"/>
  <c r="S694" i="1"/>
  <c r="AG694" i="1" s="1"/>
  <c r="S793" i="1"/>
  <c r="AF793" i="1" s="1"/>
  <c r="S89" i="1"/>
  <c r="S629" i="1"/>
  <c r="S783" i="1"/>
  <c r="S596" i="1"/>
  <c r="S128" i="1"/>
  <c r="S695" i="1"/>
  <c r="AG695" i="1" s="1"/>
  <c r="S522" i="1"/>
  <c r="S440" i="1"/>
  <c r="S147" i="1"/>
  <c r="S609" i="1"/>
  <c r="AG609" i="1" s="1"/>
  <c r="S299" i="1"/>
  <c r="AF299" i="1" s="1"/>
  <c r="S384" i="1"/>
  <c r="S418" i="1"/>
  <c r="S75" i="1"/>
  <c r="S499" i="1"/>
  <c r="S80" i="1"/>
  <c r="AF80" i="1" s="1"/>
  <c r="S473" i="1"/>
  <c r="S49" i="1"/>
  <c r="S852" i="1"/>
  <c r="S182" i="1"/>
  <c r="AG182" i="1" s="1"/>
  <c r="S357" i="1"/>
  <c r="S313" i="1"/>
  <c r="S733" i="1"/>
  <c r="AF733" i="1" s="1"/>
  <c r="S37" i="1"/>
  <c r="AF37" i="1" s="1"/>
  <c r="S285" i="1"/>
  <c r="S231" i="1"/>
  <c r="S81" i="1"/>
  <c r="S334" i="1"/>
  <c r="S727" i="1"/>
  <c r="S735" i="1"/>
  <c r="AF735" i="1" s="1"/>
  <c r="S838" i="1"/>
  <c r="AF838" i="1" s="1"/>
  <c r="S72" i="1"/>
  <c r="S737" i="1"/>
  <c r="AG737" i="1" s="1"/>
  <c r="S32" i="1"/>
  <c r="AF32" i="1" s="1"/>
  <c r="S551" i="1"/>
  <c r="S821" i="1"/>
  <c r="AF821" i="1" s="1"/>
  <c r="S728" i="1"/>
  <c r="AF728" i="1" s="1"/>
  <c r="S864" i="1"/>
  <c r="S729" i="1"/>
  <c r="AF729" i="1" s="1"/>
  <c r="S807" i="1"/>
  <c r="S851" i="1"/>
  <c r="AG851" i="1" s="1"/>
  <c r="S613" i="1"/>
  <c r="AG613" i="1" s="1"/>
  <c r="S802" i="1"/>
  <c r="AF802" i="1" s="1"/>
  <c r="S503" i="1"/>
  <c r="AG503" i="1" s="1"/>
  <c r="S730" i="1"/>
  <c r="S731" i="1"/>
  <c r="S368" i="1"/>
  <c r="S129" i="1"/>
  <c r="S765" i="1"/>
  <c r="AF765" i="1" s="1"/>
  <c r="AH765" i="1" s="1"/>
  <c r="S597" i="1"/>
  <c r="S656" i="1"/>
  <c r="S431" i="1"/>
  <c r="S419" i="1"/>
  <c r="S528" i="1"/>
  <c r="AF528" i="1" s="1"/>
  <c r="S804" i="1"/>
  <c r="AG804" i="1" s="1"/>
  <c r="S839" i="1"/>
  <c r="S152" i="1"/>
  <c r="S432" i="1"/>
  <c r="S660" i="1"/>
  <c r="S564" i="1"/>
  <c r="S358" i="1"/>
  <c r="S188" i="1"/>
  <c r="S474" i="1"/>
  <c r="S335" i="1"/>
  <c r="S17" i="1"/>
  <c r="S487" i="1"/>
  <c r="S410" i="1"/>
  <c r="S130" i="1"/>
  <c r="S50" i="1"/>
  <c r="S552" i="1"/>
  <c r="AF552" i="1" s="1"/>
  <c r="S768" i="1"/>
  <c r="S286" i="1"/>
  <c r="S684" i="1"/>
  <c r="S411" i="1"/>
  <c r="S589" i="1"/>
  <c r="S443" i="1"/>
  <c r="S170" i="1"/>
  <c r="S573" i="1"/>
  <c r="S441" i="1"/>
  <c r="S51" i="1"/>
  <c r="S249" i="1"/>
  <c r="S523" i="1"/>
  <c r="S383" i="1"/>
  <c r="AF383" i="1" s="1"/>
  <c r="S400" i="1"/>
  <c r="S142" i="1"/>
  <c r="S546" i="1"/>
  <c r="S475" i="1"/>
  <c r="S549" i="1"/>
  <c r="S840" i="1"/>
  <c r="S610" i="1"/>
  <c r="AG610" i="1" s="1"/>
  <c r="S547" i="1"/>
  <c r="S183" i="1"/>
  <c r="S784" i="1"/>
  <c r="S73" i="1"/>
  <c r="S630" i="1"/>
  <c r="S99" i="1"/>
  <c r="S433" i="1"/>
  <c r="S598" i="1"/>
  <c r="S548" i="1"/>
  <c r="S685" i="1"/>
  <c r="AF685" i="1" s="1"/>
  <c r="S776" i="1"/>
  <c r="AF776" i="1" s="1"/>
  <c r="AH776" i="1" s="1"/>
  <c r="S631" i="1"/>
  <c r="S100" i="1"/>
  <c r="AG100" i="1" s="1"/>
  <c r="S785" i="1"/>
  <c r="AF785" i="1" s="1"/>
  <c r="S459" i="1"/>
  <c r="S734" i="1"/>
  <c r="AF734" i="1" s="1"/>
  <c r="S788" i="1"/>
  <c r="S115" i="1"/>
  <c r="S632" i="1"/>
  <c r="S218" i="1"/>
  <c r="S488" i="1"/>
  <c r="S254" i="1"/>
  <c r="S633" i="1"/>
  <c r="S336" i="1"/>
  <c r="S434" i="1"/>
  <c r="S661" i="1"/>
  <c r="S789" i="1"/>
  <c r="AF789" i="1" s="1"/>
  <c r="S101" i="1"/>
  <c r="AF101" i="1" s="1"/>
  <c r="S394" i="1"/>
  <c r="S450" i="1"/>
  <c r="S121" i="1"/>
  <c r="S423" i="1"/>
  <c r="S853" i="1"/>
  <c r="S287" i="1"/>
  <c r="AF287" i="1" s="1"/>
  <c r="S442" i="1"/>
  <c r="S219" i="1"/>
  <c r="S265" i="1"/>
  <c r="S199" i="1"/>
  <c r="S184" i="1"/>
  <c r="AG184" i="1" s="1"/>
  <c r="S764" i="1"/>
  <c r="S153" i="1"/>
  <c r="S599" i="1"/>
  <c r="S232" i="1"/>
  <c r="S769" i="1"/>
  <c r="S614" i="1"/>
  <c r="AG614" i="1" s="1"/>
  <c r="S343" i="1"/>
  <c r="S805" i="1"/>
  <c r="S386" i="1"/>
  <c r="S359" i="1"/>
  <c r="AG359" i="1" s="1"/>
  <c r="S565" i="1"/>
  <c r="S514" i="1"/>
  <c r="S52" i="1"/>
  <c r="S154" i="1"/>
  <c r="AF154" i="1" s="1"/>
  <c r="S590" i="1"/>
  <c r="S220" i="1"/>
  <c r="S841" i="1"/>
  <c r="AG841" i="1" s="1"/>
  <c r="S420" i="1"/>
  <c r="S709" i="1"/>
  <c r="S686" i="1"/>
  <c r="S44" i="1"/>
  <c r="S829" i="1"/>
  <c r="S865" i="1"/>
  <c r="S812" i="1"/>
  <c r="AG812" i="1" s="1"/>
  <c r="S289" i="1"/>
  <c r="S574" i="1"/>
  <c r="S515" i="1"/>
  <c r="AG515" i="1" s="1"/>
  <c r="S90" i="1"/>
  <c r="S91" i="1"/>
  <c r="S233" i="1"/>
  <c r="S131" i="1"/>
  <c r="AF131" i="1" s="1"/>
  <c r="S337" i="1"/>
  <c r="S702" i="1"/>
  <c r="AF702" i="1" s="1"/>
  <c r="S777" i="1"/>
  <c r="S255" i="1"/>
  <c r="AF255" i="1" s="1"/>
  <c r="S516" i="1"/>
  <c r="AK723" i="1" l="1"/>
  <c r="AK738" i="1"/>
  <c r="AK786" i="1"/>
  <c r="AK729" i="1"/>
  <c r="AK563" i="1"/>
  <c r="AL563" i="1" s="1"/>
  <c r="AK722" i="1"/>
  <c r="AG736" i="1"/>
  <c r="AF736" i="1"/>
  <c r="AF319" i="1"/>
  <c r="AG319" i="1"/>
  <c r="AK714" i="1"/>
  <c r="AF40" i="1"/>
  <c r="AG40" i="1"/>
  <c r="AK690" i="1"/>
  <c r="AK733" i="1"/>
  <c r="AK20" i="1"/>
  <c r="AK323" i="1"/>
  <c r="AL323" i="1" s="1"/>
  <c r="AK39" i="1"/>
  <c r="AL39" i="1" s="1"/>
  <c r="AK268" i="1"/>
  <c r="AK161" i="1"/>
  <c r="AL161" i="1" s="1"/>
  <c r="AK78" i="1"/>
  <c r="AL78" i="1" s="1"/>
  <c r="AK717" i="1"/>
  <c r="AL717" i="1" s="1"/>
  <c r="AK197" i="1"/>
  <c r="AK808" i="1"/>
  <c r="AL808" i="1" s="1"/>
  <c r="AK763" i="1"/>
  <c r="AL763" i="1" s="1"/>
  <c r="AK118" i="1"/>
  <c r="AL118" i="1" s="1"/>
  <c r="AK372" i="1"/>
  <c r="AL372" i="1" s="1"/>
  <c r="AK787" i="1"/>
  <c r="AL787" i="1" s="1"/>
  <c r="AK294" i="1"/>
  <c r="AK617" i="1"/>
  <c r="AL617" i="1" s="1"/>
  <c r="AK282" i="1"/>
  <c r="AK629" i="1"/>
  <c r="AL629" i="1" s="1"/>
  <c r="AK32" i="1"/>
  <c r="AL32" i="1" s="1"/>
  <c r="AK487" i="1"/>
  <c r="AL487" i="1" s="1"/>
  <c r="AK433" i="1"/>
  <c r="AL433" i="1" s="1"/>
  <c r="AK184" i="1"/>
  <c r="AK337" i="1"/>
  <c r="AL337" i="1" s="1"/>
  <c r="AK425" i="1"/>
  <c r="AL425" i="1" s="1"/>
  <c r="AK576" i="1"/>
  <c r="AL576" i="1" s="1"/>
  <c r="AK823" i="1"/>
  <c r="AK202" i="1"/>
  <c r="AL202" i="1" s="1"/>
  <c r="AK85" i="1"/>
  <c r="AK751" i="1"/>
  <c r="AL751" i="1" s="1"/>
  <c r="AK191" i="1"/>
  <c r="AK77" i="1"/>
  <c r="AL77" i="1" s="1"/>
  <c r="AK715" i="1"/>
  <c r="AL715" i="1" s="1"/>
  <c r="AK329" i="1"/>
  <c r="AK568" i="1"/>
  <c r="AL568" i="1" s="1"/>
  <c r="AK827" i="1"/>
  <c r="AL827" i="1" s="1"/>
  <c r="AK316" i="1"/>
  <c r="AL316" i="1" s="1"/>
  <c r="AK654" i="1"/>
  <c r="AK740" i="1"/>
  <c r="AL740" i="1" s="1"/>
  <c r="AK345" i="1"/>
  <c r="AK588" i="1"/>
  <c r="AL588" i="1" s="1"/>
  <c r="AK227" i="1"/>
  <c r="AL227" i="1" s="1"/>
  <c r="AK682" i="1"/>
  <c r="AK602" i="1"/>
  <c r="AK147" i="1"/>
  <c r="AL147" i="1" s="1"/>
  <c r="AK851" i="1"/>
  <c r="AK286" i="1"/>
  <c r="AL286" i="1" s="1"/>
  <c r="AK785" i="1"/>
  <c r="AK343" i="1"/>
  <c r="AL343" i="1" s="1"/>
  <c r="AK688" i="1"/>
  <c r="AL688" i="1" s="1"/>
  <c r="AK322" i="1"/>
  <c r="AL322" i="1" s="1"/>
  <c r="AK757" i="1"/>
  <c r="AL757" i="1" s="1"/>
  <c r="AK102" i="1"/>
  <c r="AK82" i="1"/>
  <c r="AL82" i="1" s="1"/>
  <c r="AK567" i="1"/>
  <c r="AL567" i="1" s="1"/>
  <c r="AK592" i="1"/>
  <c r="AL592" i="1" s="1"/>
  <c r="AK448" i="1"/>
  <c r="AL448" i="1" s="1"/>
  <c r="AK676" i="1"/>
  <c r="AL676" i="1" s="1"/>
  <c r="AK247" i="1"/>
  <c r="AL247" i="1" s="1"/>
  <c r="AK186" i="1"/>
  <c r="AL186" i="1" s="1"/>
  <c r="AK439" i="1"/>
  <c r="AL439" i="1" s="1"/>
  <c r="AK74" i="1"/>
  <c r="AL74" i="1" s="1"/>
  <c r="AK626" i="1"/>
  <c r="AK656" i="1"/>
  <c r="AL656" i="1" s="1"/>
  <c r="AK546" i="1"/>
  <c r="AL546" i="1" s="1"/>
  <c r="AK101" i="1"/>
  <c r="AK44" i="1"/>
  <c r="AL44" i="1" s="1"/>
  <c r="AK18" i="1"/>
  <c r="AL18" i="1" s="1"/>
  <c r="AK421" i="1"/>
  <c r="AL421" i="1" s="1"/>
  <c r="AK105" i="1"/>
  <c r="AL105" i="1" s="1"/>
  <c r="AK387" i="1"/>
  <c r="AL387" i="1" s="1"/>
  <c r="AK158" i="1"/>
  <c r="AL158" i="1" s="1"/>
  <c r="AK689" i="1"/>
  <c r="AK395" i="1"/>
  <c r="AL395" i="1" s="1"/>
  <c r="AK223" i="1"/>
  <c r="AL223" i="1" s="1"/>
  <c r="AK834" i="1"/>
  <c r="AL834" i="1" s="1"/>
  <c r="AK651" i="1"/>
  <c r="AL651" i="1" s="1"/>
  <c r="AK246" i="1"/>
  <c r="AL246" i="1" s="1"/>
  <c r="AK48" i="1"/>
  <c r="AL48" i="1" s="1"/>
  <c r="AK177" i="1"/>
  <c r="AL177" i="1" s="1"/>
  <c r="AK646" i="1"/>
  <c r="AK14" i="1"/>
  <c r="AL14" i="1" s="1"/>
  <c r="AK393" i="1"/>
  <c r="AL393" i="1" s="1"/>
  <c r="AK79" i="1"/>
  <c r="AL79" i="1" s="1"/>
  <c r="AK863" i="1"/>
  <c r="AL863" i="1" s="1"/>
  <c r="AK662" i="1"/>
  <c r="AL662" i="1" s="1"/>
  <c r="AK596" i="1"/>
  <c r="AL596" i="1" s="1"/>
  <c r="AK821" i="1"/>
  <c r="AL821" i="1" s="1"/>
  <c r="AK130" i="1"/>
  <c r="AL130" i="1" s="1"/>
  <c r="AK548" i="1"/>
  <c r="AL548" i="1" s="1"/>
  <c r="AK153" i="1"/>
  <c r="AL153" i="1" s="1"/>
  <c r="AI814" i="1"/>
  <c r="AF814" i="1"/>
  <c r="AK59" i="1"/>
  <c r="AL59" i="1" s="1"/>
  <c r="AK832" i="1"/>
  <c r="AL832" i="1" s="1"/>
  <c r="AK644" i="1"/>
  <c r="AL644" i="1" s="1"/>
  <c r="AK240" i="1"/>
  <c r="AL240" i="1" s="1"/>
  <c r="AK638" i="1"/>
  <c r="AL638" i="1" s="1"/>
  <c r="AK427" i="1"/>
  <c r="AL427" i="1" s="1"/>
  <c r="AK366" i="1"/>
  <c r="AL366" i="1" s="1"/>
  <c r="AK367" i="1"/>
  <c r="AL367" i="1" s="1"/>
  <c r="AK378" i="1"/>
  <c r="AL378" i="1" s="1"/>
  <c r="AK586" i="1"/>
  <c r="AL586" i="1" s="1"/>
  <c r="AK850" i="1"/>
  <c r="AK429" i="1"/>
  <c r="AL429" i="1" s="1"/>
  <c r="AK210" i="1"/>
  <c r="AL210" i="1" s="1"/>
  <c r="AK460" i="1"/>
  <c r="AL460" i="1" s="1"/>
  <c r="AK485" i="1"/>
  <c r="AL485" i="1" s="1"/>
  <c r="AK695" i="1"/>
  <c r="AK864" i="1"/>
  <c r="AL864" i="1" s="1"/>
  <c r="AK552" i="1"/>
  <c r="AK776" i="1"/>
  <c r="AK232" i="1"/>
  <c r="AL232" i="1" s="1"/>
  <c r="AK348" i="1"/>
  <c r="AL348" i="1" s="1"/>
  <c r="AK749" i="1"/>
  <c r="AL749" i="1" s="1"/>
  <c r="AK554" i="1"/>
  <c r="AL554" i="1" s="1"/>
  <c r="AK444" i="1"/>
  <c r="AL444" i="1" s="1"/>
  <c r="AK845" i="1"/>
  <c r="AK377" i="1"/>
  <c r="AL377" i="1" s="1"/>
  <c r="AK579" i="1"/>
  <c r="AK526" i="1"/>
  <c r="AL526" i="1" s="1"/>
  <c r="AK47" i="1"/>
  <c r="AL47" i="1" s="1"/>
  <c r="AK706" i="1"/>
  <c r="AL706" i="1" s="1"/>
  <c r="AK862" i="1"/>
  <c r="AL862" i="1" s="1"/>
  <c r="AK415" i="1"/>
  <c r="AK87" i="1"/>
  <c r="AL87" i="1" s="1"/>
  <c r="AK819" i="1"/>
  <c r="AL819" i="1" s="1"/>
  <c r="AK721" i="1"/>
  <c r="AL721" i="1" s="1"/>
  <c r="AK640" i="1"/>
  <c r="AL640" i="1" s="1"/>
  <c r="AK126" i="1"/>
  <c r="AK16" i="1"/>
  <c r="AL16" i="1" s="1"/>
  <c r="AK471" i="1"/>
  <c r="AL471" i="1" s="1"/>
  <c r="AK127" i="1"/>
  <c r="AK418" i="1"/>
  <c r="AL418" i="1" s="1"/>
  <c r="AK730" i="1"/>
  <c r="AL730" i="1" s="1"/>
  <c r="AK443" i="1"/>
  <c r="AL443" i="1" s="1"/>
  <c r="AK115" i="1"/>
  <c r="AL115" i="1" s="1"/>
  <c r="AK565" i="1"/>
  <c r="AL565" i="1" s="1"/>
  <c r="AK710" i="1"/>
  <c r="AL710" i="1" s="1"/>
  <c r="AK401" i="1"/>
  <c r="AL401" i="1" s="1"/>
  <c r="AK412" i="1"/>
  <c r="AL412" i="1" s="1"/>
  <c r="AK413" i="1"/>
  <c r="AL413" i="1" s="1"/>
  <c r="AK123" i="1"/>
  <c r="AK27" i="1"/>
  <c r="AL27" i="1" s="1"/>
  <c r="AK833" i="1"/>
  <c r="AL833" i="1" s="1"/>
  <c r="AK581" i="1"/>
  <c r="AL581" i="1" s="1"/>
  <c r="AK405" i="1"/>
  <c r="AL405" i="1" s="1"/>
  <c r="AK496" i="1"/>
  <c r="AL496" i="1" s="1"/>
  <c r="AK339" i="1"/>
  <c r="AL339" i="1" s="1"/>
  <c r="AK398" i="1"/>
  <c r="AL398" i="1" s="1"/>
  <c r="AK26" i="1"/>
  <c r="AK292" i="1"/>
  <c r="AK774" i="1"/>
  <c r="AL774" i="1" s="1"/>
  <c r="AK381" i="1"/>
  <c r="AL381" i="1" s="1"/>
  <c r="AK806" i="1"/>
  <c r="AL806" i="1" s="1"/>
  <c r="AK521" i="1"/>
  <c r="AL521" i="1" s="1"/>
  <c r="AK804" i="1"/>
  <c r="AK610" i="1"/>
  <c r="AK423" i="1"/>
  <c r="AL423" i="1" s="1"/>
  <c r="AK289" i="1"/>
  <c r="AL289" i="1" s="1"/>
  <c r="AK375" i="1"/>
  <c r="AL375" i="1" s="1"/>
  <c r="AK222" i="1"/>
  <c r="AL222" i="1" s="1"/>
  <c r="AK636" i="1"/>
  <c r="AL636" i="1" s="1"/>
  <c r="AK436" i="1"/>
  <c r="AL436" i="1" s="1"/>
  <c r="AK241" i="1"/>
  <c r="AL241" i="1" s="1"/>
  <c r="AK482" i="1"/>
  <c r="AL482" i="1" s="1"/>
  <c r="AK193" i="1"/>
  <c r="AK312" i="1"/>
  <c r="AL312" i="1" s="1"/>
  <c r="AK206" i="1"/>
  <c r="AL206" i="1" s="1"/>
  <c r="AK225" i="1"/>
  <c r="AL225" i="1" s="1"/>
  <c r="AK623" i="1"/>
  <c r="AL623" i="1" s="1"/>
  <c r="AK679" i="1"/>
  <c r="AL679" i="1" s="1"/>
  <c r="AK88" i="1"/>
  <c r="AK502" i="1"/>
  <c r="AL502" i="1" s="1"/>
  <c r="AK279" i="1"/>
  <c r="AK693" i="1"/>
  <c r="AK181" i="1"/>
  <c r="AK440" i="1"/>
  <c r="AL440" i="1" s="1"/>
  <c r="AK100" i="1"/>
  <c r="AL100" i="1" s="1"/>
  <c r="AK614" i="1"/>
  <c r="AL614" i="1" s="1"/>
  <c r="AK619" i="1"/>
  <c r="AL619" i="1" s="1"/>
  <c r="AK167" i="1"/>
  <c r="AK84" i="1"/>
  <c r="AL84" i="1" s="1"/>
  <c r="AK173" i="1"/>
  <c r="AL173" i="1" s="1"/>
  <c r="AK760" i="1"/>
  <c r="AL760" i="1" s="1"/>
  <c r="AK203" i="1"/>
  <c r="AL203" i="1" s="1"/>
  <c r="AK25" i="1"/>
  <c r="AK866" i="1"/>
  <c r="AK138" i="1"/>
  <c r="AL138" i="1" s="1"/>
  <c r="AK687" i="1"/>
  <c r="AL687" i="1" s="1"/>
  <c r="AK252" i="1"/>
  <c r="AL252" i="1" s="1"/>
  <c r="AK331" i="1"/>
  <c r="AL331" i="1" s="1"/>
  <c r="AK484" i="1"/>
  <c r="AL484" i="1" s="1"/>
  <c r="AK625" i="1"/>
  <c r="AL625" i="1" s="1"/>
  <c r="AK782" i="1"/>
  <c r="AL782" i="1" s="1"/>
  <c r="AK854" i="1"/>
  <c r="AL854" i="1" s="1"/>
  <c r="AK347" i="1"/>
  <c r="AL347" i="1" s="1"/>
  <c r="AK830" i="1"/>
  <c r="AL830" i="1" s="1"/>
  <c r="AK609" i="1"/>
  <c r="AK613" i="1"/>
  <c r="AK459" i="1"/>
  <c r="AL459" i="1" s="1"/>
  <c r="AK491" i="1"/>
  <c r="AL491" i="1" s="1"/>
  <c r="AK699" i="1"/>
  <c r="AK665" i="1"/>
  <c r="AL665" i="1" s="1"/>
  <c r="AK267" i="1"/>
  <c r="AK22" i="1"/>
  <c r="AK327" i="1"/>
  <c r="AL327" i="1" s="1"/>
  <c r="AK304" i="1"/>
  <c r="AK645" i="1"/>
  <c r="AL645" i="1" s="1"/>
  <c r="AK518" i="1"/>
  <c r="AL518" i="1" s="1"/>
  <c r="AK397" i="1"/>
  <c r="AL397" i="1" s="1"/>
  <c r="AK176" i="1"/>
  <c r="AL176" i="1" s="1"/>
  <c r="AK510" i="1"/>
  <c r="AL510" i="1" s="1"/>
  <c r="AK677" i="1"/>
  <c r="AL677" i="1" s="1"/>
  <c r="AK422" i="1"/>
  <c r="AL422" i="1" s="1"/>
  <c r="AK587" i="1"/>
  <c r="AL587" i="1" s="1"/>
  <c r="AK680" i="1"/>
  <c r="AK649" i="1"/>
  <c r="AK618" i="1"/>
  <c r="AL618" i="1" s="1"/>
  <c r="AK409" i="1"/>
  <c r="AL409" i="1" s="1"/>
  <c r="AK473" i="1"/>
  <c r="AL473" i="1" s="1"/>
  <c r="AK765" i="1"/>
  <c r="AK51" i="1"/>
  <c r="AL51" i="1" s="1"/>
  <c r="AK590" i="1"/>
  <c r="AL590" i="1" s="1"/>
  <c r="AK57" i="1"/>
  <c r="AL57" i="1" s="1"/>
  <c r="AK349" i="1"/>
  <c r="AL349" i="1" s="1"/>
  <c r="AK635" i="1"/>
  <c r="AL635" i="1" s="1"/>
  <c r="AK117" i="1"/>
  <c r="AL117" i="1" s="1"/>
  <c r="AK811" i="1"/>
  <c r="AK701" i="1"/>
  <c r="AK464" i="1"/>
  <c r="AL464" i="1" s="1"/>
  <c r="AK414" i="1"/>
  <c r="AL414" i="1" s="1"/>
  <c r="AK33" i="1"/>
  <c r="AK467" i="1"/>
  <c r="AL467" i="1" s="1"/>
  <c r="AK150" i="1"/>
  <c r="AL150" i="1" s="1"/>
  <c r="AK719" i="1"/>
  <c r="AL719" i="1" s="1"/>
  <c r="AK511" i="1"/>
  <c r="AL511" i="1" s="1"/>
  <c r="AK489" i="1"/>
  <c r="AL489" i="1" s="1"/>
  <c r="AK708" i="1"/>
  <c r="AL708" i="1" s="1"/>
  <c r="AK43" i="1"/>
  <c r="AL43" i="1" s="1"/>
  <c r="AK561" i="1"/>
  <c r="AK486" i="1"/>
  <c r="AL486" i="1" s="1"/>
  <c r="AK81" i="1"/>
  <c r="AL81" i="1" s="1"/>
  <c r="AK73" i="1"/>
  <c r="AL73" i="1" s="1"/>
  <c r="AK219" i="1"/>
  <c r="AL219" i="1" s="1"/>
  <c r="AK91" i="1"/>
  <c r="AL91" i="1" s="1"/>
  <c r="AK104" i="1"/>
  <c r="AL104" i="1" s="1"/>
  <c r="AK107" i="1"/>
  <c r="AL107" i="1" s="1"/>
  <c r="AK325" i="1"/>
  <c r="AK447" i="1"/>
  <c r="AL447" i="1" s="1"/>
  <c r="AK30" i="1"/>
  <c r="AK495" i="1"/>
  <c r="AL495" i="1" s="1"/>
  <c r="AK344" i="1"/>
  <c r="AL344" i="1" s="1"/>
  <c r="AK245" i="1"/>
  <c r="AL245" i="1" s="1"/>
  <c r="AK364" i="1"/>
  <c r="AL364" i="1" s="1"/>
  <c r="AK560" i="1"/>
  <c r="AL560" i="1" s="1"/>
  <c r="AK468" i="1"/>
  <c r="AL468" i="1" s="1"/>
  <c r="AK226" i="1"/>
  <c r="AL226" i="1" s="1"/>
  <c r="AK720" i="1"/>
  <c r="AL720" i="1" s="1"/>
  <c r="AK264" i="1"/>
  <c r="AL264" i="1" s="1"/>
  <c r="AK741" i="1"/>
  <c r="AK28" i="1"/>
  <c r="AK472" i="1"/>
  <c r="AL472" i="1" s="1"/>
  <c r="AK503" i="1"/>
  <c r="AK589" i="1"/>
  <c r="AL589" i="1" s="1"/>
  <c r="AK788" i="1"/>
  <c r="AL788" i="1" s="1"/>
  <c r="AK359" i="1"/>
  <c r="AK38" i="1"/>
  <c r="AL38" i="1" s="1"/>
  <c r="AK756" i="1"/>
  <c r="AL756" i="1" s="1"/>
  <c r="AK266" i="1"/>
  <c r="AK122" i="1"/>
  <c r="AL122" i="1" s="1"/>
  <c r="AK713" i="1"/>
  <c r="AK305" i="1"/>
  <c r="AK106" i="1"/>
  <c r="AL106" i="1" s="1"/>
  <c r="AK637" i="1"/>
  <c r="AL637" i="1" s="1"/>
  <c r="AK205" i="1"/>
  <c r="AL205" i="1" s="1"/>
  <c r="AK658" i="1"/>
  <c r="AL658" i="1" s="1"/>
  <c r="AK639" i="1"/>
  <c r="AL639" i="1" s="1"/>
  <c r="AK570" i="1"/>
  <c r="AL570" i="1" s="1"/>
  <c r="AK217" i="1"/>
  <c r="AL217" i="1" s="1"/>
  <c r="AK391" i="1"/>
  <c r="AL391" i="1" s="1"/>
  <c r="AK379" i="1"/>
  <c r="AL379" i="1" s="1"/>
  <c r="AK476" i="1"/>
  <c r="AL476" i="1" s="1"/>
  <c r="AK504" i="1"/>
  <c r="AL504" i="1" s="1"/>
  <c r="AK318" i="1"/>
  <c r="AK180" i="1"/>
  <c r="AL180" i="1" s="1"/>
  <c r="AK230" i="1"/>
  <c r="AL230" i="1" s="1"/>
  <c r="AK75" i="1"/>
  <c r="AL75" i="1" s="1"/>
  <c r="AK731" i="1"/>
  <c r="AL731" i="1" s="1"/>
  <c r="AK170" i="1"/>
  <c r="AL170" i="1" s="1"/>
  <c r="AK632" i="1"/>
  <c r="AL632" i="1" s="1"/>
  <c r="AK514" i="1"/>
  <c r="AL514" i="1" s="1"/>
  <c r="AK12" i="1"/>
  <c r="AL12" i="1" s="1"/>
  <c r="AK657" i="1"/>
  <c r="AL657" i="1" s="1"/>
  <c r="AK235" i="1"/>
  <c r="AK239" i="1"/>
  <c r="AL239" i="1" s="1"/>
  <c r="AK213" i="1"/>
  <c r="AL213" i="1" s="1"/>
  <c r="AK328" i="1"/>
  <c r="AL328" i="1" s="1"/>
  <c r="AK465" i="1"/>
  <c r="AL465" i="1" s="1"/>
  <c r="AK584" i="1"/>
  <c r="AL584" i="1" s="1"/>
  <c r="AK262" i="1"/>
  <c r="AL262" i="1" s="1"/>
  <c r="AK320" i="1"/>
  <c r="AL320" i="1" s="1"/>
  <c r="AK501" i="1"/>
  <c r="AL501" i="1" s="1"/>
  <c r="AK70" i="1"/>
  <c r="AL70" i="1" s="1"/>
  <c r="AK119" i="1"/>
  <c r="AL119" i="1" s="1"/>
  <c r="AK828" i="1"/>
  <c r="AL828" i="1" s="1"/>
  <c r="AK24" i="1"/>
  <c r="AL24" i="1" s="1"/>
  <c r="AK168" i="1"/>
  <c r="AL168" i="1" s="1"/>
  <c r="AK114" i="1"/>
  <c r="AL114" i="1" s="1"/>
  <c r="AK643" i="1"/>
  <c r="AL643" i="1" s="1"/>
  <c r="AK357" i="1"/>
  <c r="AL357" i="1" s="1"/>
  <c r="AK419" i="1"/>
  <c r="AL419" i="1" s="1"/>
  <c r="AK400" i="1"/>
  <c r="AL400" i="1" s="1"/>
  <c r="AK661" i="1"/>
  <c r="AL661" i="1" s="1"/>
  <c r="AK709" i="1"/>
  <c r="AL709" i="1" s="1"/>
  <c r="AK831" i="1"/>
  <c r="AL831" i="1" s="1"/>
  <c r="AK791" i="1"/>
  <c r="AK531" i="1"/>
  <c r="AL531" i="1" s="1"/>
  <c r="AK238" i="1"/>
  <c r="AL238" i="1" s="1"/>
  <c r="AK578" i="1"/>
  <c r="AK361" i="1"/>
  <c r="AL361" i="1" s="1"/>
  <c r="AK509" i="1"/>
  <c r="AL509" i="1" s="1"/>
  <c r="AK204" i="1"/>
  <c r="AL204" i="1" s="1"/>
  <c r="AK272" i="1"/>
  <c r="AL272" i="1" s="1"/>
  <c r="AK746" i="1"/>
  <c r="AL746" i="1" s="1"/>
  <c r="AK139" i="1"/>
  <c r="AL139" i="1" s="1"/>
  <c r="AK350" i="1"/>
  <c r="AL350" i="1" s="1"/>
  <c r="AK809" i="1"/>
  <c r="AL809" i="1" s="1"/>
  <c r="AK298" i="1"/>
  <c r="AL298" i="1" s="1"/>
  <c r="AK352" i="1"/>
  <c r="AL352" i="1" s="1"/>
  <c r="AK641" i="1"/>
  <c r="AL641" i="1" s="1"/>
  <c r="AK571" i="1"/>
  <c r="AL571" i="1" s="1"/>
  <c r="AK566" i="1"/>
  <c r="AL566" i="1" s="1"/>
  <c r="AK694" i="1"/>
  <c r="AL694" i="1" s="1"/>
  <c r="AK838" i="1"/>
  <c r="AK474" i="1"/>
  <c r="AL474" i="1" s="1"/>
  <c r="AK598" i="1"/>
  <c r="AL598" i="1" s="1"/>
  <c r="AK702" i="1"/>
  <c r="AL702" i="1" s="1"/>
  <c r="AK478" i="1"/>
  <c r="AK369" i="1"/>
  <c r="AL369" i="1" s="1"/>
  <c r="AK435" i="1"/>
  <c r="AL435" i="1" s="1"/>
  <c r="AK534" i="1"/>
  <c r="AL534" i="1" s="1"/>
  <c r="AK860" i="1"/>
  <c r="AL860" i="1" s="1"/>
  <c r="AK603" i="1"/>
  <c r="AK404" i="1"/>
  <c r="AL404" i="1" s="1"/>
  <c r="AK716" i="1"/>
  <c r="AL716" i="1" s="1"/>
  <c r="AK707" i="1"/>
  <c r="AL707" i="1" s="1"/>
  <c r="AK370" i="1"/>
  <c r="AL370" i="1" s="1"/>
  <c r="AK718" i="1"/>
  <c r="AL718" i="1" s="1"/>
  <c r="AK146" i="1"/>
  <c r="AL146" i="1" s="1"/>
  <c r="AK187" i="1"/>
  <c r="AL187" i="1" s="1"/>
  <c r="AK611" i="1"/>
  <c r="AK601" i="1"/>
  <c r="AK355" i="1"/>
  <c r="AL355" i="1" s="1"/>
  <c r="AK513" i="1"/>
  <c r="AL513" i="1" s="1"/>
  <c r="AK80" i="1"/>
  <c r="AL80" i="1" s="1"/>
  <c r="AK129" i="1"/>
  <c r="AL129" i="1" s="1"/>
  <c r="AK441" i="1"/>
  <c r="AL441" i="1" s="1"/>
  <c r="AK488" i="1"/>
  <c r="AL488" i="1" s="1"/>
  <c r="AK154" i="1"/>
  <c r="AG99" i="1"/>
  <c r="AI99" i="1" s="1"/>
  <c r="AF99" i="1"/>
  <c r="AI605" i="1"/>
  <c r="AF605" i="1"/>
  <c r="AK605" i="1" s="1"/>
  <c r="AL605" i="1" s="1"/>
  <c r="AK477" i="1"/>
  <c r="AL477" i="1" s="1"/>
  <c r="AK506" i="1"/>
  <c r="AL506" i="1" s="1"/>
  <c r="AK492" i="1"/>
  <c r="AL492" i="1" s="1"/>
  <c r="AK35" i="1"/>
  <c r="AK159" i="1"/>
  <c r="AL159" i="1" s="1"/>
  <c r="AK452" i="1"/>
  <c r="AL452" i="1" s="1"/>
  <c r="AK174" i="1"/>
  <c r="AK704" i="1"/>
  <c r="AL704" i="1" s="1"/>
  <c r="AK761" i="1"/>
  <c r="AL761" i="1" s="1"/>
  <c r="AK520" i="1"/>
  <c r="AL520" i="1" s="1"/>
  <c r="AK497" i="1"/>
  <c r="AL497" i="1" s="1"/>
  <c r="AK451" i="1"/>
  <c r="AL451" i="1" s="1"/>
  <c r="AK483" i="1"/>
  <c r="AL483" i="1" s="1"/>
  <c r="AK799" i="1"/>
  <c r="AK428" i="1"/>
  <c r="AL428" i="1" s="1"/>
  <c r="AK151" i="1"/>
  <c r="AL151" i="1" s="1"/>
  <c r="AK373" i="1"/>
  <c r="AL373" i="1" s="1"/>
  <c r="AK543" i="1"/>
  <c r="AK253" i="1"/>
  <c r="AK49" i="1"/>
  <c r="AL49" i="1" s="1"/>
  <c r="AK597" i="1"/>
  <c r="AL597" i="1" s="1"/>
  <c r="AK249" i="1"/>
  <c r="AL249" i="1" s="1"/>
  <c r="AK633" i="1"/>
  <c r="AL633" i="1" s="1"/>
  <c r="AK220" i="1"/>
  <c r="AL220" i="1" s="1"/>
  <c r="AK743" i="1"/>
  <c r="AL743" i="1" s="1"/>
  <c r="AK83" i="1"/>
  <c r="AL83" i="1" s="1"/>
  <c r="AK46" i="1"/>
  <c r="AL46" i="1" s="1"/>
  <c r="AK462" i="1"/>
  <c r="AL462" i="1" s="1"/>
  <c r="AK744" i="1"/>
  <c r="AL744" i="1" s="1"/>
  <c r="AK60" i="1"/>
  <c r="AL60" i="1" s="1"/>
  <c r="AK257" i="1"/>
  <c r="AL257" i="1" s="1"/>
  <c r="AK770" i="1"/>
  <c r="AL770" i="1" s="1"/>
  <c r="AK557" i="1"/>
  <c r="AL557" i="1" s="1"/>
  <c r="AK672" i="1"/>
  <c r="AL672" i="1" s="1"/>
  <c r="AK363" i="1"/>
  <c r="AL363" i="1" s="1"/>
  <c r="AK674" i="1"/>
  <c r="AL674" i="1" s="1"/>
  <c r="AK68" i="1"/>
  <c r="AL68" i="1" s="1"/>
  <c r="AK125" i="1"/>
  <c r="AL125" i="1" s="1"/>
  <c r="AK276" i="1"/>
  <c r="AL276" i="1" s="1"/>
  <c r="AK208" i="1"/>
  <c r="AL208" i="1" s="1"/>
  <c r="AK648" i="1"/>
  <c r="AL648" i="1" s="1"/>
  <c r="AK63" i="1"/>
  <c r="AL63" i="1" s="1"/>
  <c r="AK280" i="1"/>
  <c r="AK628" i="1"/>
  <c r="AL628" i="1" s="1"/>
  <c r="AK152" i="1"/>
  <c r="AL152" i="1" s="1"/>
  <c r="AK549" i="1"/>
  <c r="AL549" i="1" s="1"/>
  <c r="AK865" i="1"/>
  <c r="AL865" i="1" s="1"/>
  <c r="AK843" i="1"/>
  <c r="AL843" i="1" s="1"/>
  <c r="AK698" i="1"/>
  <c r="AL698" i="1" s="1"/>
  <c r="AK324" i="1"/>
  <c r="AL324" i="1" s="1"/>
  <c r="AK620" i="1"/>
  <c r="AL620" i="1" s="1"/>
  <c r="AK493" i="1"/>
  <c r="AL493" i="1" s="1"/>
  <c r="AK494" i="1"/>
  <c r="AL494" i="1" s="1"/>
  <c r="AK669" i="1"/>
  <c r="AK583" i="1"/>
  <c r="AL583" i="1" s="1"/>
  <c r="AK550" i="1"/>
  <c r="AL550" i="1" s="1"/>
  <c r="AK466" i="1"/>
  <c r="AL466" i="1" s="1"/>
  <c r="AK569" i="1"/>
  <c r="AL569" i="1" s="1"/>
  <c r="AK110" i="1"/>
  <c r="AL110" i="1" s="1"/>
  <c r="AK773" i="1"/>
  <c r="AL773" i="1" s="1"/>
  <c r="AK120" i="1"/>
  <c r="AK179" i="1"/>
  <c r="AL179" i="1" s="1"/>
  <c r="AK295" i="1"/>
  <c r="AL295" i="1" s="1"/>
  <c r="AK837" i="1"/>
  <c r="AL837" i="1" s="1"/>
  <c r="AK551" i="1"/>
  <c r="AL551" i="1" s="1"/>
  <c r="AK410" i="1"/>
  <c r="AL410" i="1" s="1"/>
  <c r="AK631" i="1"/>
  <c r="AL631" i="1" s="1"/>
  <c r="AK769" i="1"/>
  <c r="AL769" i="1" s="1"/>
  <c r="AK790" i="1"/>
  <c r="AK149" i="1"/>
  <c r="AL149" i="1" s="1"/>
  <c r="AK93" i="1"/>
  <c r="AL93" i="1" s="1"/>
  <c r="AK846" i="1"/>
  <c r="AK270" i="1"/>
  <c r="AK108" i="1"/>
  <c r="AL108" i="1" s="1"/>
  <c r="AK242" i="1"/>
  <c r="AL242" i="1" s="1"/>
  <c r="AK426" i="1"/>
  <c r="AL426" i="1" s="1"/>
  <c r="AK558" i="1"/>
  <c r="AL558" i="1" s="1"/>
  <c r="AK163" i="1"/>
  <c r="AL163" i="1" s="1"/>
  <c r="AK314" i="1"/>
  <c r="AL314" i="1" s="1"/>
  <c r="AK392" i="1"/>
  <c r="AK165" i="1"/>
  <c r="AL165" i="1" s="1"/>
  <c r="AK456" i="1"/>
  <c r="AK248" i="1"/>
  <c r="AL248" i="1" s="1"/>
  <c r="AK98" i="1"/>
  <c r="AL98" i="1" s="1"/>
  <c r="AK353" i="1"/>
  <c r="AL353" i="1" s="1"/>
  <c r="AK356" i="1"/>
  <c r="AL356" i="1" s="1"/>
  <c r="AK182" i="1"/>
  <c r="AL182" i="1" s="1"/>
  <c r="AK431" i="1"/>
  <c r="AL431" i="1" s="1"/>
  <c r="AK383" i="1"/>
  <c r="AK434" i="1"/>
  <c r="AL434" i="1" s="1"/>
  <c r="AK420" i="1"/>
  <c r="AL420" i="1" s="1"/>
  <c r="AG437" i="1"/>
  <c r="AF437" i="1"/>
  <c r="AK143" i="1"/>
  <c r="AL143" i="1" s="1"/>
  <c r="AK634" i="1"/>
  <c r="AL634" i="1" s="1"/>
  <c r="AL116" i="1"/>
  <c r="AK116" i="1"/>
  <c r="AK621" i="1"/>
  <c r="AL621" i="1" s="1"/>
  <c r="AK538" i="1"/>
  <c r="AK136" i="1"/>
  <c r="AL136" i="1" s="1"/>
  <c r="AK109" i="1"/>
  <c r="AL109" i="1" s="1"/>
  <c r="AK455" i="1"/>
  <c r="AL455" i="1" s="1"/>
  <c r="AK399" i="1"/>
  <c r="AL399" i="1" s="1"/>
  <c r="AK818" i="1"/>
  <c r="AL818" i="1" s="1"/>
  <c r="AK207" i="1"/>
  <c r="AL207" i="1" s="1"/>
  <c r="AK333" i="1"/>
  <c r="AL333" i="1" s="1"/>
  <c r="AK34" i="1"/>
  <c r="AL34" i="1" s="1"/>
  <c r="AK544" i="1"/>
  <c r="AL544" i="1" s="1"/>
  <c r="AK642" i="1"/>
  <c r="AL642" i="1" s="1"/>
  <c r="AK307" i="1"/>
  <c r="AK313" i="1"/>
  <c r="AL313" i="1" s="1"/>
  <c r="AK528" i="1"/>
  <c r="AL528" i="1" s="1"/>
  <c r="AK142" i="1"/>
  <c r="AL142" i="1" s="1"/>
  <c r="AK789" i="1"/>
  <c r="AL789" i="1" s="1"/>
  <c r="AK200" i="1"/>
  <c r="AL200" i="1" s="1"/>
  <c r="AK385" i="1"/>
  <c r="AL385" i="1" s="1"/>
  <c r="AK290" i="1"/>
  <c r="AK189" i="1"/>
  <c r="AL189" i="1" s="1"/>
  <c r="AK759" i="1"/>
  <c r="AL759" i="1" s="1"/>
  <c r="AK500" i="1"/>
  <c r="AL500" i="1" s="1"/>
  <c r="AK134" i="1"/>
  <c r="AL134" i="1" s="1"/>
  <c r="AK481" i="1"/>
  <c r="AL481" i="1" s="1"/>
  <c r="AK403" i="1"/>
  <c r="AL403" i="1" s="1"/>
  <c r="AK593" i="1"/>
  <c r="AL593" i="1" s="1"/>
  <c r="AK771" i="1"/>
  <c r="AL771" i="1" s="1"/>
  <c r="AK31" i="1"/>
  <c r="AL31" i="1" s="1"/>
  <c r="AK62" i="1"/>
  <c r="AL62" i="1" s="1"/>
  <c r="AK42" i="1"/>
  <c r="AL42" i="1" s="1"/>
  <c r="AK332" i="1"/>
  <c r="AL332" i="1" s="1"/>
  <c r="AK836" i="1"/>
  <c r="AL836" i="1" s="1"/>
  <c r="AK97" i="1"/>
  <c r="AL97" i="1" s="1"/>
  <c r="AK342" i="1"/>
  <c r="AL342" i="1" s="1"/>
  <c r="AK113" i="1"/>
  <c r="AL113" i="1" s="1"/>
  <c r="AK281" i="1"/>
  <c r="AK732" i="1"/>
  <c r="AL732" i="1" s="1"/>
  <c r="AK727" i="1"/>
  <c r="AL727" i="1" s="1"/>
  <c r="AK358" i="1"/>
  <c r="AL358" i="1" s="1"/>
  <c r="AK287" i="1"/>
  <c r="AL287" i="1" s="1"/>
  <c r="AK515" i="1"/>
  <c r="AL515" i="1" s="1"/>
  <c r="AK396" i="1"/>
  <c r="AL396" i="1" s="1"/>
  <c r="AK156" i="1"/>
  <c r="AL156" i="1" s="1"/>
  <c r="AK250" i="1"/>
  <c r="AL250" i="1" s="1"/>
  <c r="AK532" i="1"/>
  <c r="AL532" i="1" s="1"/>
  <c r="AK533" i="1"/>
  <c r="AL533" i="1" s="1"/>
  <c r="AK508" i="1"/>
  <c r="AL508" i="1" s="1"/>
  <c r="AK537" i="1"/>
  <c r="AL537" i="1" s="1"/>
  <c r="AK41" i="1"/>
  <c r="AL41" i="1" s="1"/>
  <c r="AK148" i="1"/>
  <c r="AL148" i="1" s="1"/>
  <c r="AK244" i="1"/>
  <c r="AL244" i="1" s="1"/>
  <c r="AK273" i="1"/>
  <c r="AL273" i="1" s="1"/>
  <c r="AK653" i="1"/>
  <c r="AL653" i="1" s="1"/>
  <c r="AK595" i="1"/>
  <c r="AL595" i="1" s="1"/>
  <c r="AK678" i="1"/>
  <c r="AL678" i="1" s="1"/>
  <c r="AK140" i="1"/>
  <c r="AL140" i="1" s="1"/>
  <c r="AK801" i="1"/>
  <c r="AL801" i="1" s="1"/>
  <c r="AK430" i="1"/>
  <c r="AL430" i="1" s="1"/>
  <c r="AK354" i="1"/>
  <c r="AL354" i="1" s="1"/>
  <c r="AK659" i="1"/>
  <c r="AL659" i="1" s="1"/>
  <c r="AK522" i="1"/>
  <c r="AL522" i="1" s="1"/>
  <c r="AK411" i="1"/>
  <c r="AL411" i="1" s="1"/>
  <c r="AK734" i="1"/>
  <c r="AL734" i="1" s="1"/>
  <c r="AK386" i="1"/>
  <c r="AL386" i="1" s="1"/>
  <c r="AK236" i="1"/>
  <c r="AL236" i="1" s="1"/>
  <c r="AK132" i="1"/>
  <c r="AL132" i="1" s="1"/>
  <c r="AK664" i="1"/>
  <c r="AL664" i="1" s="1"/>
  <c r="AK555" i="1"/>
  <c r="AL555" i="1" s="1"/>
  <c r="AK667" i="1"/>
  <c r="AL667" i="1" s="1"/>
  <c r="AK302" i="1"/>
  <c r="AL302" i="1" s="1"/>
  <c r="AK556" i="1"/>
  <c r="AL556" i="1" s="1"/>
  <c r="AK261" i="1"/>
  <c r="AL261" i="1" s="1"/>
  <c r="AK160" i="1"/>
  <c r="AL160" i="1" s="1"/>
  <c r="AK705" i="1"/>
  <c r="AL705" i="1" s="1"/>
  <c r="AK362" i="1"/>
  <c r="AL362" i="1" s="1"/>
  <c r="AK762" i="1"/>
  <c r="AL762" i="1" s="1"/>
  <c r="AK340" i="1"/>
  <c r="AK778" i="1"/>
  <c r="AL778" i="1" s="1"/>
  <c r="AK848" i="1"/>
  <c r="AL848" i="1" s="1"/>
  <c r="AK624" i="1"/>
  <c r="AL624" i="1" s="1"/>
  <c r="AK209" i="1"/>
  <c r="AL209" i="1" s="1"/>
  <c r="AK813" i="1"/>
  <c r="AL813" i="1" s="1"/>
  <c r="AK228" i="1"/>
  <c r="AL228" i="1" s="1"/>
  <c r="AK55" i="1"/>
  <c r="AL55" i="1" s="1"/>
  <c r="AK284" i="1"/>
  <c r="AK37" i="1"/>
  <c r="AL37" i="1" s="1"/>
  <c r="AK475" i="1"/>
  <c r="AL475" i="1" s="1"/>
  <c r="AK829" i="1"/>
  <c r="AL829" i="1" s="1"/>
  <c r="AG673" i="1"/>
  <c r="AF673" i="1"/>
  <c r="AK842" i="1"/>
  <c r="AK260" i="1"/>
  <c r="AL260" i="1" s="1"/>
  <c r="AK36" i="1"/>
  <c r="AK844" i="1"/>
  <c r="AL844" i="1" s="1"/>
  <c r="AK23" i="1"/>
  <c r="AL23" i="1" s="1"/>
  <c r="AK445" i="1"/>
  <c r="AL445" i="1" s="1"/>
  <c r="AK535" i="1"/>
  <c r="AL535" i="1" s="1"/>
  <c r="AK536" i="1"/>
  <c r="AL536" i="1" s="1"/>
  <c r="AK582" i="1"/>
  <c r="AL582" i="1" s="1"/>
  <c r="AK54" i="1"/>
  <c r="AL54" i="1" s="1"/>
  <c r="AK519" i="1"/>
  <c r="AL519" i="1" s="1"/>
  <c r="AK13" i="1"/>
  <c r="AL13" i="1" s="1"/>
  <c r="AK575" i="1"/>
  <c r="AL575" i="1" s="1"/>
  <c r="AK797" i="1"/>
  <c r="AL797" i="1" s="1"/>
  <c r="AK29" i="1"/>
  <c r="AL29" i="1" s="1"/>
  <c r="AK71" i="1"/>
  <c r="AL71" i="1" s="1"/>
  <c r="AK306" i="1"/>
  <c r="AK317" i="1"/>
  <c r="AL317" i="1" s="1"/>
  <c r="AK820" i="1"/>
  <c r="AL820" i="1" s="1"/>
  <c r="AK112" i="1"/>
  <c r="AL112" i="1" s="1"/>
  <c r="AK724" i="1"/>
  <c r="AL724" i="1" s="1"/>
  <c r="AK432" i="1"/>
  <c r="AL432" i="1" s="1"/>
  <c r="AK812" i="1"/>
  <c r="AK65" i="1"/>
  <c r="AL65" i="1" s="1"/>
  <c r="AK382" i="1"/>
  <c r="AL382" i="1" s="1"/>
  <c r="AK517" i="1"/>
  <c r="AL517" i="1" s="1"/>
  <c r="AK309" i="1"/>
  <c r="AK144" i="1"/>
  <c r="AL144" i="1" s="1"/>
  <c r="AK172" i="1"/>
  <c r="AL172" i="1" s="1"/>
  <c r="AK825" i="1"/>
  <c r="AL825" i="1" s="1"/>
  <c r="AK215" i="1"/>
  <c r="AL215" i="1" s="1"/>
  <c r="AK454" i="1"/>
  <c r="AL454" i="1" s="1"/>
  <c r="AK67" i="1"/>
  <c r="AL67" i="1" s="1"/>
  <c r="AK856" i="1"/>
  <c r="AL856" i="1" s="1"/>
  <c r="AK311" i="1"/>
  <c r="AL311" i="1" s="1"/>
  <c r="AK389" i="1"/>
  <c r="AL389" i="1" s="1"/>
  <c r="AK96" i="1"/>
  <c r="AL96" i="1" s="1"/>
  <c r="AK303" i="1"/>
  <c r="AK697" i="1"/>
  <c r="AK417" i="1"/>
  <c r="AL417" i="1" s="1"/>
  <c r="AK89" i="1"/>
  <c r="AL89" i="1" s="1"/>
  <c r="AK737" i="1"/>
  <c r="AL737" i="1" s="1"/>
  <c r="AK17" i="1"/>
  <c r="AL17" i="1" s="1"/>
  <c r="AK199" i="1"/>
  <c r="AL199" i="1" s="1"/>
  <c r="AK131" i="1"/>
  <c r="AL131" i="1" s="1"/>
  <c r="AK45" i="1"/>
  <c r="AL45" i="1" s="1"/>
  <c r="AK507" i="1"/>
  <c r="AL507" i="1" s="1"/>
  <c r="AK92" i="1"/>
  <c r="AL92" i="1" s="1"/>
  <c r="AK76" i="1"/>
  <c r="AL76" i="1" s="1"/>
  <c r="AK446" i="1"/>
  <c r="AL446" i="1" s="1"/>
  <c r="AK66" i="1"/>
  <c r="AK670" i="1"/>
  <c r="AL670" i="1" s="1"/>
  <c r="AK216" i="1"/>
  <c r="AL216" i="1" s="1"/>
  <c r="AK814" i="1"/>
  <c r="AL814" i="1" s="1"/>
  <c r="AK796" i="1"/>
  <c r="AL796" i="1" s="1"/>
  <c r="AK754" i="1"/>
  <c r="AL754" i="1" s="1"/>
  <c r="AK817" i="1"/>
  <c r="AL817" i="1" s="1"/>
  <c r="AK406" i="1"/>
  <c r="AL406" i="1" s="1"/>
  <c r="AK293" i="1"/>
  <c r="AK747" i="1"/>
  <c r="AL747" i="1" s="1"/>
  <c r="AK166" i="1"/>
  <c r="AL166" i="1" s="1"/>
  <c r="AK541" i="1"/>
  <c r="AL541" i="1" s="1"/>
  <c r="AK490" i="1"/>
  <c r="AL490" i="1" s="1"/>
  <c r="AK512" i="1"/>
  <c r="AL512" i="1" s="1"/>
  <c r="AK299" i="1"/>
  <c r="AL299" i="1" s="1"/>
  <c r="AK802" i="1"/>
  <c r="AL802" i="1" s="1"/>
  <c r="AK573" i="1"/>
  <c r="AL573" i="1" s="1"/>
  <c r="AK218" i="1"/>
  <c r="AL218" i="1" s="1"/>
  <c r="AK52" i="1"/>
  <c r="AL52" i="1" s="1"/>
  <c r="AK780" i="1"/>
  <c r="AL780" i="1" s="1"/>
  <c r="AK530" i="1"/>
  <c r="AL530" i="1" s="1"/>
  <c r="AK666" i="1"/>
  <c r="AL666" i="1" s="1"/>
  <c r="AK402" i="1"/>
  <c r="AL402" i="1" s="1"/>
  <c r="AK480" i="1"/>
  <c r="AL480" i="1" s="1"/>
  <c r="AK692" i="1"/>
  <c r="AK243" i="1"/>
  <c r="AL243" i="1" s="1"/>
  <c r="AK95" i="1"/>
  <c r="AL95" i="1" s="1"/>
  <c r="AK652" i="1"/>
  <c r="AL652" i="1" s="1"/>
  <c r="AK164" i="1"/>
  <c r="AL164" i="1" s="1"/>
  <c r="AK351" i="1"/>
  <c r="AL351" i="1" s="1"/>
  <c r="AK449" i="1"/>
  <c r="AL449" i="1" s="1"/>
  <c r="AK608" i="1"/>
  <c r="AK600" i="1"/>
  <c r="AK258" i="1"/>
  <c r="AL258" i="1" s="1"/>
  <c r="AK169" i="1"/>
  <c r="AL169" i="1" s="1"/>
  <c r="AK736" i="1"/>
  <c r="AL736" i="1" s="1"/>
  <c r="AK334" i="1"/>
  <c r="AL334" i="1" s="1"/>
  <c r="AK547" i="1"/>
  <c r="AL547" i="1" s="1"/>
  <c r="AK853" i="1"/>
  <c r="AL853" i="1" s="1"/>
  <c r="AK574" i="1"/>
  <c r="AL574" i="1" s="1"/>
  <c r="AG606" i="1"/>
  <c r="AF606" i="1"/>
  <c r="AK338" i="1"/>
  <c r="AL338" i="1" s="1"/>
  <c r="AK155" i="1"/>
  <c r="AL155" i="1" s="1"/>
  <c r="AK211" i="1"/>
  <c r="AK758" i="1"/>
  <c r="AL758" i="1" s="1"/>
  <c r="AK859" i="1"/>
  <c r="AL859" i="1" s="1"/>
  <c r="AK86" i="1"/>
  <c r="AL86" i="1" s="1"/>
  <c r="AK195" i="1"/>
  <c r="AL195" i="1" s="1"/>
  <c r="AK53" i="1"/>
  <c r="AL53" i="1" s="1"/>
  <c r="AK137" i="1"/>
  <c r="AL137" i="1" s="1"/>
  <c r="AK559" i="1"/>
  <c r="AL559" i="1" s="1"/>
  <c r="AK691" i="1"/>
  <c r="AL691" i="1" s="1"/>
  <c r="AK111" i="1"/>
  <c r="AL111" i="1" s="1"/>
  <c r="AK469" i="1"/>
  <c r="AK380" i="1"/>
  <c r="AL380" i="1" s="1"/>
  <c r="AK221" i="1"/>
  <c r="AL221" i="1" s="1"/>
  <c r="AK291" i="1"/>
  <c r="AL291" i="1" s="1"/>
  <c r="AK616" i="1"/>
  <c r="AL616" i="1" s="1"/>
  <c r="AK810" i="1"/>
  <c r="AL810" i="1" s="1"/>
  <c r="AK527" i="1"/>
  <c r="AL527" i="1" s="1"/>
  <c r="AK56" i="1"/>
  <c r="AL56" i="1" s="1"/>
  <c r="AK735" i="1"/>
  <c r="AL735" i="1" s="1"/>
  <c r="AK784" i="1"/>
  <c r="AL784" i="1" s="1"/>
  <c r="AK442" i="1"/>
  <c r="AL442" i="1" s="1"/>
  <c r="AK90" i="1"/>
  <c r="AL90" i="1" s="1"/>
  <c r="AK190" i="1"/>
  <c r="AL190" i="1" s="1"/>
  <c r="AK712" i="1"/>
  <c r="AL712" i="1" s="1"/>
  <c r="AK376" i="1"/>
  <c r="AL376" i="1" s="1"/>
  <c r="AK577" i="1"/>
  <c r="AL577" i="1" s="1"/>
  <c r="AK591" i="1"/>
  <c r="AL591" i="1" s="1"/>
  <c r="AK767" i="1"/>
  <c r="AL767" i="1" s="1"/>
  <c r="AK171" i="1"/>
  <c r="AL171" i="1" s="1"/>
  <c r="AK826" i="1"/>
  <c r="AL826" i="1" s="1"/>
  <c r="AK61" i="1"/>
  <c r="AL61" i="1" s="1"/>
  <c r="AK224" i="1"/>
  <c r="AL224" i="1" s="1"/>
  <c r="AK753" i="1"/>
  <c r="AL753" i="1" s="1"/>
  <c r="AK772" i="1"/>
  <c r="AL772" i="1" s="1"/>
  <c r="AK622" i="1"/>
  <c r="AL622" i="1" s="1"/>
  <c r="AK275" i="1"/>
  <c r="AL275" i="1" s="1"/>
  <c r="AK15" i="1"/>
  <c r="AL15" i="1" s="1"/>
  <c r="AK849" i="1"/>
  <c r="AL849" i="1" s="1"/>
  <c r="AK540" i="1"/>
  <c r="AL540" i="1" s="1"/>
  <c r="AK64" i="1"/>
  <c r="AL64" i="1" s="1"/>
  <c r="AK229" i="1"/>
  <c r="AL229" i="1" s="1"/>
  <c r="AK728" i="1"/>
  <c r="AL728" i="1" s="1"/>
  <c r="AK50" i="1"/>
  <c r="AL50" i="1" s="1"/>
  <c r="AK685" i="1"/>
  <c r="AK599" i="1"/>
  <c r="AL599" i="1" s="1"/>
  <c r="AK255" i="1"/>
  <c r="AL255" i="1" s="1"/>
  <c r="AK663" i="1"/>
  <c r="AL663" i="1" s="1"/>
  <c r="AK19" i="1"/>
  <c r="AL19" i="1" s="1"/>
  <c r="AK296" i="1"/>
  <c r="AL296" i="1" s="1"/>
  <c r="AK21" i="1"/>
  <c r="AL21" i="1" s="1"/>
  <c r="AK269" i="1"/>
  <c r="AL269" i="1" s="1"/>
  <c r="AK214" i="1"/>
  <c r="AL214" i="1" s="1"/>
  <c r="AK162" i="1"/>
  <c r="AL162" i="1" s="1"/>
  <c r="AK301" i="1"/>
  <c r="AL301" i="1" s="1"/>
  <c r="AK388" i="1"/>
  <c r="AL388" i="1" s="1"/>
  <c r="AK300" i="1"/>
  <c r="AL300" i="1" s="1"/>
  <c r="AK390" i="1"/>
  <c r="AL390" i="1" s="1"/>
  <c r="AK585" i="1"/>
  <c r="AL585" i="1" s="1"/>
  <c r="AK69" i="1"/>
  <c r="AL69" i="1" s="1"/>
  <c r="AK278" i="1"/>
  <c r="AK607" i="1"/>
  <c r="AL607" i="1" s="1"/>
  <c r="AK542" i="1"/>
  <c r="AL542" i="1" s="1"/>
  <c r="AK374" i="1"/>
  <c r="AL374" i="1" s="1"/>
  <c r="AK234" i="1"/>
  <c r="AL234" i="1" s="1"/>
  <c r="AK499" i="1"/>
  <c r="AL499" i="1" s="1"/>
  <c r="AK368" i="1"/>
  <c r="AL368" i="1" s="1"/>
  <c r="AK523" i="1"/>
  <c r="AL523" i="1" s="1"/>
  <c r="AK336" i="1"/>
  <c r="AL336" i="1" s="1"/>
  <c r="AK841" i="1"/>
  <c r="AL841" i="1" s="1"/>
  <c r="AK424" i="1"/>
  <c r="AL424" i="1" s="1"/>
  <c r="AK58" i="1"/>
  <c r="AL58" i="1" s="1"/>
  <c r="AK453" i="1"/>
  <c r="AL453" i="1" s="1"/>
  <c r="AK524" i="1"/>
  <c r="AL524" i="1" s="1"/>
  <c r="AK745" i="1"/>
  <c r="AL745" i="1" s="1"/>
  <c r="AK463" i="1"/>
  <c r="AL463" i="1" s="1"/>
  <c r="AK795" i="1"/>
  <c r="AK145" i="1"/>
  <c r="AL145" i="1" s="1"/>
  <c r="AK861" i="1"/>
  <c r="AL861" i="1" s="1"/>
  <c r="AK263" i="1"/>
  <c r="AL263" i="1" s="1"/>
  <c r="AK365" i="1"/>
  <c r="AL365" i="1" s="1"/>
  <c r="AK498" i="1"/>
  <c r="AL498" i="1" s="1"/>
  <c r="AK407" i="1"/>
  <c r="AL407" i="1" s="1"/>
  <c r="AK277" i="1"/>
  <c r="AL277" i="1" s="1"/>
  <c r="AK775" i="1"/>
  <c r="AL775" i="1" s="1"/>
  <c r="AK857" i="1"/>
  <c r="AL857" i="1" s="1"/>
  <c r="AK793" i="1"/>
  <c r="AL793" i="1" s="1"/>
  <c r="AK72" i="1"/>
  <c r="AL72" i="1" s="1"/>
  <c r="AK335" i="1"/>
  <c r="AL335" i="1" s="1"/>
  <c r="AK630" i="1"/>
  <c r="AL630" i="1" s="1"/>
  <c r="AK265" i="1"/>
  <c r="AL265" i="1" s="1"/>
  <c r="AK233" i="1"/>
  <c r="AL233" i="1" s="1"/>
  <c r="AL26" i="1"/>
  <c r="AL738" i="1"/>
  <c r="AL840" i="1"/>
  <c r="AL752" i="1"/>
  <c r="AL755" i="1"/>
  <c r="AL768" i="1"/>
  <c r="AL816" i="1"/>
  <c r="AL781" i="1"/>
  <c r="AL783" i="1"/>
  <c r="AT192" i="1"/>
  <c r="AV192" i="1" s="1"/>
  <c r="AB683" i="1"/>
  <c r="AM683" i="1" s="1"/>
  <c r="AO683" i="1" s="1"/>
  <c r="AP683" i="1" s="1"/>
  <c r="AB696" i="1"/>
  <c r="AM696" i="1" s="1"/>
  <c r="AI607" i="1"/>
  <c r="AL167" i="1"/>
  <c r="AL723" i="1"/>
  <c r="AI797" i="1"/>
  <c r="AL231" i="1"/>
  <c r="AL660" i="1"/>
  <c r="AL326" i="1"/>
  <c r="AL726" i="1"/>
  <c r="AL711" i="1"/>
  <c r="AL564" i="1"/>
  <c r="AL457" i="1"/>
  <c r="AL594" i="1"/>
  <c r="AL766" i="1"/>
  <c r="AL725" i="1"/>
  <c r="AL604" i="1"/>
  <c r="AL279" i="1"/>
  <c r="AL791" i="1"/>
  <c r="AL543" i="1"/>
  <c r="AL729" i="1"/>
  <c r="AL615" i="1"/>
  <c r="AL178" i="1"/>
  <c r="AL792" i="1"/>
  <c r="AL815" i="1"/>
  <c r="AL330" i="1"/>
  <c r="AL722" i="1"/>
  <c r="AL655" i="1"/>
  <c r="AL450" i="1"/>
  <c r="AL416" i="1"/>
  <c r="AL274" i="1"/>
  <c r="AL545" i="1"/>
  <c r="AL470" i="1"/>
  <c r="AL650" i="1"/>
  <c r="AL315" i="1"/>
  <c r="AL748" i="1"/>
  <c r="AL321" i="1"/>
  <c r="AL308" i="1"/>
  <c r="AL858" i="1"/>
  <c r="AL668" i="1"/>
  <c r="AL310" i="1"/>
  <c r="AL124" i="1"/>
  <c r="AL198" i="1"/>
  <c r="AL516" i="1"/>
  <c r="AL786" i="1"/>
  <c r="AL505" i="1"/>
  <c r="AL461" i="1"/>
  <c r="AL612" i="1"/>
  <c r="AL675" i="1"/>
  <c r="AL798" i="1"/>
  <c r="AL529" i="1"/>
  <c r="AL562" i="1"/>
  <c r="AL103" i="1"/>
  <c r="AL779" i="1"/>
  <c r="AL254" i="1"/>
  <c r="AL703" i="1"/>
  <c r="AL288" i="1"/>
  <c r="AL805" i="1"/>
  <c r="AL256" i="1"/>
  <c r="AL794" i="1"/>
  <c r="AL360" i="1"/>
  <c r="AL803" i="1"/>
  <c r="AL627" i="1"/>
  <c r="AL733" i="1"/>
  <c r="AL201" i="1"/>
  <c r="AL580" i="1"/>
  <c r="AL185" i="1"/>
  <c r="AL807" i="1"/>
  <c r="AL839" i="1"/>
  <c r="AL847" i="1"/>
  <c r="AL285" i="1"/>
  <c r="AL394" i="1"/>
  <c r="AL739" i="1"/>
  <c r="AL175" i="1"/>
  <c r="AL188" i="1"/>
  <c r="AL297" i="1"/>
  <c r="AL341" i="1"/>
  <c r="AL822" i="1"/>
  <c r="AL237" i="1"/>
  <c r="AL259" i="1"/>
  <c r="AL196" i="1"/>
  <c r="AL553" i="1"/>
  <c r="AL742" i="1"/>
  <c r="AL212" i="1"/>
  <c r="AL194" i="1"/>
  <c r="AL271" i="1"/>
  <c r="AL671" i="1"/>
  <c r="AL408" i="1"/>
  <c r="AL647" i="1"/>
  <c r="AL346" i="1"/>
  <c r="AL384" i="1"/>
  <c r="AL438" i="1"/>
  <c r="AL686" i="1"/>
  <c r="AL539" i="1"/>
  <c r="AL852" i="1"/>
  <c r="AL133" i="1"/>
  <c r="AL141" i="1"/>
  <c r="AL684" i="1"/>
  <c r="AL121" i="1"/>
  <c r="AL183" i="1"/>
  <c r="AL283" i="1"/>
  <c r="AL750" i="1"/>
  <c r="AL855" i="1"/>
  <c r="AL525" i="1"/>
  <c r="AL714" i="1"/>
  <c r="AL251" i="1"/>
  <c r="AL572" i="1"/>
  <c r="AL479" i="1"/>
  <c r="AL824" i="1"/>
  <c r="AL135" i="1"/>
  <c r="AL835" i="1"/>
  <c r="AL128" i="1"/>
  <c r="AL371" i="1"/>
  <c r="AL800" i="1"/>
  <c r="AL764" i="1"/>
  <c r="AL700" i="1"/>
  <c r="AL94" i="1"/>
  <c r="AL157" i="1"/>
  <c r="AL777" i="1"/>
  <c r="AB65" i="1"/>
  <c r="AB686" i="1"/>
  <c r="AB199" i="1"/>
  <c r="AB99" i="1"/>
  <c r="AB765" i="1"/>
  <c r="AB473" i="1"/>
  <c r="AB409" i="1"/>
  <c r="AB618" i="1"/>
  <c r="AB417" i="1"/>
  <c r="AB34" i="1"/>
  <c r="AB303" i="1"/>
  <c r="AB274" i="1"/>
  <c r="AB389" i="1"/>
  <c r="AB856" i="1"/>
  <c r="AB454" i="1"/>
  <c r="AB825" i="1"/>
  <c r="AB144" i="1"/>
  <c r="AB517" i="1"/>
  <c r="AB382" i="1"/>
  <c r="AB315" i="1"/>
  <c r="AB842" i="1"/>
  <c r="AB703" i="1"/>
  <c r="AB260" i="1"/>
  <c r="AB619" i="1"/>
  <c r="AB36" i="1"/>
  <c r="AB167" i="1"/>
  <c r="AB844" i="1"/>
  <c r="AB84" i="1"/>
  <c r="AB23" i="1"/>
  <c r="AB173" i="1"/>
  <c r="AB445" i="1"/>
  <c r="AB816" i="1"/>
  <c r="AB535" i="1"/>
  <c r="AB760" i="1"/>
  <c r="AB536" i="1"/>
  <c r="AB203" i="1"/>
  <c r="AB582" i="1"/>
  <c r="AB25" i="1"/>
  <c r="AB54" i="1"/>
  <c r="AB866" i="1"/>
  <c r="AB519" i="1"/>
  <c r="AB138" i="1"/>
  <c r="AB13" i="1"/>
  <c r="AB687" i="1"/>
  <c r="AB575" i="1"/>
  <c r="AB252" i="1"/>
  <c r="AB797" i="1"/>
  <c r="AB331" i="1"/>
  <c r="AB29" i="1"/>
  <c r="AB484" i="1"/>
  <c r="AB71" i="1"/>
  <c r="AB288" i="1"/>
  <c r="AB306" i="1"/>
  <c r="AB625" i="1"/>
  <c r="AB317" i="1"/>
  <c r="AB801" i="1"/>
  <c r="AB373" i="1"/>
  <c r="AB342" i="1"/>
  <c r="AB430" i="1"/>
  <c r="AB543" i="1"/>
  <c r="AB113" i="1"/>
  <c r="AB460" i="1"/>
  <c r="AB180" i="1"/>
  <c r="AB642" i="1"/>
  <c r="AB527" i="1"/>
  <c r="AB485" i="1"/>
  <c r="AB230" i="1"/>
  <c r="AB307" i="1"/>
  <c r="AB56" i="1"/>
  <c r="AB695" i="1"/>
  <c r="AB75" i="1"/>
  <c r="AB313" i="1"/>
  <c r="AB735" i="1"/>
  <c r="AB864" i="1"/>
  <c r="AB731" i="1"/>
  <c r="AB528" i="1"/>
  <c r="AB188" i="1"/>
  <c r="AB552" i="1"/>
  <c r="AB170" i="1"/>
  <c r="AB142" i="1"/>
  <c r="AB784" i="1"/>
  <c r="AB776" i="1"/>
  <c r="AB632" i="1"/>
  <c r="AB789" i="1"/>
  <c r="AB442" i="1"/>
  <c r="AB743" i="1"/>
  <c r="AB425" i="1"/>
  <c r="AB83" i="1"/>
  <c r="AB576" i="1"/>
  <c r="AB46" i="1"/>
  <c r="AB823" i="1"/>
  <c r="AB462" i="1"/>
  <c r="AB202" i="1"/>
  <c r="AB744" i="1"/>
  <c r="AB85" i="1"/>
  <c r="AB60" i="1"/>
  <c r="AB751" i="1"/>
  <c r="AB257" i="1"/>
  <c r="AB191" i="1"/>
  <c r="AB770" i="1"/>
  <c r="AB77" i="1"/>
  <c r="AB557" i="1"/>
  <c r="AB715" i="1"/>
  <c r="AB672" i="1"/>
  <c r="AB329" i="1"/>
  <c r="AB363" i="1"/>
  <c r="AB568" i="1"/>
  <c r="AB674" i="1"/>
  <c r="AB847" i="1"/>
  <c r="AB786" i="1"/>
  <c r="AB827" i="1"/>
  <c r="AB68" i="1"/>
  <c r="AB316" i="1"/>
  <c r="AB125" i="1"/>
  <c r="AB654" i="1"/>
  <c r="AB276" i="1"/>
  <c r="AB740" i="1"/>
  <c r="AB208" i="1"/>
  <c r="AB345" i="1"/>
  <c r="AB648" i="1"/>
  <c r="AB429" i="1"/>
  <c r="AB649" i="1"/>
  <c r="AB43" i="1"/>
  <c r="AB210" i="1"/>
  <c r="AB458" i="1"/>
  <c r="AM458" i="1" s="1"/>
  <c r="AB561" i="1"/>
  <c r="AB229" i="1"/>
  <c r="AB471" i="1"/>
  <c r="AB114" i="1"/>
  <c r="AB281" i="1"/>
  <c r="AB726" i="1"/>
  <c r="AB127" i="1"/>
  <c r="AB643" i="1"/>
  <c r="AB732" i="1"/>
  <c r="AB128" i="1"/>
  <c r="AB418" i="1"/>
  <c r="AB357" i="1"/>
  <c r="AB727" i="1"/>
  <c r="AB728" i="1"/>
  <c r="AB730" i="1"/>
  <c r="AB419" i="1"/>
  <c r="AB358" i="1"/>
  <c r="AB50" i="1"/>
  <c r="AB443" i="1"/>
  <c r="AB400" i="1"/>
  <c r="AB183" i="1"/>
  <c r="AB685" i="1"/>
  <c r="AB115" i="1"/>
  <c r="AB661" i="1"/>
  <c r="AB287" i="1"/>
  <c r="AB599" i="1"/>
  <c r="AB565" i="1"/>
  <c r="AB709" i="1"/>
  <c r="AB515" i="1"/>
  <c r="AB255" i="1"/>
  <c r="AB220" i="1"/>
  <c r="AB121" i="1"/>
  <c r="AB840" i="1"/>
  <c r="AB684" i="1"/>
  <c r="AB432" i="1"/>
  <c r="AB613" i="1"/>
  <c r="AB609" i="1"/>
  <c r="AB563" i="1"/>
  <c r="AB830" i="1"/>
  <c r="AB347" i="1"/>
  <c r="AB521" i="1"/>
  <c r="AB126" i="1"/>
  <c r="AB151" i="1"/>
  <c r="AB799" i="1"/>
  <c r="AB451" i="1"/>
  <c r="AB520" i="1"/>
  <c r="AB704" i="1"/>
  <c r="AB452" i="1"/>
  <c r="AB35" i="1"/>
  <c r="AB738" i="1"/>
  <c r="AB711" i="1"/>
  <c r="AB477" i="1"/>
  <c r="AL127" i="1"/>
  <c r="AL682" i="1"/>
  <c r="AL697" i="1"/>
  <c r="AL680" i="1"/>
  <c r="AL303" i="1"/>
  <c r="AL654" i="1"/>
  <c r="AL579" i="1"/>
  <c r="AL845" i="1"/>
  <c r="AL235" i="1"/>
  <c r="AL309" i="1"/>
  <c r="AL823" i="1"/>
  <c r="AB337" i="1"/>
  <c r="AB865" i="1"/>
  <c r="AB514" i="1"/>
  <c r="AB184" i="1"/>
  <c r="AB633" i="1"/>
  <c r="AB433" i="1"/>
  <c r="AB249" i="1"/>
  <c r="AB487" i="1"/>
  <c r="AB597" i="1"/>
  <c r="AB32" i="1"/>
  <c r="AB49" i="1"/>
  <c r="AB629" i="1"/>
  <c r="AB572" i="1"/>
  <c r="AB282" i="1"/>
  <c r="AB253" i="1"/>
  <c r="AB617" i="1"/>
  <c r="AB16" i="1"/>
  <c r="AB806" i="1"/>
  <c r="AB787" i="1"/>
  <c r="AB372" i="1"/>
  <c r="AB118" i="1"/>
  <c r="AB763" i="1"/>
  <c r="AB808" i="1"/>
  <c r="AB197" i="1"/>
  <c r="AB717" i="1"/>
  <c r="AB78" i="1"/>
  <c r="AB251" i="1"/>
  <c r="AB161" i="1"/>
  <c r="AB714" i="1"/>
  <c r="AB525" i="1"/>
  <c r="AB268" i="1"/>
  <c r="AB855" i="1"/>
  <c r="AB39" i="1"/>
  <c r="AB323" i="1"/>
  <c r="AB650" i="1"/>
  <c r="AB20" i="1"/>
  <c r="AB131" i="1"/>
  <c r="AB805" i="1"/>
  <c r="AB254" i="1"/>
  <c r="AB51" i="1"/>
  <c r="AB17" i="1"/>
  <c r="AB737" i="1"/>
  <c r="AB89" i="1"/>
  <c r="AB725" i="1"/>
  <c r="AB541" i="1"/>
  <c r="AB697" i="1"/>
  <c r="AB96" i="1"/>
  <c r="AB341" i="1"/>
  <c r="AB311" i="1"/>
  <c r="AB67" i="1"/>
  <c r="AB215" i="1"/>
  <c r="AB172" i="1"/>
  <c r="AB309" i="1"/>
  <c r="AB90" i="1"/>
  <c r="AB343" i="1"/>
  <c r="AB459" i="1"/>
  <c r="AB231" i="1"/>
  <c r="AB724" i="1"/>
  <c r="AB294" i="1"/>
  <c r="AB428" i="1"/>
  <c r="AB483" i="1"/>
  <c r="AB497" i="1"/>
  <c r="AB761" i="1"/>
  <c r="AB174" i="1"/>
  <c r="AB159" i="1"/>
  <c r="AB492" i="1"/>
  <c r="AB506" i="1"/>
  <c r="AB516" i="1"/>
  <c r="AB812" i="1"/>
  <c r="AB590" i="1"/>
  <c r="AB232" i="1"/>
  <c r="AB450" i="1"/>
  <c r="AB785" i="1"/>
  <c r="AB549" i="1"/>
  <c r="AB286" i="1"/>
  <c r="AB152" i="1"/>
  <c r="AB851" i="1"/>
  <c r="AB285" i="1"/>
  <c r="AB147" i="1"/>
  <c r="AB628" i="1"/>
  <c r="AB602" i="1"/>
  <c r="AB280" i="1"/>
  <c r="AB682" i="1"/>
  <c r="AB544" i="1"/>
  <c r="AB822" i="1"/>
  <c r="AB166" i="1"/>
  <c r="AB680" i="1"/>
  <c r="AB587" i="1"/>
  <c r="AB422" i="1"/>
  <c r="AB677" i="1"/>
  <c r="AB510" i="1"/>
  <c r="AB176" i="1"/>
  <c r="AB397" i="1"/>
  <c r="AB297" i="1"/>
  <c r="AB518" i="1"/>
  <c r="AB645" i="1"/>
  <c r="AB304" i="1"/>
  <c r="AB327" i="1"/>
  <c r="AB22" i="1"/>
  <c r="AB267" i="1"/>
  <c r="AB665" i="1"/>
  <c r="AB699" i="1"/>
  <c r="AB491" i="1"/>
  <c r="AL318" i="1"/>
  <c r="AL469" i="1"/>
  <c r="AL842" i="1"/>
  <c r="AL253" i="1"/>
  <c r="AL174" i="1"/>
  <c r="AL266" i="1"/>
  <c r="AL36" i="1"/>
  <c r="AL812" i="1"/>
  <c r="AL282" i="1"/>
  <c r="AL538" i="1"/>
  <c r="AL268" i="1"/>
  <c r="AL20" i="1"/>
  <c r="AL695" i="1"/>
  <c r="AL850" i="1"/>
  <c r="AL154" i="1"/>
  <c r="AL359" i="1"/>
  <c r="AL383" i="1"/>
  <c r="AL503" i="1"/>
  <c r="AL284" i="1"/>
  <c r="AL181" i="1"/>
  <c r="AL28" i="1"/>
  <c r="AL693" i="1"/>
  <c r="AL741" i="1"/>
  <c r="AL601" i="1"/>
  <c r="AL600" i="1"/>
  <c r="AL611" i="1"/>
  <c r="AL88" i="1"/>
  <c r="AL456" i="1"/>
  <c r="AL608" i="1"/>
  <c r="AL646" i="1"/>
  <c r="AL340" i="1"/>
  <c r="AL193" i="1"/>
  <c r="AL795" i="1"/>
  <c r="AL603" i="1"/>
  <c r="AL692" i="1"/>
  <c r="AL270" i="1"/>
  <c r="AL30" i="1"/>
  <c r="AL689" i="1"/>
  <c r="AL325" i="1"/>
  <c r="AL478" i="1"/>
  <c r="AL790" i="1"/>
  <c r="AL552" i="1"/>
  <c r="AL613" i="1"/>
  <c r="AL305" i="1"/>
  <c r="AL713" i="1"/>
  <c r="AL211" i="1"/>
  <c r="AL685" i="1"/>
  <c r="AL851" i="1"/>
  <c r="AL101" i="1"/>
  <c r="AL610" i="1"/>
  <c r="AL804" i="1"/>
  <c r="AL838" i="1"/>
  <c r="AL626" i="1"/>
  <c r="AL278" i="1"/>
  <c r="AL120" i="1"/>
  <c r="AL293" i="1"/>
  <c r="AL292" i="1"/>
  <c r="AL33" i="1"/>
  <c r="AL669" i="1"/>
  <c r="AL701" i="1"/>
  <c r="AL66" i="1"/>
  <c r="AL578" i="1"/>
  <c r="AL811" i="1"/>
  <c r="AL123" i="1"/>
  <c r="AL102" i="1"/>
  <c r="AL609" i="1"/>
  <c r="AL197" i="1"/>
  <c r="AL690" i="1"/>
  <c r="AL785" i="1"/>
  <c r="AL765" i="1"/>
  <c r="AL415" i="1"/>
  <c r="AL329" i="1"/>
  <c r="AL304" i="1"/>
  <c r="AL22" i="1"/>
  <c r="AL85" i="1"/>
  <c r="AL267" i="1"/>
  <c r="AL290" i="1"/>
  <c r="AI699" i="1"/>
  <c r="AB777" i="1"/>
  <c r="AB233" i="1"/>
  <c r="AB574" i="1"/>
  <c r="AB829" i="1"/>
  <c r="AB420" i="1"/>
  <c r="AB154" i="1"/>
  <c r="AB359" i="1"/>
  <c r="AB614" i="1"/>
  <c r="AB153" i="1"/>
  <c r="AB265" i="1"/>
  <c r="AB853" i="1"/>
  <c r="AB394" i="1"/>
  <c r="AB434" i="1"/>
  <c r="AB488" i="1"/>
  <c r="AB788" i="1"/>
  <c r="AB100" i="1"/>
  <c r="AB548" i="1"/>
  <c r="AB630" i="1"/>
  <c r="AB547" i="1"/>
  <c r="AB475" i="1"/>
  <c r="AB383" i="1"/>
  <c r="AB441" i="1"/>
  <c r="AB589" i="1"/>
  <c r="AB768" i="1"/>
  <c r="AB130" i="1"/>
  <c r="AB335" i="1"/>
  <c r="AB564" i="1"/>
  <c r="AB839" i="1"/>
  <c r="AB431" i="1"/>
  <c r="AB129" i="1"/>
  <c r="AB503" i="1"/>
  <c r="AB807" i="1"/>
  <c r="AB821" i="1"/>
  <c r="AB72" i="1"/>
  <c r="AB334" i="1"/>
  <c r="AB37" i="1"/>
  <c r="AB182" i="1"/>
  <c r="AB80" i="1"/>
  <c r="AB384" i="1"/>
  <c r="AB440" i="1"/>
  <c r="AB596" i="1"/>
  <c r="AB793" i="1"/>
  <c r="AB736" i="1"/>
  <c r="AB284" i="1"/>
  <c r="AB141" i="1"/>
  <c r="AB513" i="1"/>
  <c r="AB472" i="1"/>
  <c r="AB181" i="1"/>
  <c r="AB662" i="1"/>
  <c r="AB857" i="1"/>
  <c r="AB169" i="1"/>
  <c r="AB55" i="1"/>
  <c r="AB356" i="1"/>
  <c r="AB355" i="1"/>
  <c r="AB28" i="1"/>
  <c r="AB693" i="1"/>
  <c r="AB863" i="1"/>
  <c r="AB571" i="1"/>
  <c r="AB112" i="1"/>
  <c r="AB168" i="1"/>
  <c r="AB542" i="1"/>
  <c r="AB854" i="1"/>
  <c r="AB64" i="1"/>
  <c r="AB641" i="1"/>
  <c r="AB820" i="1"/>
  <c r="AB24" i="1"/>
  <c r="AB607" i="1"/>
  <c r="AB782" i="1"/>
  <c r="AB540" i="1"/>
  <c r="AB291" i="1"/>
  <c r="AB333" i="1"/>
  <c r="AB476" i="1"/>
  <c r="AB850" i="1"/>
  <c r="AB221" i="1"/>
  <c r="AB207" i="1"/>
  <c r="AB781" i="1"/>
  <c r="AB586" i="1"/>
  <c r="AB380" i="1"/>
  <c r="AB198" i="1"/>
  <c r="AB379" i="1"/>
  <c r="AB378" i="1"/>
  <c r="AB469" i="1"/>
  <c r="AB818" i="1"/>
  <c r="AB391" i="1"/>
  <c r="AB367" i="1"/>
  <c r="AB111" i="1"/>
  <c r="AB399" i="1"/>
  <c r="AB217" i="1"/>
  <c r="AB366" i="1"/>
  <c r="AB691" i="1"/>
  <c r="AB455" i="1"/>
  <c r="AB570" i="1"/>
  <c r="AB427" i="1"/>
  <c r="AB559" i="1"/>
  <c r="AB673" i="1"/>
  <c r="AB639" i="1"/>
  <c r="AB124" i="1"/>
  <c r="AB175" i="1"/>
  <c r="AB109" i="1"/>
  <c r="AB658" i="1"/>
  <c r="AB438" i="1"/>
  <c r="AB137" i="1"/>
  <c r="AB136" i="1"/>
  <c r="AB205" i="1"/>
  <c r="AB638" i="1"/>
  <c r="AB53" i="1"/>
  <c r="AB538" i="1"/>
  <c r="AB637" i="1"/>
  <c r="AB240" i="1"/>
  <c r="AB739" i="1"/>
  <c r="AB310" i="1"/>
  <c r="AB106" i="1"/>
  <c r="AB644" i="1"/>
  <c r="AB195" i="1"/>
  <c r="AB621" i="1"/>
  <c r="AB305" i="1"/>
  <c r="AB832" i="1"/>
  <c r="AB86" i="1"/>
  <c r="AB668" i="1"/>
  <c r="AB713" i="1"/>
  <c r="AB59" i="1"/>
  <c r="AB859" i="1"/>
  <c r="AB116" i="1"/>
  <c r="AB122" i="1"/>
  <c r="AB858" i="1"/>
  <c r="AB758" i="1"/>
  <c r="AB308" i="1"/>
  <c r="AB266" i="1"/>
  <c r="AB321" i="1"/>
  <c r="AB211" i="1"/>
  <c r="AB634" i="1"/>
  <c r="AB756" i="1"/>
  <c r="AB690" i="1"/>
  <c r="AB155" i="1"/>
  <c r="AB143" i="1"/>
  <c r="AB38" i="1"/>
  <c r="AB748" i="1"/>
  <c r="AB338" i="1"/>
  <c r="AB505" i="1"/>
  <c r="AB710" i="1"/>
  <c r="AB237" i="1"/>
  <c r="AB831" i="1"/>
  <c r="AB843" i="1"/>
  <c r="AB396" i="1"/>
  <c r="AB259" i="1"/>
  <c r="AB663" i="1"/>
  <c r="AB688" i="1"/>
  <c r="AB401" i="1"/>
  <c r="AB57" i="1"/>
  <c r="AB791" i="1"/>
  <c r="AB698" i="1"/>
  <c r="AB256" i="1"/>
  <c r="AB45" i="1"/>
  <c r="AB19" i="1"/>
  <c r="AB322" i="1"/>
  <c r="AB412" i="1"/>
  <c r="AB349" i="1"/>
  <c r="AB531" i="1"/>
  <c r="AB461" i="1"/>
  <c r="AB156" i="1"/>
  <c r="AB507" i="1"/>
  <c r="AB296" i="1"/>
  <c r="AB757" i="1"/>
  <c r="AB413" i="1"/>
  <c r="AB635" i="1"/>
  <c r="AB815" i="1"/>
  <c r="AB324" i="1"/>
  <c r="AB250" i="1"/>
  <c r="AB92" i="1"/>
  <c r="AB21" i="1"/>
  <c r="AB102" i="1"/>
  <c r="AB123" i="1"/>
  <c r="AB117" i="1"/>
  <c r="AB238" i="1"/>
  <c r="AB620" i="1"/>
  <c r="AB532" i="1"/>
  <c r="AB76" i="1"/>
  <c r="AB326" i="1"/>
  <c r="AB82" i="1"/>
  <c r="AB27" i="1"/>
  <c r="AB811" i="1"/>
  <c r="AB578" i="1"/>
  <c r="AB493" i="1"/>
  <c r="AB533" i="1"/>
  <c r="AB446" i="1"/>
  <c r="AB269" i="1"/>
  <c r="AB752" i="1"/>
  <c r="AB794" i="1"/>
  <c r="AB40" i="1"/>
  <c r="AB361" i="1"/>
  <c r="AB494" i="1"/>
  <c r="AB508" i="1"/>
  <c r="AB66" i="1"/>
  <c r="AB214" i="1"/>
  <c r="AB567" i="1"/>
  <c r="AB833" i="1"/>
  <c r="AB701" i="1"/>
  <c r="AB509" i="1"/>
  <c r="AB669" i="1"/>
  <c r="AB537" i="1"/>
  <c r="AB670" i="1"/>
  <c r="AB437" i="1"/>
  <c r="AB592" i="1"/>
  <c r="AB581" i="1"/>
  <c r="AB464" i="1"/>
  <c r="AB204" i="1"/>
  <c r="AB583" i="1"/>
  <c r="AB41" i="1"/>
  <c r="AB216" i="1"/>
  <c r="AB162" i="1"/>
  <c r="AB612" i="1"/>
  <c r="AB405" i="1"/>
  <c r="AB414" i="1"/>
  <c r="AB272" i="1"/>
  <c r="AB550" i="1"/>
  <c r="AB148" i="1"/>
  <c r="AB814" i="1"/>
  <c r="AB301" i="1"/>
  <c r="AB448" i="1"/>
  <c r="AB496" i="1"/>
  <c r="AB33" i="1"/>
  <c r="AB746" i="1"/>
  <c r="AB466" i="1"/>
  <c r="AB244" i="1"/>
  <c r="AB196" i="1"/>
  <c r="AB388" i="1"/>
  <c r="AB539" i="1"/>
  <c r="AB339" i="1"/>
  <c r="AB467" i="1"/>
  <c r="AB139" i="1"/>
  <c r="AB569" i="1"/>
  <c r="AB273" i="1"/>
  <c r="AB796" i="1"/>
  <c r="AB300" i="1"/>
  <c r="AB675" i="1"/>
  <c r="AB398" i="1"/>
  <c r="AB150" i="1"/>
  <c r="AB350" i="1"/>
  <c r="AB330" i="1"/>
  <c r="AB653" i="1"/>
  <c r="AB754" i="1"/>
  <c r="AB390" i="1"/>
  <c r="AB676" i="1"/>
  <c r="AB360" i="1"/>
  <c r="AB719" i="1"/>
  <c r="AB809" i="1"/>
  <c r="AB798" i="1"/>
  <c r="AB803" i="1"/>
  <c r="AB817" i="1"/>
  <c r="AB585" i="1"/>
  <c r="AB416" i="1"/>
  <c r="AB26" i="1"/>
  <c r="AB511" i="1"/>
  <c r="AB371" i="1"/>
  <c r="AB110" i="1"/>
  <c r="AB595" i="1"/>
  <c r="AB406" i="1"/>
  <c r="AB69" i="1"/>
  <c r="AB247" i="1"/>
  <c r="AB292" i="1"/>
  <c r="AB489" i="1"/>
  <c r="AB800" i="1"/>
  <c r="AB773" i="1"/>
  <c r="AB678" i="1"/>
  <c r="AB293" i="1"/>
  <c r="AB178" i="1"/>
  <c r="AB186" i="1"/>
  <c r="AB774" i="1"/>
  <c r="AB779" i="1"/>
  <c r="AB298" i="1"/>
  <c r="AB120" i="1"/>
  <c r="AB140" i="1"/>
  <c r="AB747" i="1"/>
  <c r="AB278" i="1"/>
  <c r="AB755" i="1"/>
  <c r="AB381" i="1"/>
  <c r="AB708" i="1"/>
  <c r="AB352" i="1"/>
  <c r="AB790" i="1"/>
  <c r="AB236" i="1"/>
  <c r="AB780" i="1"/>
  <c r="AB424" i="1"/>
  <c r="AB18" i="1"/>
  <c r="AB605" i="1"/>
  <c r="AB553" i="1"/>
  <c r="AB478" i="1"/>
  <c r="AB103" i="1"/>
  <c r="AB132" i="1"/>
  <c r="AB530" i="1"/>
  <c r="AB58" i="1"/>
  <c r="AB421" i="1"/>
  <c r="AB375" i="1"/>
  <c r="AB104" i="1"/>
  <c r="AB369" i="1"/>
  <c r="AB149" i="1"/>
  <c r="AB664" i="1"/>
  <c r="AB742" i="1"/>
  <c r="AB453" i="1"/>
  <c r="AB105" i="1"/>
  <c r="AB201" i="1"/>
  <c r="AB212" i="1"/>
  <c r="AB615" i="1"/>
  <c r="AB766" i="1"/>
  <c r="AB555" i="1"/>
  <c r="AB666" i="1"/>
  <c r="AB524" i="1"/>
  <c r="AB319" i="1"/>
  <c r="AB222" i="1"/>
  <c r="AB107" i="1"/>
  <c r="AB435" i="1"/>
  <c r="AB93" i="1"/>
  <c r="AB667" i="1"/>
  <c r="AB194" i="1"/>
  <c r="AB700" i="1"/>
  <c r="AB387" i="1"/>
  <c r="AB750" i="1"/>
  <c r="AB325" i="1"/>
  <c r="AB94" i="1"/>
  <c r="AB133" i="1"/>
  <c r="AB302" i="1"/>
  <c r="AB402" i="1"/>
  <c r="AB157" i="1"/>
  <c r="AB158" i="1"/>
  <c r="AB636" i="1"/>
  <c r="AB447" i="1"/>
  <c r="AB534" i="1"/>
  <c r="AB846" i="1"/>
  <c r="AB556" i="1"/>
  <c r="AB480" i="1"/>
  <c r="AB745" i="1"/>
  <c r="AB689" i="1"/>
  <c r="AB436" i="1"/>
  <c r="AB30" i="1"/>
  <c r="AB860" i="1"/>
  <c r="AB270" i="1"/>
  <c r="AB261" i="1"/>
  <c r="AB692" i="1"/>
  <c r="AB463" i="1"/>
  <c r="AB395" i="1"/>
  <c r="AB580" i="1"/>
  <c r="AB271" i="1"/>
  <c r="AB603" i="1"/>
  <c r="AB108" i="1"/>
  <c r="AB160" i="1"/>
  <c r="AB671" i="1"/>
  <c r="AB795" i="1"/>
  <c r="AB223" i="1"/>
  <c r="AB241" i="1"/>
  <c r="AB495" i="1"/>
  <c r="AB404" i="1"/>
  <c r="AB242" i="1"/>
  <c r="AB705" i="1"/>
  <c r="AB243" i="1"/>
  <c r="AB145" i="1"/>
  <c r="AB834" i="1"/>
  <c r="AB482" i="1"/>
  <c r="AB344" i="1"/>
  <c r="AB716" i="1"/>
  <c r="AB426" i="1"/>
  <c r="AB362" i="1"/>
  <c r="AB95" i="1"/>
  <c r="AB861" i="1"/>
  <c r="AB651" i="1"/>
  <c r="AB193" i="1"/>
  <c r="AB245" i="1"/>
  <c r="AB707" i="1"/>
  <c r="AB558" i="1"/>
  <c r="AB762" i="1"/>
  <c r="AB652" i="1"/>
  <c r="AB263" i="1"/>
  <c r="AB246" i="1"/>
  <c r="AB312" i="1"/>
  <c r="AB364" i="1"/>
  <c r="AB370" i="1"/>
  <c r="AB163" i="1"/>
  <c r="AB340" i="1"/>
  <c r="AB164" i="1"/>
  <c r="AB365" i="1"/>
  <c r="AB48" i="1"/>
  <c r="AB206" i="1"/>
  <c r="AB560" i="1"/>
  <c r="AB718" i="1"/>
  <c r="AB314" i="1"/>
  <c r="AB778" i="1"/>
  <c r="AB351" i="1"/>
  <c r="AB498" i="1"/>
  <c r="AB177" i="1"/>
  <c r="AB225" i="1"/>
  <c r="AB468" i="1"/>
  <c r="AB146" i="1"/>
  <c r="AB392" i="1"/>
  <c r="AB185" i="1"/>
  <c r="AB449" i="1"/>
  <c r="AB594" i="1"/>
  <c r="AB646" i="1"/>
  <c r="AB623" i="1"/>
  <c r="AB226" i="1"/>
  <c r="AB655" i="1"/>
  <c r="AB165" i="1"/>
  <c r="AB848" i="1"/>
  <c r="AB608" i="1"/>
  <c r="AB407" i="1"/>
  <c r="AB14" i="1"/>
  <c r="AB679" i="1"/>
  <c r="AB720" i="1"/>
  <c r="AB187" i="1"/>
  <c r="AB456" i="1"/>
  <c r="AB624" i="1"/>
  <c r="AB408" i="1"/>
  <c r="AB277" i="1"/>
  <c r="AB393" i="1"/>
  <c r="AB88" i="1"/>
  <c r="AB647" i="1"/>
  <c r="AB611" i="1"/>
  <c r="AB248" i="1"/>
  <c r="AB209" i="1"/>
  <c r="AB600" i="1"/>
  <c r="AB722" i="1"/>
  <c r="AB79" i="1"/>
  <c r="AB502" i="1"/>
  <c r="AB264" i="1"/>
  <c r="AB601" i="1"/>
  <c r="AB98" i="1"/>
  <c r="AB813" i="1"/>
  <c r="AB346" i="1"/>
  <c r="AB457" i="1"/>
  <c r="AB681" i="1"/>
  <c r="AB279" i="1"/>
  <c r="AB741" i="1"/>
  <c r="AB723" i="1"/>
  <c r="AB353" i="1"/>
  <c r="AB228" i="1"/>
  <c r="AB258" i="1"/>
  <c r="AB775" i="1"/>
  <c r="AB702" i="1"/>
  <c r="AB91" i="1"/>
  <c r="AB289" i="1"/>
  <c r="AB44" i="1"/>
  <c r="AB841" i="1"/>
  <c r="AB52" i="1"/>
  <c r="AB386" i="1"/>
  <c r="AB769" i="1"/>
  <c r="AB764" i="1"/>
  <c r="AB219" i="1"/>
  <c r="AB423" i="1"/>
  <c r="AB101" i="1"/>
  <c r="AB336" i="1"/>
  <c r="AB218" i="1"/>
  <c r="AB734" i="1"/>
  <c r="AB631" i="1"/>
  <c r="AB598" i="1"/>
  <c r="AB73" i="1"/>
  <c r="AB610" i="1"/>
  <c r="AB546" i="1"/>
  <c r="AB523" i="1"/>
  <c r="AB573" i="1"/>
  <c r="AB411" i="1"/>
  <c r="AB410" i="1"/>
  <c r="AB474" i="1"/>
  <c r="AB660" i="1"/>
  <c r="AB804" i="1"/>
  <c r="AB656" i="1"/>
  <c r="AB368" i="1"/>
  <c r="AB802" i="1"/>
  <c r="AB729" i="1"/>
  <c r="AB551" i="1"/>
  <c r="AB838" i="1"/>
  <c r="AB81" i="1"/>
  <c r="AB733" i="1"/>
  <c r="AB852" i="1"/>
  <c r="AB499" i="1"/>
  <c r="AB299" i="1"/>
  <c r="AB522" i="1"/>
  <c r="AB783" i="1"/>
  <c r="AM783" i="1" s="1"/>
  <c r="AB694" i="1"/>
  <c r="AB486" i="1"/>
  <c r="AB283" i="1"/>
  <c r="AB562" i="1"/>
  <c r="AB234" i="1"/>
  <c r="AB512" i="1"/>
  <c r="AB659" i="1"/>
  <c r="AB837" i="1"/>
  <c r="AB566" i="1"/>
  <c r="AB545" i="1"/>
  <c r="AB627" i="1"/>
  <c r="AB626" i="1"/>
  <c r="AB374" i="1"/>
  <c r="AB490" i="1"/>
  <c r="AB354" i="1"/>
  <c r="AB295" i="1"/>
  <c r="AB810" i="1"/>
  <c r="AB470" i="1"/>
  <c r="AB74" i="1"/>
  <c r="AB318" i="1"/>
  <c r="AB227" i="1"/>
  <c r="AB529" i="1"/>
  <c r="AB616" i="1"/>
  <c r="AB63" i="1"/>
  <c r="AB439" i="1"/>
  <c r="AB504" i="1"/>
  <c r="AB588" i="1"/>
  <c r="AB179" i="1"/>
  <c r="AB97" i="1"/>
  <c r="AB828" i="1"/>
  <c r="AB640" i="1"/>
  <c r="AB849" i="1"/>
  <c r="AB836" i="1"/>
  <c r="AB119" i="1"/>
  <c r="AB721" i="1"/>
  <c r="AB15" i="1"/>
  <c r="AB332" i="1"/>
  <c r="AB70" i="1"/>
  <c r="AB819" i="1"/>
  <c r="AB275" i="1"/>
  <c r="AB606" i="1"/>
  <c r="AB835" i="1"/>
  <c r="AB604" i="1"/>
  <c r="AB622" i="1"/>
  <c r="AB42" i="1"/>
  <c r="AB501" i="1"/>
  <c r="AB87" i="1"/>
  <c r="AB772" i="1"/>
  <c r="AB62" i="1"/>
  <c r="AB320" i="1"/>
  <c r="AB415" i="1"/>
  <c r="AB753" i="1"/>
  <c r="AB31" i="1"/>
  <c r="AB262" i="1"/>
  <c r="AB862" i="1"/>
  <c r="AB224" i="1"/>
  <c r="AB771" i="1"/>
  <c r="AB584" i="1"/>
  <c r="AB706" i="1"/>
  <c r="AB61" i="1"/>
  <c r="AB593" i="1"/>
  <c r="AB465" i="1"/>
  <c r="AB47" i="1"/>
  <c r="AB826" i="1"/>
  <c r="AB403" i="1"/>
  <c r="AB135" i="1"/>
  <c r="AB526" i="1"/>
  <c r="AB171" i="1"/>
  <c r="AB481" i="1"/>
  <c r="AB328" i="1"/>
  <c r="AB579" i="1"/>
  <c r="AB767" i="1"/>
  <c r="AB134" i="1"/>
  <c r="AB213" i="1"/>
  <c r="AB377" i="1"/>
  <c r="AB591" i="1"/>
  <c r="AB500" i="1"/>
  <c r="AB239" i="1"/>
  <c r="AB845" i="1"/>
  <c r="AB577" i="1"/>
  <c r="AB759" i="1"/>
  <c r="AB235" i="1"/>
  <c r="AB444" i="1"/>
  <c r="AB824" i="1"/>
  <c r="AB189" i="1"/>
  <c r="AB479" i="1"/>
  <c r="AB554" i="1"/>
  <c r="AB376" i="1"/>
  <c r="AB290" i="1"/>
  <c r="AB792" i="1"/>
  <c r="AB749" i="1"/>
  <c r="AB712" i="1"/>
  <c r="AB385" i="1"/>
  <c r="AB657" i="1"/>
  <c r="AB348" i="1"/>
  <c r="AB190" i="1"/>
  <c r="AB200" i="1"/>
  <c r="AB12" i="1"/>
  <c r="AM738" i="1" l="1"/>
  <c r="AM840" i="1"/>
  <c r="AI606" i="1"/>
  <c r="AI437" i="1"/>
  <c r="AK437" i="1" s="1"/>
  <c r="AM466" i="1"/>
  <c r="AM342" i="1"/>
  <c r="AM26" i="1"/>
  <c r="AM570" i="1"/>
  <c r="AM752" i="1"/>
  <c r="AM116" i="1"/>
  <c r="AP116" i="1" s="1"/>
  <c r="AM428" i="1"/>
  <c r="AM356" i="1"/>
  <c r="AM831" i="1"/>
  <c r="AM781" i="1"/>
  <c r="AM232" i="1"/>
  <c r="AM761" i="1"/>
  <c r="AM169" i="1"/>
  <c r="AM334" i="1"/>
  <c r="AM678" i="1"/>
  <c r="AM89" i="1"/>
  <c r="AM366" i="1"/>
  <c r="AM228" i="1"/>
  <c r="AM532" i="1"/>
  <c r="AP532" i="1" s="1"/>
  <c r="AM445" i="1"/>
  <c r="AM620" i="1"/>
  <c r="AM136" i="1"/>
  <c r="AM327" i="1"/>
  <c r="AM677" i="1"/>
  <c r="AP677" i="1" s="1"/>
  <c r="AM208" i="1"/>
  <c r="AM534" i="1"/>
  <c r="AM462" i="1"/>
  <c r="AM206" i="1"/>
  <c r="AM829" i="1"/>
  <c r="AM96" i="1"/>
  <c r="AK99" i="1"/>
  <c r="AL99" i="1" s="1"/>
  <c r="AM451" i="1"/>
  <c r="AM861" i="1"/>
  <c r="AM585" i="1"/>
  <c r="AM388" i="1"/>
  <c r="AM214" i="1"/>
  <c r="AM859" i="1"/>
  <c r="AM335" i="1"/>
  <c r="AM751" i="1"/>
  <c r="AM657" i="1"/>
  <c r="AM404" i="1"/>
  <c r="AM352" i="1"/>
  <c r="AM350" i="1"/>
  <c r="AM361" i="1"/>
  <c r="AP361" i="1" s="1"/>
  <c r="AM531" i="1"/>
  <c r="AM559" i="1"/>
  <c r="AM513" i="1"/>
  <c r="AM441" i="1"/>
  <c r="AM17" i="1"/>
  <c r="AM16" i="1"/>
  <c r="AM419" i="1"/>
  <c r="AM77" i="1"/>
  <c r="AI319" i="1"/>
  <c r="AK319" i="1" s="1"/>
  <c r="AL319" i="1" s="1"/>
  <c r="AM706" i="1"/>
  <c r="AM468" i="1"/>
  <c r="AM107" i="1"/>
  <c r="AM489" i="1"/>
  <c r="AM349" i="1"/>
  <c r="AM832" i="1"/>
  <c r="AM586" i="1"/>
  <c r="AM617" i="1"/>
  <c r="AP617" i="1" s="1"/>
  <c r="AM220" i="1"/>
  <c r="AM210" i="1"/>
  <c r="AM84" i="1"/>
  <c r="AM636" i="1"/>
  <c r="AM339" i="1"/>
  <c r="AM581" i="1"/>
  <c r="AM412" i="1"/>
  <c r="AM637" i="1"/>
  <c r="AM168" i="1"/>
  <c r="AM566" i="1"/>
  <c r="AM186" i="1"/>
  <c r="AP186" i="1" s="1"/>
  <c r="AM448" i="1"/>
  <c r="AM455" i="1"/>
  <c r="AM207" i="1"/>
  <c r="AM772" i="1"/>
  <c r="AM631" i="1"/>
  <c r="AM424" i="1"/>
  <c r="AM338" i="1"/>
  <c r="AM519" i="1"/>
  <c r="AM65" i="1"/>
  <c r="AM87" i="1"/>
  <c r="AM666" i="1"/>
  <c r="AM216" i="1"/>
  <c r="AM548" i="1"/>
  <c r="AM565" i="1"/>
  <c r="AM239" i="1"/>
  <c r="AM262" i="1"/>
  <c r="AM828" i="1"/>
  <c r="AP828" i="1" s="1"/>
  <c r="AM490" i="1"/>
  <c r="AM52" i="1"/>
  <c r="AM624" i="1"/>
  <c r="AM362" i="1"/>
  <c r="AM261" i="1"/>
  <c r="AM639" i="1"/>
  <c r="AM286" i="1"/>
  <c r="AP286" i="1" s="1"/>
  <c r="AM50" i="1"/>
  <c r="AM229" i="1"/>
  <c r="AM170" i="1"/>
  <c r="AM317" i="1"/>
  <c r="AM409" i="1"/>
  <c r="AM385" i="1"/>
  <c r="AM31" i="1"/>
  <c r="AM523" i="1"/>
  <c r="AM558" i="1"/>
  <c r="AM589" i="1"/>
  <c r="AP589" i="1" s="1"/>
  <c r="AM521" i="1"/>
  <c r="AM401" i="1"/>
  <c r="AM62" i="1"/>
  <c r="AM439" i="1"/>
  <c r="AM810" i="1"/>
  <c r="AP810" i="1" s="1"/>
  <c r="AM598" i="1"/>
  <c r="AM48" i="1"/>
  <c r="AM246" i="1"/>
  <c r="AM223" i="1"/>
  <c r="AM592" i="1"/>
  <c r="AM621" i="1"/>
  <c r="AP621" i="1" s="1"/>
  <c r="AM547" i="1"/>
  <c r="AM433" i="1"/>
  <c r="AM71" i="1"/>
  <c r="AM382" i="1"/>
  <c r="AP382" i="1" s="1"/>
  <c r="AM119" i="1"/>
  <c r="AM263" i="1"/>
  <c r="AM162" i="1"/>
  <c r="AM19" i="1"/>
  <c r="AM221" i="1"/>
  <c r="AM630" i="1"/>
  <c r="AM483" i="1"/>
  <c r="AM485" i="1"/>
  <c r="AM833" i="1"/>
  <c r="AM704" i="1"/>
  <c r="AM276" i="1"/>
  <c r="AM862" i="1"/>
  <c r="AM406" i="1"/>
  <c r="AM76" i="1"/>
  <c r="AP76" i="1" s="1"/>
  <c r="AM644" i="1"/>
  <c r="AM153" i="1"/>
  <c r="AM784" i="1"/>
  <c r="AM535" i="1"/>
  <c r="AM830" i="1"/>
  <c r="AM640" i="1"/>
  <c r="AM501" i="1"/>
  <c r="AM512" i="1"/>
  <c r="AM218" i="1"/>
  <c r="AM209" i="1"/>
  <c r="AM762" i="1"/>
  <c r="AM556" i="1"/>
  <c r="AM664" i="1"/>
  <c r="AM41" i="1"/>
  <c r="AM106" i="1"/>
  <c r="AP106" i="1" s="1"/>
  <c r="AM215" i="1"/>
  <c r="AM49" i="1"/>
  <c r="AM432" i="1"/>
  <c r="AM418" i="1"/>
  <c r="AM471" i="1"/>
  <c r="AM331" i="1"/>
  <c r="AM619" i="1"/>
  <c r="AM618" i="1"/>
  <c r="AM213" i="1"/>
  <c r="AM402" i="1"/>
  <c r="AM374" i="1"/>
  <c r="AM165" i="1"/>
  <c r="AP165" i="1" s="1"/>
  <c r="AM426" i="1"/>
  <c r="AM569" i="1"/>
  <c r="AM333" i="1"/>
  <c r="AM64" i="1"/>
  <c r="AM549" i="1"/>
  <c r="AM492" i="1"/>
  <c r="AM599" i="1"/>
  <c r="AM715" i="1"/>
  <c r="AM425" i="1"/>
  <c r="AM180" i="1"/>
  <c r="AM54" i="1"/>
  <c r="AI673" i="1"/>
  <c r="AK673" i="1" s="1"/>
  <c r="AL673" i="1" s="1"/>
  <c r="AI40" i="1"/>
  <c r="AK40" i="1" s="1"/>
  <c r="AL40" i="1" s="1"/>
  <c r="AM73" i="1"/>
  <c r="AM225" i="1"/>
  <c r="AM115" i="1"/>
  <c r="AM770" i="1"/>
  <c r="AM577" i="1"/>
  <c r="AM826" i="1"/>
  <c r="AM410" i="1"/>
  <c r="AM819" i="1"/>
  <c r="AM164" i="1"/>
  <c r="AM860" i="1"/>
  <c r="AM809" i="1"/>
  <c r="AM238" i="1"/>
  <c r="AM86" i="1"/>
  <c r="AM129" i="1"/>
  <c r="AM422" i="1"/>
  <c r="AM358" i="1"/>
  <c r="AM584" i="1"/>
  <c r="AM381" i="1"/>
  <c r="AM344" i="1"/>
  <c r="AM447" i="1"/>
  <c r="AM511" i="1"/>
  <c r="AM467" i="1"/>
  <c r="AP467" i="1" s="1"/>
  <c r="AM427" i="1"/>
  <c r="AM420" i="1"/>
  <c r="AM452" i="1"/>
  <c r="AM202" i="1"/>
  <c r="AM264" i="1"/>
  <c r="AP264" i="1" s="1"/>
  <c r="AM720" i="1"/>
  <c r="AM226" i="1"/>
  <c r="AM560" i="1"/>
  <c r="AM364" i="1"/>
  <c r="AM245" i="1"/>
  <c r="AM495" i="1"/>
  <c r="AM104" i="1"/>
  <c r="AM708" i="1"/>
  <c r="AM719" i="1"/>
  <c r="AM150" i="1"/>
  <c r="AM464" i="1"/>
  <c r="AM117" i="1"/>
  <c r="AM635" i="1"/>
  <c r="AM57" i="1"/>
  <c r="AP57" i="1" s="1"/>
  <c r="AM240" i="1"/>
  <c r="AM367" i="1"/>
  <c r="AM540" i="1"/>
  <c r="AM542" i="1"/>
  <c r="AM431" i="1"/>
  <c r="AM434" i="1"/>
  <c r="AM510" i="1"/>
  <c r="AP510" i="1" s="1"/>
  <c r="AM506" i="1"/>
  <c r="AM787" i="1"/>
  <c r="AM514" i="1"/>
  <c r="AM151" i="1"/>
  <c r="AM443" i="1"/>
  <c r="AM648" i="1"/>
  <c r="AM672" i="1"/>
  <c r="AM60" i="1"/>
  <c r="AP60" i="1" s="1"/>
  <c r="AM83" i="1"/>
  <c r="AM142" i="1"/>
  <c r="AM313" i="1"/>
  <c r="AM642" i="1"/>
  <c r="AM825" i="1"/>
  <c r="AP825" i="1" s="1"/>
  <c r="AM526" i="1"/>
  <c r="AM74" i="1"/>
  <c r="AM423" i="1"/>
  <c r="AM12" i="1"/>
  <c r="AM81" i="1"/>
  <c r="AM219" i="1"/>
  <c r="AM91" i="1"/>
  <c r="AM502" i="1"/>
  <c r="AM679" i="1"/>
  <c r="AM623" i="1"/>
  <c r="AM312" i="1"/>
  <c r="AM482" i="1"/>
  <c r="AM241" i="1"/>
  <c r="AM436" i="1"/>
  <c r="AM222" i="1"/>
  <c r="AM375" i="1"/>
  <c r="AM774" i="1"/>
  <c r="AM398" i="1"/>
  <c r="AM496" i="1"/>
  <c r="AP496" i="1" s="1"/>
  <c r="AM405" i="1"/>
  <c r="AM413" i="1"/>
  <c r="AM756" i="1"/>
  <c r="AM122" i="1"/>
  <c r="AM658" i="1"/>
  <c r="AM782" i="1"/>
  <c r="AM55" i="1"/>
  <c r="AM475" i="1"/>
  <c r="AM724" i="1"/>
  <c r="AM67" i="1"/>
  <c r="AM323" i="1"/>
  <c r="AM78" i="1"/>
  <c r="AM865" i="1"/>
  <c r="AM827" i="1"/>
  <c r="AM75" i="1"/>
  <c r="AM260" i="1"/>
  <c r="AM454" i="1"/>
  <c r="AP696" i="1"/>
  <c r="AT696" i="1" s="1"/>
  <c r="AO696" i="1"/>
  <c r="AM377" i="1"/>
  <c r="AM588" i="1"/>
  <c r="AM289" i="1"/>
  <c r="AP289" i="1" s="1"/>
  <c r="AM486" i="1"/>
  <c r="AP486" i="1" s="1"/>
  <c r="AM759" i="1"/>
  <c r="AM403" i="1"/>
  <c r="AM771" i="1"/>
  <c r="AM836" i="1"/>
  <c r="AM474" i="1"/>
  <c r="AM14" i="1"/>
  <c r="AM651" i="1"/>
  <c r="AM395" i="1"/>
  <c r="AM158" i="1"/>
  <c r="AM387" i="1"/>
  <c r="AM105" i="1"/>
  <c r="AM421" i="1"/>
  <c r="AM247" i="1"/>
  <c r="AM676" i="1"/>
  <c r="AM567" i="1"/>
  <c r="AM82" i="1"/>
  <c r="AM757" i="1"/>
  <c r="AM322" i="1"/>
  <c r="AM688" i="1"/>
  <c r="AM634" i="1"/>
  <c r="AM109" i="1"/>
  <c r="AM818" i="1"/>
  <c r="AM112" i="1"/>
  <c r="AM853" i="1"/>
  <c r="AM574" i="1"/>
  <c r="AM159" i="1"/>
  <c r="AM311" i="1"/>
  <c r="AM39" i="1"/>
  <c r="AM717" i="1"/>
  <c r="AM597" i="1"/>
  <c r="AM337" i="1"/>
  <c r="AM557" i="1"/>
  <c r="AM744" i="1"/>
  <c r="AM743" i="1"/>
  <c r="AM625" i="1"/>
  <c r="AM252" i="1"/>
  <c r="AM173" i="1"/>
  <c r="AP173" i="1" s="1"/>
  <c r="AM473" i="1"/>
  <c r="AM837" i="1"/>
  <c r="AM277" i="1"/>
  <c r="AP277" i="1" s="1"/>
  <c r="AM498" i="1"/>
  <c r="AM365" i="1"/>
  <c r="AM145" i="1"/>
  <c r="AM463" i="1"/>
  <c r="AM745" i="1"/>
  <c r="AM453" i="1"/>
  <c r="AM58" i="1"/>
  <c r="AM69" i="1"/>
  <c r="AM390" i="1"/>
  <c r="AM663" i="1"/>
  <c r="AM72" i="1"/>
  <c r="AM265" i="1"/>
  <c r="AM233" i="1"/>
  <c r="AM587" i="1"/>
  <c r="AM628" i="1"/>
  <c r="AM459" i="1"/>
  <c r="AP459" i="1" s="1"/>
  <c r="AM51" i="1"/>
  <c r="AM487" i="1"/>
  <c r="AM347" i="1"/>
  <c r="AM661" i="1"/>
  <c r="AM643" i="1"/>
  <c r="AM740" i="1"/>
  <c r="AM442" i="1"/>
  <c r="AM113" i="1"/>
  <c r="AM575" i="1"/>
  <c r="AM582" i="1"/>
  <c r="AM389" i="1"/>
  <c r="AM275" i="1"/>
  <c r="AM769" i="1"/>
  <c r="AM348" i="1"/>
  <c r="AM554" i="1"/>
  <c r="AM47" i="1"/>
  <c r="AM616" i="1"/>
  <c r="AM354" i="1"/>
  <c r="AM522" i="1"/>
  <c r="AM411" i="1"/>
  <c r="AM386" i="1"/>
  <c r="AM351" i="1"/>
  <c r="AM652" i="1"/>
  <c r="AM95" i="1"/>
  <c r="AM243" i="1"/>
  <c r="AM480" i="1"/>
  <c r="AM530" i="1"/>
  <c r="AM780" i="1"/>
  <c r="AP780" i="1" s="1"/>
  <c r="AM817" i="1"/>
  <c r="AM754" i="1"/>
  <c r="AM446" i="1"/>
  <c r="AM507" i="1"/>
  <c r="AM59" i="1"/>
  <c r="AM638" i="1"/>
  <c r="AM378" i="1"/>
  <c r="AM820" i="1"/>
  <c r="AM863" i="1"/>
  <c r="AM662" i="1"/>
  <c r="AM596" i="1"/>
  <c r="AM130" i="1"/>
  <c r="AM491" i="1"/>
  <c r="AM518" i="1"/>
  <c r="AM147" i="1"/>
  <c r="AM343" i="1"/>
  <c r="AM808" i="1"/>
  <c r="AM249" i="1"/>
  <c r="AM730" i="1"/>
  <c r="AM687" i="1"/>
  <c r="AM203" i="1"/>
  <c r="AM767" i="1"/>
  <c r="AM551" i="1"/>
  <c r="AM465" i="1"/>
  <c r="AP465" i="1" s="1"/>
  <c r="AM573" i="1"/>
  <c r="AM848" i="1"/>
  <c r="AM705" i="1"/>
  <c r="AM160" i="1"/>
  <c r="AP160" i="1" s="1"/>
  <c r="AM555" i="1"/>
  <c r="AM595" i="1"/>
  <c r="AM653" i="1"/>
  <c r="AM244" i="1"/>
  <c r="AM148" i="1"/>
  <c r="AM537" i="1"/>
  <c r="AM508" i="1"/>
  <c r="AM533" i="1"/>
  <c r="AM396" i="1"/>
  <c r="AM38" i="1"/>
  <c r="AM205" i="1"/>
  <c r="AM217" i="1"/>
  <c r="AM379" i="1"/>
  <c r="AM476" i="1"/>
  <c r="AM641" i="1"/>
  <c r="AM440" i="1"/>
  <c r="AM166" i="1"/>
  <c r="AP166" i="1" s="1"/>
  <c r="AM590" i="1"/>
  <c r="AM497" i="1"/>
  <c r="AM90" i="1"/>
  <c r="AM520" i="1"/>
  <c r="AM43" i="1"/>
  <c r="AM568" i="1"/>
  <c r="AP568" i="1" s="1"/>
  <c r="AM632" i="1"/>
  <c r="AM731" i="1"/>
  <c r="AM230" i="1"/>
  <c r="AM430" i="1"/>
  <c r="AM13" i="1"/>
  <c r="AM536" i="1"/>
  <c r="AM199" i="1"/>
  <c r="AM444" i="1"/>
  <c r="AM376" i="1"/>
  <c r="AM224" i="1"/>
  <c r="AM63" i="1"/>
  <c r="AM328" i="1"/>
  <c r="AM481" i="1"/>
  <c r="AM42" i="1"/>
  <c r="AM332" i="1"/>
  <c r="AM97" i="1"/>
  <c r="AM227" i="1"/>
  <c r="AM234" i="1"/>
  <c r="AM499" i="1"/>
  <c r="AM368" i="1"/>
  <c r="AM336" i="1"/>
  <c r="AM353" i="1"/>
  <c r="AM248" i="1"/>
  <c r="AM163" i="1"/>
  <c r="AM242" i="1"/>
  <c r="AM108" i="1"/>
  <c r="AP108" i="1" s="1"/>
  <c r="AM149" i="1"/>
  <c r="AP149" i="1" s="1"/>
  <c r="AM773" i="1"/>
  <c r="AM110" i="1"/>
  <c r="AP110" i="1" s="1"/>
  <c r="AM550" i="1"/>
  <c r="AM583" i="1"/>
  <c r="AM494" i="1"/>
  <c r="AM493" i="1"/>
  <c r="AM324" i="1"/>
  <c r="AM143" i="1"/>
  <c r="AM399" i="1"/>
  <c r="AM472" i="1"/>
  <c r="AM788" i="1"/>
  <c r="AM665" i="1"/>
  <c r="AM397" i="1"/>
  <c r="AM541" i="1"/>
  <c r="AP541" i="1" s="1"/>
  <c r="AM118" i="1"/>
  <c r="AM633" i="1"/>
  <c r="AM727" i="1"/>
  <c r="AM363" i="1"/>
  <c r="AM257" i="1"/>
  <c r="AM46" i="1"/>
  <c r="AM864" i="1"/>
  <c r="AM484" i="1"/>
  <c r="AM138" i="1"/>
  <c r="AM760" i="1"/>
  <c r="AM517" i="1"/>
  <c r="AM500" i="1"/>
  <c r="AM712" i="1"/>
  <c r="AM591" i="1"/>
  <c r="AM171" i="1"/>
  <c r="AP171" i="1" s="1"/>
  <c r="AM61" i="1"/>
  <c r="AM753" i="1"/>
  <c r="AP753" i="1" s="1"/>
  <c r="AM622" i="1"/>
  <c r="AM15" i="1"/>
  <c r="AM179" i="1"/>
  <c r="AM656" i="1"/>
  <c r="AM546" i="1"/>
  <c r="AM44" i="1"/>
  <c r="AM146" i="1"/>
  <c r="AM718" i="1"/>
  <c r="AM707" i="1"/>
  <c r="AM716" i="1"/>
  <c r="AM435" i="1"/>
  <c r="AM369" i="1"/>
  <c r="AM139" i="1"/>
  <c r="AM746" i="1"/>
  <c r="AM204" i="1"/>
  <c r="AP204" i="1" s="1"/>
  <c r="AM509" i="1"/>
  <c r="AM758" i="1"/>
  <c r="AM137" i="1"/>
  <c r="AM111" i="1"/>
  <c r="AP111" i="1" s="1"/>
  <c r="AM380" i="1"/>
  <c r="AM355" i="1"/>
  <c r="AM488" i="1"/>
  <c r="AM152" i="1"/>
  <c r="AM172" i="1"/>
  <c r="AP172" i="1" s="1"/>
  <c r="AM161" i="1"/>
  <c r="AM372" i="1"/>
  <c r="AM629" i="1"/>
  <c r="AM477" i="1"/>
  <c r="AM709" i="1"/>
  <c r="AM400" i="1"/>
  <c r="AM357" i="1"/>
  <c r="AM114" i="1"/>
  <c r="AM429" i="1"/>
  <c r="AM316" i="1"/>
  <c r="AM576" i="1"/>
  <c r="AP576" i="1" s="1"/>
  <c r="AM373" i="1"/>
  <c r="AM144" i="1"/>
  <c r="AM417" i="1"/>
  <c r="AK606" i="1"/>
  <c r="AL606" i="1" s="1"/>
  <c r="AM606" i="1" s="1"/>
  <c r="AM768" i="1"/>
  <c r="AM231" i="1"/>
  <c r="AM755" i="1"/>
  <c r="AM816" i="1"/>
  <c r="AM167" i="1"/>
  <c r="AP167" i="1" s="1"/>
  <c r="AM723" i="1"/>
  <c r="AM726" i="1"/>
  <c r="AL681" i="1"/>
  <c r="AM681" i="1" s="1"/>
  <c r="AL392" i="1"/>
  <c r="AM392" i="1" s="1"/>
  <c r="AL846" i="1"/>
  <c r="AM846" i="1" s="1"/>
  <c r="AM725" i="1"/>
  <c r="AM178" i="1"/>
  <c r="AP178" i="1" s="1"/>
  <c r="AI126" i="1"/>
  <c r="AL126" i="1" s="1"/>
  <c r="AM126" i="1" s="1"/>
  <c r="AM543" i="1"/>
  <c r="AL699" i="1"/>
  <c r="AM699" i="1" s="1"/>
  <c r="AM792" i="1"/>
  <c r="AP792" i="1" s="1"/>
  <c r="AM615" i="1"/>
  <c r="AM729" i="1"/>
  <c r="AL280" i="1"/>
  <c r="AM280" i="1" s="1"/>
  <c r="AL799" i="1"/>
  <c r="AM799" i="1" s="1"/>
  <c r="AL306" i="1"/>
  <c r="AM306" i="1" s="1"/>
  <c r="AL602" i="1"/>
  <c r="AM602" i="1" s="1"/>
  <c r="AL307" i="1"/>
  <c r="AM307" i="1" s="1"/>
  <c r="AL866" i="1"/>
  <c r="AM866" i="1" s="1"/>
  <c r="AL191" i="1"/>
  <c r="AM191" i="1" s="1"/>
  <c r="AP191" i="1" s="1"/>
  <c r="AL184" i="1"/>
  <c r="AM184" i="1" s="1"/>
  <c r="AL345" i="1"/>
  <c r="AM345" i="1" s="1"/>
  <c r="AL649" i="1"/>
  <c r="AM649" i="1" s="1"/>
  <c r="AL561" i="1"/>
  <c r="AM561" i="1" s="1"/>
  <c r="AL281" i="1"/>
  <c r="AM281" i="1" s="1"/>
  <c r="AL25" i="1"/>
  <c r="AM25" i="1" s="1"/>
  <c r="AL776" i="1"/>
  <c r="AM776" i="1" s="1"/>
  <c r="AL294" i="1"/>
  <c r="AM294" i="1" s="1"/>
  <c r="AP294" i="1" s="1"/>
  <c r="AL35" i="1"/>
  <c r="AM35" i="1" s="1"/>
  <c r="AP35" i="1" s="1"/>
  <c r="AT683" i="1"/>
  <c r="AM329" i="1"/>
  <c r="AM737" i="1"/>
  <c r="AM613" i="1"/>
  <c r="AM36" i="1"/>
  <c r="AM29" i="1"/>
  <c r="AP29" i="1" s="1"/>
  <c r="AM56" i="1"/>
  <c r="AM842" i="1"/>
  <c r="AM765" i="1"/>
  <c r="AM32" i="1"/>
  <c r="AM806" i="1"/>
  <c r="AM527" i="1"/>
  <c r="AM23" i="1"/>
  <c r="AM735" i="1"/>
  <c r="AM282" i="1"/>
  <c r="AP282" i="1" s="1"/>
  <c r="AM304" i="1"/>
  <c r="AP304" i="1" s="1"/>
  <c r="AM785" i="1"/>
  <c r="AM789" i="1"/>
  <c r="AM298" i="1"/>
  <c r="AP298" i="1" s="1"/>
  <c r="AM763" i="1"/>
  <c r="AM791" i="1"/>
  <c r="AM296" i="1"/>
  <c r="AM578" i="1"/>
  <c r="AM272" i="1"/>
  <c r="AP272" i="1" s="1"/>
  <c r="AM857" i="1"/>
  <c r="AM793" i="1"/>
  <c r="AP793" i="1" s="1"/>
  <c r="AM22" i="1"/>
  <c r="AM609" i="1"/>
  <c r="AM287" i="1"/>
  <c r="AP287" i="1" s="1"/>
  <c r="AM125" i="1"/>
  <c r="AM190" i="1"/>
  <c r="AM267" i="1"/>
  <c r="AP267" i="1" s="1"/>
  <c r="AM197" i="1"/>
  <c r="AM250" i="1"/>
  <c r="AM123" i="1"/>
  <c r="AM278" i="1"/>
  <c r="AP278" i="1" s="1"/>
  <c r="AM802" i="1"/>
  <c r="AM101" i="1"/>
  <c r="AM155" i="1"/>
  <c r="AM605" i="1"/>
  <c r="AM302" i="1"/>
  <c r="AP302" i="1" s="1"/>
  <c r="AM187" i="1"/>
  <c r="AP187" i="1" s="1"/>
  <c r="AM611" i="1"/>
  <c r="AM775" i="1"/>
  <c r="AM181" i="1"/>
  <c r="AP181" i="1" s="1"/>
  <c r="AM80" i="1"/>
  <c r="AM728" i="1"/>
  <c r="AM195" i="1"/>
  <c r="AM844" i="1"/>
  <c r="AM854" i="1"/>
  <c r="AM269" i="1"/>
  <c r="AP269" i="1" s="1"/>
  <c r="AM391" i="1"/>
  <c r="AM823" i="1"/>
  <c r="AM320" i="1"/>
  <c r="AM654" i="1"/>
  <c r="AM94" i="1"/>
  <c r="AM371" i="1"/>
  <c r="AM824" i="1"/>
  <c r="AM279" i="1"/>
  <c r="AM121" i="1"/>
  <c r="AM852" i="1"/>
  <c r="AM297" i="1"/>
  <c r="AP297" i="1" s="1"/>
  <c r="AM394" i="1"/>
  <c r="AM285" i="1"/>
  <c r="AP285" i="1" s="1"/>
  <c r="AM185" i="1"/>
  <c r="AP185" i="1" s="1"/>
  <c r="AM256" i="1"/>
  <c r="AM562" i="1"/>
  <c r="AM516" i="1"/>
  <c r="AM594" i="1"/>
  <c r="AP594" i="1" s="1"/>
  <c r="AM85" i="1"/>
  <c r="AM255" i="1"/>
  <c r="AM70" i="1"/>
  <c r="AM843" i="1"/>
  <c r="AM156" i="1"/>
  <c r="AM21" i="1"/>
  <c r="AM292" i="1"/>
  <c r="AP292" i="1" s="1"/>
  <c r="AM140" i="1"/>
  <c r="AM607" i="1"/>
  <c r="AP607" i="1" s="1"/>
  <c r="AM295" i="1"/>
  <c r="AP295" i="1" s="1"/>
  <c r="AM299" i="1"/>
  <c r="AP299" i="1" s="1"/>
  <c r="AM685" i="1"/>
  <c r="AM713" i="1"/>
  <c r="AM236" i="1"/>
  <c r="AM132" i="1"/>
  <c r="AM667" i="1"/>
  <c r="AM603" i="1"/>
  <c r="AM370" i="1"/>
  <c r="AM37" i="1"/>
  <c r="AM100" i="1"/>
  <c r="AP100" i="1" s="1"/>
  <c r="AM20" i="1"/>
  <c r="AP20" i="1" s="1"/>
  <c r="AM504" i="1"/>
  <c r="AM235" i="1"/>
  <c r="AM303" i="1"/>
  <c r="AP303" i="1" s="1"/>
  <c r="AM24" i="1"/>
  <c r="AP24" i="1" s="1"/>
  <c r="AM835" i="1"/>
  <c r="AM855" i="1"/>
  <c r="AM686" i="1"/>
  <c r="AM175" i="1"/>
  <c r="AM839" i="1"/>
  <c r="AM201" i="1"/>
  <c r="AM360" i="1"/>
  <c r="AM660" i="1"/>
  <c r="AP660" i="1" s="1"/>
  <c r="AM722" i="1"/>
  <c r="AM326" i="1"/>
  <c r="AM98" i="1"/>
  <c r="AM503" i="1"/>
  <c r="AM359" i="1"/>
  <c r="AM538" i="1"/>
  <c r="AM134" i="1"/>
  <c r="AM680" i="1"/>
  <c r="AM127" i="1"/>
  <c r="AM714" i="1"/>
  <c r="AM564" i="1"/>
  <c r="AM408" i="1"/>
  <c r="AM212" i="1"/>
  <c r="AM259" i="1"/>
  <c r="AM627" i="1"/>
  <c r="AM254" i="1"/>
  <c r="AM612" i="1"/>
  <c r="AP612" i="1" s="1"/>
  <c r="AM668" i="1"/>
  <c r="AM748" i="1"/>
  <c r="AM545" i="1"/>
  <c r="AM330" i="1"/>
  <c r="AM645" i="1"/>
  <c r="AM176" i="1"/>
  <c r="AM544" i="1"/>
  <c r="AM710" i="1"/>
  <c r="AM45" i="1"/>
  <c r="AM92" i="1"/>
  <c r="AM27" i="1"/>
  <c r="AM66" i="1"/>
  <c r="AM301" i="1"/>
  <c r="AP301" i="1" s="1"/>
  <c r="AM300" i="1"/>
  <c r="AP300" i="1" s="1"/>
  <c r="AM120" i="1"/>
  <c r="AM801" i="1"/>
  <c r="AM571" i="1"/>
  <c r="AM694" i="1"/>
  <c r="AP694" i="1" s="1"/>
  <c r="AM804" i="1"/>
  <c r="AM841" i="1"/>
  <c r="AM851" i="1"/>
  <c r="AM211" i="1"/>
  <c r="AM563" i="1"/>
  <c r="AM790" i="1"/>
  <c r="AP790" i="1" s="1"/>
  <c r="AM478" i="1"/>
  <c r="AM93" i="1"/>
  <c r="AP93" i="1" s="1"/>
  <c r="AM692" i="1"/>
  <c r="AM193" i="1"/>
  <c r="AM778" i="1"/>
  <c r="AM646" i="1"/>
  <c r="AM456" i="1"/>
  <c r="AM600" i="1"/>
  <c r="AM813" i="1"/>
  <c r="AM693" i="1"/>
  <c r="AP693" i="1" s="1"/>
  <c r="AM284" i="1"/>
  <c r="AM182" i="1"/>
  <c r="AM383" i="1"/>
  <c r="AM154" i="1"/>
  <c r="AM290" i="1"/>
  <c r="AM690" i="1"/>
  <c r="AM811" i="1"/>
  <c r="AM701" i="1"/>
  <c r="AM414" i="1"/>
  <c r="AM33" i="1"/>
  <c r="AP33" i="1" s="1"/>
  <c r="AM610" i="1"/>
  <c r="AM702" i="1"/>
  <c r="AM689" i="1"/>
  <c r="AM177" i="1"/>
  <c r="AP177" i="1" s="1"/>
  <c r="AM608" i="1"/>
  <c r="AM393" i="1"/>
  <c r="AM79" i="1"/>
  <c r="AM741" i="1"/>
  <c r="AM28" i="1"/>
  <c r="AM736" i="1"/>
  <c r="AM850" i="1"/>
  <c r="AM593" i="1"/>
  <c r="AM777" i="1"/>
  <c r="AM764" i="1"/>
  <c r="AM572" i="1"/>
  <c r="AM283" i="1"/>
  <c r="AM141" i="1"/>
  <c r="AM346" i="1"/>
  <c r="AM271" i="1"/>
  <c r="AP271" i="1" s="1"/>
  <c r="AM553" i="1"/>
  <c r="AM822" i="1"/>
  <c r="AM288" i="1"/>
  <c r="AP288" i="1" s="1"/>
  <c r="AM798" i="1"/>
  <c r="AP798" i="1" s="1"/>
  <c r="AM505" i="1"/>
  <c r="AM124" i="1"/>
  <c r="AM308" i="1"/>
  <c r="AM650" i="1"/>
  <c r="AM416" i="1"/>
  <c r="AM200" i="1"/>
  <c r="AM189" i="1"/>
  <c r="AM674" i="1"/>
  <c r="AM849" i="1"/>
  <c r="AP849" i="1" s="1"/>
  <c r="AM673" i="1"/>
  <c r="AM102" i="1"/>
  <c r="AP102" i="1" s="1"/>
  <c r="AM669" i="1"/>
  <c r="AM273" i="1"/>
  <c r="AM293" i="1"/>
  <c r="AP293" i="1" s="1"/>
  <c r="AM747" i="1"/>
  <c r="AM626" i="1"/>
  <c r="AM838" i="1"/>
  <c r="AM734" i="1"/>
  <c r="AM515" i="1"/>
  <c r="AM305" i="1"/>
  <c r="AM552" i="1"/>
  <c r="AM18" i="1"/>
  <c r="AM524" i="1"/>
  <c r="AM325" i="1"/>
  <c r="AP325" i="1" s="1"/>
  <c r="AM30" i="1"/>
  <c r="AP30" i="1" s="1"/>
  <c r="AM795" i="1"/>
  <c r="AM340" i="1"/>
  <c r="AM407" i="1"/>
  <c r="AM88" i="1"/>
  <c r="AM601" i="1"/>
  <c r="AM258" i="1"/>
  <c r="AM821" i="1"/>
  <c r="AM614" i="1"/>
  <c r="AM732" i="1"/>
  <c r="AM131" i="1"/>
  <c r="AM34" i="1"/>
  <c r="AP34" i="1" s="1"/>
  <c r="AM695" i="1"/>
  <c r="AM268" i="1"/>
  <c r="AM266" i="1"/>
  <c r="AM291" i="1"/>
  <c r="AM691" i="1"/>
  <c r="AM318" i="1"/>
  <c r="AM749" i="1"/>
  <c r="AM845" i="1"/>
  <c r="AM856" i="1"/>
  <c r="AM682" i="1"/>
  <c r="AM157" i="1"/>
  <c r="AM800" i="1"/>
  <c r="AP800" i="1" s="1"/>
  <c r="AM135" i="1"/>
  <c r="AM251" i="1"/>
  <c r="AM711" i="1"/>
  <c r="AM183" i="1"/>
  <c r="AM133" i="1"/>
  <c r="AM438" i="1"/>
  <c r="AM647" i="1"/>
  <c r="AM194" i="1"/>
  <c r="AM196" i="1"/>
  <c r="AM341" i="1"/>
  <c r="AM739" i="1"/>
  <c r="AM766" i="1"/>
  <c r="AM807" i="1"/>
  <c r="AP807" i="1" s="1"/>
  <c r="AM733" i="1"/>
  <c r="AM794" i="1"/>
  <c r="AP794" i="1" s="1"/>
  <c r="AM703" i="1"/>
  <c r="AM103" i="1"/>
  <c r="AM415" i="1"/>
  <c r="AM698" i="1"/>
  <c r="AP698" i="1" s="1"/>
  <c r="AM40" i="1"/>
  <c r="AM670" i="1"/>
  <c r="AM814" i="1"/>
  <c r="AP814" i="1" s="1"/>
  <c r="AM796" i="1"/>
  <c r="AP796" i="1" s="1"/>
  <c r="AM659" i="1"/>
  <c r="AM319" i="1"/>
  <c r="AM270" i="1"/>
  <c r="AP270" i="1" s="1"/>
  <c r="AM834" i="1"/>
  <c r="AM314" i="1"/>
  <c r="AM449" i="1"/>
  <c r="AM675" i="1"/>
  <c r="AM786" i="1"/>
  <c r="AM310" i="1"/>
  <c r="AM321" i="1"/>
  <c r="AM470" i="1"/>
  <c r="AM450" i="1"/>
  <c r="AM457" i="1"/>
  <c r="AM99" i="1"/>
  <c r="AP99" i="1" s="1"/>
  <c r="AM460" i="1"/>
  <c r="AM528" i="1"/>
  <c r="AM812" i="1"/>
  <c r="AP812" i="1" s="1"/>
  <c r="AM174" i="1"/>
  <c r="AP174" i="1" s="1"/>
  <c r="AM253" i="1"/>
  <c r="AM797" i="1"/>
  <c r="AP797" i="1" s="1"/>
  <c r="AM53" i="1"/>
  <c r="AM469" i="1"/>
  <c r="AM309" i="1"/>
  <c r="AM579" i="1"/>
  <c r="AM68" i="1"/>
  <c r="AM721" i="1"/>
  <c r="AM697" i="1"/>
  <c r="AM700" i="1"/>
  <c r="AM128" i="1"/>
  <c r="AM479" i="1"/>
  <c r="AM525" i="1"/>
  <c r="AM750" i="1"/>
  <c r="AM684" i="1"/>
  <c r="AM539" i="1"/>
  <c r="AM384" i="1"/>
  <c r="AM671" i="1"/>
  <c r="AM742" i="1"/>
  <c r="AM237" i="1"/>
  <c r="AM188" i="1"/>
  <c r="AP188" i="1" s="1"/>
  <c r="AM604" i="1"/>
  <c r="AM847" i="1"/>
  <c r="AM580" i="1"/>
  <c r="AM803" i="1"/>
  <c r="AM805" i="1"/>
  <c r="AM779" i="1"/>
  <c r="AM529" i="1"/>
  <c r="AM461" i="1"/>
  <c r="AM198" i="1"/>
  <c r="AM858" i="1"/>
  <c r="AM315" i="1"/>
  <c r="AM274" i="1"/>
  <c r="AP274" i="1" s="1"/>
  <c r="AM655" i="1"/>
  <c r="AM815" i="1"/>
  <c r="AM11" i="1" l="1"/>
  <c r="AL437" i="1"/>
  <c r="AM437" i="1" s="1"/>
  <c r="AN486" i="1" l="1"/>
  <c r="AO486" i="1" s="1"/>
  <c r="AN628" i="1"/>
  <c r="AO628" i="1" s="1"/>
  <c r="AP628" i="1" s="1"/>
  <c r="AN556" i="1"/>
  <c r="AO556" i="1" s="1"/>
  <c r="AP556" i="1" s="1"/>
  <c r="AN675" i="1"/>
  <c r="AO675" i="1" s="1"/>
  <c r="AP675" i="1" s="1"/>
  <c r="AN20" i="1"/>
  <c r="AO20" i="1" s="1"/>
  <c r="AN410" i="1"/>
  <c r="AO410" i="1" s="1"/>
  <c r="AP410" i="1" s="1"/>
  <c r="AN803" i="1"/>
  <c r="AO803" i="1" s="1"/>
  <c r="AP803" i="1" s="1"/>
  <c r="AN494" i="1"/>
  <c r="AO494" i="1" s="1"/>
  <c r="AP494" i="1" s="1"/>
  <c r="AN584" i="1"/>
  <c r="AO584" i="1" s="1"/>
  <c r="AP584" i="1" s="1"/>
  <c r="AN378" i="1"/>
  <c r="AO378" i="1" s="1"/>
  <c r="AP378" i="1" s="1"/>
  <c r="AN661" i="1"/>
  <c r="AO661" i="1" s="1"/>
  <c r="AP661" i="1" s="1"/>
  <c r="AN373" i="1"/>
  <c r="AO373" i="1" s="1"/>
  <c r="AP373" i="1" s="1"/>
  <c r="AN133" i="1"/>
  <c r="AO133" i="1" s="1"/>
  <c r="AP133" i="1" s="1"/>
  <c r="AN766" i="1"/>
  <c r="AO766" i="1" s="1"/>
  <c r="AP766" i="1" s="1"/>
  <c r="AN247" i="1"/>
  <c r="AO247" i="1" s="1"/>
  <c r="AP247" i="1" s="1"/>
  <c r="AN60" i="1"/>
  <c r="AO60" i="1" s="1"/>
  <c r="AN579" i="1"/>
  <c r="AO579" i="1" s="1"/>
  <c r="AP579" i="1" s="1"/>
  <c r="AN664" i="1"/>
  <c r="AO664" i="1" s="1"/>
  <c r="AP664" i="1" s="1"/>
  <c r="AN753" i="1"/>
  <c r="AO753" i="1" s="1"/>
  <c r="AN863" i="1"/>
  <c r="AO863" i="1" s="1"/>
  <c r="AP863" i="1" s="1"/>
  <c r="AN480" i="1"/>
  <c r="AO480" i="1" s="1"/>
  <c r="AP480" i="1" s="1"/>
  <c r="AN407" i="1"/>
  <c r="AO407" i="1" s="1"/>
  <c r="AP407" i="1" s="1"/>
  <c r="AN596" i="1"/>
  <c r="AO596" i="1" s="1"/>
  <c r="AP596" i="1" s="1"/>
  <c r="AN442" i="1"/>
  <c r="AO442" i="1" s="1"/>
  <c r="AP442" i="1" s="1"/>
  <c r="AN388" i="1"/>
  <c r="AO388" i="1" s="1"/>
  <c r="AP388" i="1" s="1"/>
  <c r="AN376" i="1"/>
  <c r="AO376" i="1" s="1"/>
  <c r="AP376" i="1" s="1"/>
  <c r="AN118" i="1"/>
  <c r="AO118" i="1" s="1"/>
  <c r="AP118" i="1" s="1"/>
  <c r="AN381" i="1"/>
  <c r="AO381" i="1" s="1"/>
  <c r="AP381" i="1" s="1"/>
  <c r="AN228" i="1"/>
  <c r="AO228" i="1" s="1"/>
  <c r="AP228" i="1" s="1"/>
  <c r="AN816" i="1"/>
  <c r="AO816" i="1" s="1"/>
  <c r="AP816" i="1" s="1"/>
  <c r="AN77" i="1"/>
  <c r="AO77" i="1" s="1"/>
  <c r="AP77" i="1" s="1"/>
  <c r="AN510" i="1"/>
  <c r="AO510" i="1" s="1"/>
  <c r="AN115" i="1"/>
  <c r="AO115" i="1" s="1"/>
  <c r="AP115" i="1" s="1"/>
  <c r="AN780" i="1"/>
  <c r="AO780" i="1" s="1"/>
  <c r="AN17" i="1"/>
  <c r="AO17" i="1" s="1"/>
  <c r="AP17" i="1" s="1"/>
  <c r="AN465" i="1"/>
  <c r="AO465" i="1" s="1"/>
  <c r="AN751" i="1"/>
  <c r="AO751" i="1" s="1"/>
  <c r="AP751" i="1" s="1"/>
  <c r="AN107" i="1"/>
  <c r="AO107" i="1" s="1"/>
  <c r="AP107" i="1" s="1"/>
  <c r="AN507" i="1"/>
  <c r="AO507" i="1" s="1"/>
  <c r="AP507" i="1" s="1"/>
  <c r="AN436" i="1"/>
  <c r="AO436" i="1" s="1"/>
  <c r="AP436" i="1" s="1"/>
  <c r="AN589" i="1"/>
  <c r="AO589" i="1" s="1"/>
  <c r="AN170" i="1"/>
  <c r="AO170" i="1" s="1"/>
  <c r="AP170" i="1" s="1"/>
  <c r="AN601" i="1"/>
  <c r="AO601" i="1" s="1"/>
  <c r="AP601" i="1" s="1"/>
  <c r="AN331" i="1"/>
  <c r="AO331" i="1" s="1"/>
  <c r="AP331" i="1" s="1"/>
  <c r="AN491" i="1"/>
  <c r="AO491" i="1" s="1"/>
  <c r="AP491" i="1" s="1"/>
  <c r="AN30" i="1"/>
  <c r="AO30" i="1" s="1"/>
  <c r="AN673" i="1"/>
  <c r="AO673" i="1" s="1"/>
  <c r="AP673" i="1" s="1"/>
  <c r="AN395" i="1"/>
  <c r="AO395" i="1" s="1"/>
  <c r="AP395" i="1" s="1"/>
  <c r="AN316" i="1"/>
  <c r="AO316" i="1" s="1"/>
  <c r="AP316" i="1" s="1"/>
  <c r="AN178" i="1"/>
  <c r="AO178" i="1" s="1"/>
  <c r="AN522" i="1"/>
  <c r="AO522" i="1" s="1"/>
  <c r="AP522" i="1" s="1"/>
  <c r="AN748" i="1"/>
  <c r="AO748" i="1" s="1"/>
  <c r="AP748" i="1" s="1"/>
  <c r="AN333" i="1"/>
  <c r="AO333" i="1" s="1"/>
  <c r="AP333" i="1" s="1"/>
  <c r="AN274" i="1"/>
  <c r="AO274" i="1" s="1"/>
  <c r="AN621" i="1"/>
  <c r="AO621" i="1" s="1"/>
  <c r="AN267" i="1"/>
  <c r="AO267" i="1" s="1"/>
  <c r="AN149" i="1"/>
  <c r="AO149" i="1" s="1"/>
  <c r="AN676" i="1"/>
  <c r="AO676" i="1" s="1"/>
  <c r="AP676" i="1" s="1"/>
  <c r="AN152" i="1"/>
  <c r="AO152" i="1" s="1"/>
  <c r="AP152" i="1" s="1"/>
  <c r="AN726" i="1"/>
  <c r="AO726" i="1" s="1"/>
  <c r="AP726" i="1" s="1"/>
  <c r="AN324" i="1"/>
  <c r="AO324" i="1" s="1"/>
  <c r="AP324" i="1" s="1"/>
  <c r="AN570" i="1"/>
  <c r="AO570" i="1" s="1"/>
  <c r="AP570" i="1" s="1"/>
  <c r="AN390" i="1"/>
  <c r="AO390" i="1" s="1"/>
  <c r="AP390" i="1" s="1"/>
  <c r="AN358" i="1"/>
  <c r="AO358" i="1" s="1"/>
  <c r="AP358" i="1" s="1"/>
  <c r="AN592" i="1"/>
  <c r="AO592" i="1" s="1"/>
  <c r="AP592" i="1" s="1"/>
  <c r="AN356" i="1"/>
  <c r="AO356" i="1" s="1"/>
  <c r="AP356" i="1" s="1"/>
  <c r="AN833" i="1"/>
  <c r="AO833" i="1" s="1"/>
  <c r="AP833" i="1" s="1"/>
  <c r="AN57" i="1"/>
  <c r="AO57" i="1" s="1"/>
  <c r="AN496" i="1"/>
  <c r="AO496" i="1" s="1"/>
  <c r="AN148" i="1"/>
  <c r="AO148" i="1" s="1"/>
  <c r="AP148" i="1" s="1"/>
  <c r="AN602" i="1"/>
  <c r="AO602" i="1" s="1"/>
  <c r="AP602" i="1" s="1"/>
  <c r="AN508" i="1"/>
  <c r="AO508" i="1" s="1"/>
  <c r="AP508" i="1" s="1"/>
  <c r="AN368" i="1"/>
  <c r="AO368" i="1" s="1"/>
  <c r="AP368" i="1" s="1"/>
  <c r="AN382" i="1"/>
  <c r="AO382" i="1" s="1"/>
  <c r="AN771" i="1"/>
  <c r="AO771" i="1" s="1"/>
  <c r="AP771" i="1" s="1"/>
  <c r="AN47" i="1"/>
  <c r="AO47" i="1" s="1"/>
  <c r="AP47" i="1" s="1"/>
  <c r="AN677" i="1"/>
  <c r="AO677" i="1" s="1"/>
  <c r="AN573" i="1"/>
  <c r="AO573" i="1" s="1"/>
  <c r="AP573" i="1" s="1"/>
  <c r="AN343" i="1"/>
  <c r="AO343" i="1" s="1"/>
  <c r="AP343" i="1" s="1"/>
  <c r="AN58" i="1"/>
  <c r="AO58" i="1" s="1"/>
  <c r="AP58" i="1" s="1"/>
  <c r="AN779" i="1"/>
  <c r="AO779" i="1" s="1"/>
  <c r="AP779" i="1" s="1"/>
  <c r="AN651" i="1"/>
  <c r="AO651" i="1" s="1"/>
  <c r="AP651" i="1" s="1"/>
  <c r="AN568" i="1"/>
  <c r="AO568" i="1" s="1"/>
  <c r="AN743" i="1"/>
  <c r="AO743" i="1" s="1"/>
  <c r="AP743" i="1" s="1"/>
  <c r="AN213" i="1"/>
  <c r="AO213" i="1" s="1"/>
  <c r="AP213" i="1" s="1"/>
  <c r="AN678" i="1"/>
  <c r="AO678" i="1" s="1"/>
  <c r="AP678" i="1" s="1"/>
  <c r="AN264" i="1"/>
  <c r="AO264" i="1" s="1"/>
  <c r="AN555" i="1"/>
  <c r="AO555" i="1" s="1"/>
  <c r="AP555" i="1" s="1"/>
  <c r="AN206" i="1"/>
  <c r="AO206" i="1" s="1"/>
  <c r="AP206" i="1" s="1"/>
  <c r="AN574" i="1"/>
  <c r="AO574" i="1" s="1"/>
  <c r="AP574" i="1" s="1"/>
  <c r="AN625" i="1"/>
  <c r="AO625" i="1" s="1"/>
  <c r="AP625" i="1" s="1"/>
  <c r="AN637" i="1"/>
  <c r="AO637" i="1" s="1"/>
  <c r="AP637" i="1" s="1"/>
  <c r="AN576" i="1"/>
  <c r="AO576" i="1" s="1"/>
  <c r="AN861" i="1"/>
  <c r="AO861" i="1" s="1"/>
  <c r="AP861" i="1" s="1"/>
  <c r="AN396" i="1"/>
  <c r="AO396" i="1" s="1"/>
  <c r="AP396" i="1" s="1"/>
  <c r="AN824" i="1"/>
  <c r="AO824" i="1" s="1"/>
  <c r="AP824" i="1" s="1"/>
  <c r="AN76" i="1"/>
  <c r="AO76" i="1" s="1"/>
  <c r="AN572" i="1"/>
  <c r="AO572" i="1" s="1"/>
  <c r="AP572" i="1" s="1"/>
  <c r="AN630" i="1"/>
  <c r="AO630" i="1" s="1"/>
  <c r="AP630" i="1" s="1"/>
  <c r="AN169" i="1"/>
  <c r="AO169" i="1" s="1"/>
  <c r="AP169" i="1" s="1"/>
  <c r="AN48" i="1"/>
  <c r="AO48" i="1" s="1"/>
  <c r="AP48" i="1" s="1"/>
  <c r="AN767" i="1"/>
  <c r="AO767" i="1" s="1"/>
  <c r="AP767" i="1" s="1"/>
  <c r="AN615" i="1"/>
  <c r="AO615" i="1" s="1"/>
  <c r="AP615" i="1" s="1"/>
  <c r="AN624" i="1"/>
  <c r="AO624" i="1" s="1"/>
  <c r="AP624" i="1" s="1"/>
  <c r="AN840" i="1"/>
  <c r="AO840" i="1" s="1"/>
  <c r="AP840" i="1" s="1"/>
  <c r="AN426" i="1"/>
  <c r="AO426" i="1" s="1"/>
  <c r="AP426" i="1" s="1"/>
  <c r="AN339" i="1"/>
  <c r="AO339" i="1" s="1"/>
  <c r="AP339" i="1" s="1"/>
  <c r="AN81" i="1"/>
  <c r="AO81" i="1" s="1"/>
  <c r="AP81" i="1" s="1"/>
  <c r="AN259" i="1"/>
  <c r="AO259" i="1" s="1"/>
  <c r="AP259" i="1" s="1"/>
  <c r="AN354" i="1"/>
  <c r="AO354" i="1" s="1"/>
  <c r="AP354" i="1" s="1"/>
  <c r="AN65" i="1"/>
  <c r="AO65" i="1" s="1"/>
  <c r="AP65" i="1" s="1"/>
  <c r="AN248" i="1"/>
  <c r="AO248" i="1" s="1"/>
  <c r="AP248" i="1" s="1"/>
  <c r="AN355" i="1"/>
  <c r="AO355" i="1" s="1"/>
  <c r="AP355" i="1" s="1"/>
  <c r="AN253" i="1"/>
  <c r="AO253" i="1" s="1"/>
  <c r="AP253" i="1" s="1"/>
  <c r="AN490" i="1"/>
  <c r="AO490" i="1" s="1"/>
  <c r="AP490" i="1" s="1"/>
  <c r="AN531" i="1"/>
  <c r="AO531" i="1" s="1"/>
  <c r="AP531" i="1" s="1"/>
  <c r="AN106" i="1"/>
  <c r="AO106" i="1" s="1"/>
  <c r="AN492" i="1"/>
  <c r="AO492" i="1" s="1"/>
  <c r="AP492" i="1" s="1"/>
  <c r="AN464" i="1"/>
  <c r="AO464" i="1" s="1"/>
  <c r="AP464" i="1" s="1"/>
  <c r="AN344" i="1"/>
  <c r="AO344" i="1" s="1"/>
  <c r="AP344" i="1" s="1"/>
  <c r="AN225" i="1"/>
  <c r="AO225" i="1" s="1"/>
  <c r="AP225" i="1" s="1"/>
  <c r="AN219" i="1"/>
  <c r="AO219" i="1" s="1"/>
  <c r="AP219" i="1" s="1"/>
  <c r="AN839" i="1"/>
  <c r="AO839" i="1" s="1"/>
  <c r="AP839" i="1" s="1"/>
  <c r="AN346" i="1"/>
  <c r="AO346" i="1" s="1"/>
  <c r="AP346" i="1" s="1"/>
  <c r="AN55" i="1"/>
  <c r="AO55" i="1" s="1"/>
  <c r="AP55" i="1" s="1"/>
  <c r="AN97" i="1"/>
  <c r="AO97" i="1" s="1"/>
  <c r="AP97" i="1" s="1"/>
  <c r="AN215" i="1"/>
  <c r="AO215" i="1" s="1"/>
  <c r="AP215" i="1" s="1"/>
  <c r="AN836" i="1"/>
  <c r="AO836" i="1" s="1"/>
  <c r="AP836" i="1" s="1"/>
  <c r="AN634" i="1"/>
  <c r="AO634" i="1" s="1"/>
  <c r="AP634" i="1" s="1"/>
  <c r="AN160" i="1"/>
  <c r="AO160" i="1" s="1"/>
  <c r="AN671" i="1"/>
  <c r="AO671" i="1" s="1"/>
  <c r="AP671" i="1" s="1"/>
  <c r="AN718" i="1"/>
  <c r="AO718" i="1" s="1"/>
  <c r="AP718" i="1" s="1"/>
  <c r="AN548" i="1"/>
  <c r="AO548" i="1" s="1"/>
  <c r="AP548" i="1" s="1"/>
  <c r="AN546" i="1"/>
  <c r="AO546" i="1" s="1"/>
  <c r="AP546" i="1" s="1"/>
  <c r="AN860" i="1"/>
  <c r="AO860" i="1" s="1"/>
  <c r="AP860" i="1" s="1"/>
  <c r="AN352" i="1"/>
  <c r="AO352" i="1" s="1"/>
  <c r="AP352" i="1" s="1"/>
  <c r="AN78" i="1"/>
  <c r="AO78" i="1" s="1"/>
  <c r="AP78" i="1" s="1"/>
  <c r="AN122" i="1"/>
  <c r="AO122" i="1" s="1"/>
  <c r="AP122" i="1" s="1"/>
  <c r="AN810" i="1"/>
  <c r="AO810" i="1" s="1"/>
  <c r="AN655" i="1"/>
  <c r="AO655" i="1" s="1"/>
  <c r="AP655" i="1" s="1"/>
  <c r="AN437" i="1"/>
  <c r="AO437" i="1" s="1"/>
  <c r="AP437" i="1" s="1"/>
  <c r="AN315" i="1"/>
  <c r="AO315" i="1" s="1"/>
  <c r="AP315" i="1" s="1"/>
  <c r="AN708" i="1"/>
  <c r="AO708" i="1" s="1"/>
  <c r="AP708" i="1" s="1"/>
  <c r="AN147" i="1"/>
  <c r="AO147" i="1" s="1"/>
  <c r="AP147" i="1" s="1"/>
  <c r="AN244" i="1"/>
  <c r="AO244" i="1" s="1"/>
  <c r="AP244" i="1" s="1"/>
  <c r="AN234" i="1"/>
  <c r="AO234" i="1" s="1"/>
  <c r="AP234" i="1" s="1"/>
  <c r="AN781" i="1"/>
  <c r="AO781" i="1" s="1"/>
  <c r="AP781" i="1" s="1"/>
  <c r="AN146" i="1"/>
  <c r="AO146" i="1" s="1"/>
  <c r="AP146" i="1" s="1"/>
  <c r="AN652" i="1"/>
  <c r="AO652" i="1" s="1"/>
  <c r="AP652" i="1" s="1"/>
  <c r="AN497" i="1"/>
  <c r="AO497" i="1" s="1"/>
  <c r="AP497" i="1" s="1"/>
  <c r="AN852" i="1"/>
  <c r="AO852" i="1" s="1"/>
  <c r="AP852" i="1" s="1"/>
  <c r="AN402" i="1"/>
  <c r="AO402" i="1" s="1"/>
  <c r="AP402" i="1" s="1"/>
  <c r="AN362" i="1"/>
  <c r="AO362" i="1" s="1"/>
  <c r="AP362" i="1" s="1"/>
  <c r="AN835" i="1"/>
  <c r="AO835" i="1" s="1"/>
  <c r="AP835" i="1" s="1"/>
  <c r="AN862" i="1"/>
  <c r="AO862" i="1" s="1"/>
  <c r="AP862" i="1" s="1"/>
  <c r="AN282" i="1"/>
  <c r="AO282" i="1" s="1"/>
  <c r="AN167" i="1"/>
  <c r="AO167" i="1" s="1"/>
  <c r="AN773" i="1"/>
  <c r="AO773" i="1" s="1"/>
  <c r="AP773" i="1" s="1"/>
  <c r="AN631" i="1"/>
  <c r="AO631" i="1" s="1"/>
  <c r="AP631" i="1" s="1"/>
  <c r="AN110" i="1"/>
  <c r="AO110" i="1" s="1"/>
  <c r="AN54" i="1"/>
  <c r="AO54" i="1" s="1"/>
  <c r="AP54" i="1" s="1"/>
  <c r="AN864" i="1"/>
  <c r="AO864" i="1" s="1"/>
  <c r="AP864" i="1" s="1"/>
  <c r="AN139" i="1"/>
  <c r="AO139" i="1" s="1"/>
  <c r="AP139" i="1" s="1"/>
  <c r="AN418" i="1"/>
  <c r="AO418" i="1" s="1"/>
  <c r="AP418" i="1" s="1"/>
  <c r="AN112" i="1"/>
  <c r="AO112" i="1" s="1"/>
  <c r="AP112" i="1" s="1"/>
  <c r="AN485" i="1"/>
  <c r="AO485" i="1" s="1"/>
  <c r="AP485" i="1" s="1"/>
  <c r="AN372" i="1"/>
  <c r="AO372" i="1" s="1"/>
  <c r="AP372" i="1" s="1"/>
  <c r="AN762" i="1"/>
  <c r="AO762" i="1" s="1"/>
  <c r="AP762" i="1" s="1"/>
  <c r="AN755" i="1"/>
  <c r="AO755" i="1" s="1"/>
  <c r="AP755" i="1" s="1"/>
  <c r="AN707" i="1"/>
  <c r="AO707" i="1" s="1"/>
  <c r="AP707" i="1" s="1"/>
  <c r="AN452" i="1"/>
  <c r="AO452" i="1" s="1"/>
  <c r="AP452" i="1" s="1"/>
  <c r="AN830" i="1"/>
  <c r="AO830" i="1" s="1"/>
  <c r="AP830" i="1" s="1"/>
  <c r="AN474" i="1"/>
  <c r="AO474" i="1" s="1"/>
  <c r="AP474" i="1" s="1"/>
  <c r="AN739" i="1"/>
  <c r="AO739" i="1" s="1"/>
  <c r="AP739" i="1" s="1"/>
  <c r="AN237" i="1"/>
  <c r="AO237" i="1" s="1"/>
  <c r="AP237" i="1" s="1"/>
  <c r="AN859" i="1"/>
  <c r="AO859" i="1" s="1"/>
  <c r="AP859" i="1" s="1"/>
  <c r="AN463" i="1"/>
  <c r="AO463" i="1" s="1"/>
  <c r="AP463" i="1" s="1"/>
  <c r="AN519" i="1"/>
  <c r="AO519" i="1" s="1"/>
  <c r="AP519" i="1" s="1"/>
  <c r="AN416" i="1"/>
  <c r="AO416" i="1" s="1"/>
  <c r="AP416" i="1" s="1"/>
  <c r="AN62" i="1"/>
  <c r="AO62" i="1" s="1"/>
  <c r="AP62" i="1" s="1"/>
  <c r="AN638" i="1"/>
  <c r="AO638" i="1" s="1"/>
  <c r="AP638" i="1" s="1"/>
  <c r="AN279" i="1"/>
  <c r="AO279" i="1" s="1"/>
  <c r="AP279" i="1" s="1"/>
  <c r="AN462" i="1"/>
  <c r="AO462" i="1" s="1"/>
  <c r="AP462" i="1" s="1"/>
  <c r="AN451" i="1"/>
  <c r="AO451" i="1" s="1"/>
  <c r="AP451" i="1" s="1"/>
  <c r="AN599" i="1"/>
  <c r="AO599" i="1" s="1"/>
  <c r="AP599" i="1" s="1"/>
  <c r="AN455" i="1"/>
  <c r="AO455" i="1" s="1"/>
  <c r="AP455" i="1" s="1"/>
  <c r="AN807" i="1"/>
  <c r="AO807" i="1" s="1"/>
  <c r="AN648" i="1"/>
  <c r="AO648" i="1" s="1"/>
  <c r="AP648" i="1" s="1"/>
  <c r="AN792" i="1"/>
  <c r="AO792" i="1" s="1"/>
  <c r="AN612" i="1"/>
  <c r="AO612" i="1" s="1"/>
  <c r="AN529" i="1"/>
  <c r="AO529" i="1" s="1"/>
  <c r="AP529" i="1" s="1"/>
  <c r="AN468" i="1"/>
  <c r="AO468" i="1" s="1"/>
  <c r="AP468" i="1" s="1"/>
  <c r="AN832" i="1"/>
  <c r="AO832" i="1" s="1"/>
  <c r="AP832" i="1" s="1"/>
  <c r="AN341" i="1"/>
  <c r="AO341" i="1" s="1"/>
  <c r="AP341" i="1" s="1"/>
  <c r="AN636" i="1"/>
  <c r="AO636" i="1" s="1"/>
  <c r="AP636" i="1" s="1"/>
  <c r="AN800" i="1"/>
  <c r="AO800" i="1" s="1"/>
  <c r="AN124" i="1"/>
  <c r="AO124" i="1" s="1"/>
  <c r="AP124" i="1" s="1"/>
  <c r="AN380" i="1"/>
  <c r="AO380" i="1" s="1"/>
  <c r="AP380" i="1" s="1"/>
  <c r="AN622" i="1"/>
  <c r="AO622" i="1" s="1"/>
  <c r="AP622" i="1" s="1"/>
  <c r="AN145" i="1"/>
  <c r="AO145" i="1" s="1"/>
  <c r="AP145" i="1" s="1"/>
  <c r="AN283" i="1"/>
  <c r="AO283" i="1" s="1"/>
  <c r="AP283" i="1" s="1"/>
  <c r="AN363" i="1"/>
  <c r="AO363" i="1" s="1"/>
  <c r="AP363" i="1" s="1"/>
  <c r="AN509" i="1"/>
  <c r="AO509" i="1" s="1"/>
  <c r="AP509" i="1" s="1"/>
  <c r="AN421" i="1"/>
  <c r="AO421" i="1" s="1"/>
  <c r="AP421" i="1" s="1"/>
  <c r="AN143" i="1"/>
  <c r="AO143" i="1" s="1"/>
  <c r="AP143" i="1" s="1"/>
  <c r="AN408" i="1"/>
  <c r="AO408" i="1" s="1"/>
  <c r="AP408" i="1" s="1"/>
  <c r="AN443" i="1"/>
  <c r="AO443" i="1" s="1"/>
  <c r="AP443" i="1" s="1"/>
  <c r="AN71" i="1"/>
  <c r="AO71" i="1" s="1"/>
  <c r="AP71" i="1" s="1"/>
  <c r="AN580" i="1"/>
  <c r="AO580" i="1" s="1"/>
  <c r="AP580" i="1" s="1"/>
  <c r="AN447" i="1"/>
  <c r="AO447" i="1" s="1"/>
  <c r="AP447" i="1" s="1"/>
  <c r="AN703" i="1"/>
  <c r="AO703" i="1" s="1"/>
  <c r="AP703" i="1" s="1"/>
  <c r="AN431" i="1"/>
  <c r="AO431" i="1" s="1"/>
  <c r="AP431" i="1" s="1"/>
  <c r="AN756" i="1"/>
  <c r="AO756" i="1" s="1"/>
  <c r="AP756" i="1" s="1"/>
  <c r="AN544" i="1"/>
  <c r="AO544" i="1" s="1"/>
  <c r="AP544" i="1" s="1"/>
  <c r="AN514" i="1"/>
  <c r="AO514" i="1" s="1"/>
  <c r="AP514" i="1" s="1"/>
  <c r="AN335" i="1"/>
  <c r="AO335" i="1" s="1"/>
  <c r="AP335" i="1" s="1"/>
  <c r="AN321" i="1"/>
  <c r="AO321" i="1" s="1"/>
  <c r="AP321" i="1" s="1"/>
  <c r="AN229" i="1"/>
  <c r="AO229" i="1" s="1"/>
  <c r="AP229" i="1" s="1"/>
  <c r="AN59" i="1"/>
  <c r="AO59" i="1" s="1"/>
  <c r="AP59" i="1" s="1"/>
  <c r="AN403" i="1"/>
  <c r="AO403" i="1" s="1"/>
  <c r="AP403" i="1" s="1"/>
  <c r="AN432" i="1"/>
  <c r="AO432" i="1" s="1"/>
  <c r="AP432" i="1" s="1"/>
  <c r="AN347" i="1"/>
  <c r="AO347" i="1" s="1"/>
  <c r="AP347" i="1" s="1"/>
  <c r="AN349" i="1"/>
  <c r="AO349" i="1" s="1"/>
  <c r="AP349" i="1" s="1"/>
  <c r="AN723" i="1"/>
  <c r="AO723" i="1" s="1"/>
  <c r="AP723" i="1" s="1"/>
  <c r="AN204" i="1"/>
  <c r="AO204" i="1" s="1"/>
  <c r="AN289" i="1"/>
  <c r="AO289" i="1" s="1"/>
  <c r="AN82" i="1"/>
  <c r="AO82" i="1" s="1"/>
  <c r="AP82" i="1" s="1"/>
  <c r="AN617" i="1"/>
  <c r="AO617" i="1" s="1"/>
  <c r="AN26" i="1"/>
  <c r="AO26" i="1" s="1"/>
  <c r="AP26" i="1" s="1"/>
  <c r="AN38" i="1"/>
  <c r="AO38" i="1" s="1"/>
  <c r="AP38" i="1" s="1"/>
  <c r="AN662" i="1"/>
  <c r="AO662" i="1" s="1"/>
  <c r="AP662" i="1" s="1"/>
  <c r="AN450" i="1"/>
  <c r="AO450" i="1" s="1"/>
  <c r="AP450" i="1" s="1"/>
  <c r="AN99" i="1"/>
  <c r="AO99" i="1" s="1"/>
  <c r="AN471" i="1"/>
  <c r="AO471" i="1" s="1"/>
  <c r="AP471" i="1" s="1"/>
  <c r="AN545" i="1"/>
  <c r="AO545" i="1" s="1"/>
  <c r="AP545" i="1" s="1"/>
  <c r="AN417" i="1"/>
  <c r="AO417" i="1" s="1"/>
  <c r="AP417" i="1" s="1"/>
  <c r="AN252" i="1"/>
  <c r="AO252" i="1" s="1"/>
  <c r="AP252" i="1" s="1"/>
  <c r="AN191" i="1"/>
  <c r="AO191" i="1" s="1"/>
  <c r="AN786" i="1"/>
  <c r="AO786" i="1" s="1"/>
  <c r="AP786" i="1" s="1"/>
  <c r="AN759" i="1"/>
  <c r="AO759" i="1" s="1"/>
  <c r="AP759" i="1" s="1"/>
  <c r="AN632" i="1"/>
  <c r="AO632" i="1" s="1"/>
  <c r="AP632" i="1" s="1"/>
  <c r="AN745" i="1"/>
  <c r="AO745" i="1" s="1"/>
  <c r="AP745" i="1" s="1"/>
  <c r="AN44" i="1"/>
  <c r="AO44" i="1" s="1"/>
  <c r="AP44" i="1" s="1"/>
  <c r="AN812" i="1"/>
  <c r="AO812" i="1" s="1"/>
  <c r="AN31" i="1"/>
  <c r="AO31" i="1" s="1"/>
  <c r="AP31" i="1" s="1"/>
  <c r="AN313" i="1"/>
  <c r="AO313" i="1" s="1"/>
  <c r="AP313" i="1" s="1"/>
  <c r="AN159" i="1"/>
  <c r="AO159" i="1" s="1"/>
  <c r="AP159" i="1" s="1"/>
  <c r="AN788" i="1"/>
  <c r="AO788" i="1" s="1"/>
  <c r="AP788" i="1" s="1"/>
  <c r="AN111" i="1"/>
  <c r="AO111" i="1" s="1"/>
  <c r="AN353" i="1"/>
  <c r="AO353" i="1" s="1"/>
  <c r="AP353" i="1" s="1"/>
  <c r="AN774" i="1"/>
  <c r="AO774" i="1" s="1"/>
  <c r="AP774" i="1" s="1"/>
  <c r="AN521" i="1"/>
  <c r="AO521" i="1" s="1"/>
  <c r="AP521" i="1" s="1"/>
  <c r="AN74" i="1"/>
  <c r="AO74" i="1" s="1"/>
  <c r="AP74" i="1" s="1"/>
  <c r="AN69" i="1"/>
  <c r="AO69" i="1" s="1"/>
  <c r="AP69" i="1" s="1"/>
  <c r="AN366" i="1"/>
  <c r="AO366" i="1" s="1"/>
  <c r="AP366" i="1" s="1"/>
  <c r="AN847" i="1"/>
  <c r="AO847" i="1" s="1"/>
  <c r="AP847" i="1" s="1"/>
  <c r="AN650" i="1"/>
  <c r="AO650" i="1" s="1"/>
  <c r="AP650" i="1" s="1"/>
  <c r="AN332" i="1"/>
  <c r="AO332" i="1" s="1"/>
  <c r="AP332" i="1" s="1"/>
  <c r="AN377" i="1"/>
  <c r="AO377" i="1" s="1"/>
  <c r="AP377" i="1" s="1"/>
  <c r="AN539" i="1"/>
  <c r="AO539" i="1" s="1"/>
  <c r="AP539" i="1" s="1"/>
  <c r="AN493" i="1"/>
  <c r="AO493" i="1" s="1"/>
  <c r="AP493" i="1" s="1"/>
  <c r="AN526" i="1"/>
  <c r="AO526" i="1" s="1"/>
  <c r="AP526" i="1" s="1"/>
  <c r="AN647" i="1"/>
  <c r="AO647" i="1" s="1"/>
  <c r="AP647" i="1" s="1"/>
  <c r="AN271" i="1"/>
  <c r="AO271" i="1" s="1"/>
  <c r="AN256" i="1"/>
  <c r="AO256" i="1" s="1"/>
  <c r="AP256" i="1" s="1"/>
  <c r="AN16" i="1"/>
  <c r="AO16" i="1" s="1"/>
  <c r="AP16" i="1" s="1"/>
  <c r="AN841" i="1"/>
  <c r="AO841" i="1" s="1"/>
  <c r="AP841" i="1" s="1"/>
  <c r="AN826" i="1"/>
  <c r="AO826" i="1" s="1"/>
  <c r="AP826" i="1" s="1"/>
  <c r="AN158" i="1"/>
  <c r="AO158" i="1" s="1"/>
  <c r="AP158" i="1" s="1"/>
  <c r="AN168" i="1"/>
  <c r="AO168" i="1" s="1"/>
  <c r="AP168" i="1" s="1"/>
  <c r="AN504" i="1"/>
  <c r="AO504" i="1" s="1"/>
  <c r="AP504" i="1" s="1"/>
  <c r="AN128" i="1"/>
  <c r="AO128" i="1" s="1"/>
  <c r="AP128" i="1" s="1"/>
  <c r="AN706" i="1"/>
  <c r="AO706" i="1" s="1"/>
  <c r="AP706" i="1" s="1"/>
  <c r="AN364" i="1"/>
  <c r="AO364" i="1" s="1"/>
  <c r="AP364" i="1" s="1"/>
  <c r="AN185" i="1"/>
  <c r="AO185" i="1" s="1"/>
  <c r="AN337" i="1"/>
  <c r="AO337" i="1" s="1"/>
  <c r="AP337" i="1" s="1"/>
  <c r="AN523" i="1"/>
  <c r="AO523" i="1" s="1"/>
  <c r="AP523" i="1" s="1"/>
  <c r="AN198" i="1"/>
  <c r="AO198" i="1" s="1"/>
  <c r="AP198" i="1" s="1"/>
  <c r="AN666" i="1"/>
  <c r="AO666" i="1" s="1"/>
  <c r="AP666" i="1" s="1"/>
  <c r="AN350" i="1"/>
  <c r="AO350" i="1" s="1"/>
  <c r="AP350" i="1" s="1"/>
  <c r="AN809" i="1"/>
  <c r="AO809" i="1" s="1"/>
  <c r="AP809" i="1" s="1"/>
  <c r="AN433" i="1"/>
  <c r="AO433" i="1" s="1"/>
  <c r="AP433" i="1" s="1"/>
  <c r="AN336" i="1"/>
  <c r="AO336" i="1" s="1"/>
  <c r="AP336" i="1" s="1"/>
  <c r="AN488" i="1"/>
  <c r="AO488" i="1" s="1"/>
  <c r="AP488" i="1" s="1"/>
  <c r="AN746" i="1"/>
  <c r="AO746" i="1" s="1"/>
  <c r="AP746" i="1" s="1"/>
  <c r="AN28" i="1"/>
  <c r="AO28" i="1" s="1"/>
  <c r="AP28" i="1" s="1"/>
  <c r="AN699" i="1"/>
  <c r="AO699" i="1" s="1"/>
  <c r="AP699" i="1" s="1"/>
  <c r="AN322" i="1"/>
  <c r="AO322" i="1" s="1"/>
  <c r="AP322" i="1" s="1"/>
  <c r="AN63" i="1"/>
  <c r="AO63" i="1" s="1"/>
  <c r="AP63" i="1" s="1"/>
  <c r="AN684" i="1"/>
  <c r="AO684" i="1" s="1"/>
  <c r="AP684" i="1" s="1"/>
  <c r="AN598" i="1"/>
  <c r="AO598" i="1" s="1"/>
  <c r="AP598" i="1" s="1"/>
  <c r="AN220" i="1"/>
  <c r="AO220" i="1" s="1"/>
  <c r="AP220" i="1" s="1"/>
  <c r="AN409" i="1"/>
  <c r="AO409" i="1" s="1"/>
  <c r="AP409" i="1" s="1"/>
  <c r="AN505" i="1"/>
  <c r="AO505" i="1" s="1"/>
  <c r="AP505" i="1" s="1"/>
  <c r="AN43" i="1"/>
  <c r="AO43" i="1" s="1"/>
  <c r="AP43" i="1" s="1"/>
  <c r="AN19" i="1"/>
  <c r="AO19" i="1" s="1"/>
  <c r="AP19" i="1" s="1"/>
  <c r="AN578" i="1"/>
  <c r="AO578" i="1" s="1"/>
  <c r="AP578" i="1" s="1"/>
  <c r="AN394" i="1"/>
  <c r="AO394" i="1" s="1"/>
  <c r="AP394" i="1" s="1"/>
  <c r="AN466" i="1"/>
  <c r="AO466" i="1" s="1"/>
  <c r="AP466" i="1" s="1"/>
  <c r="AN137" i="1"/>
  <c r="AO137" i="1" s="1"/>
  <c r="AP137" i="1" s="1"/>
  <c r="AN420" i="1"/>
  <c r="AO420" i="1" s="1"/>
  <c r="AP420" i="1" s="1"/>
  <c r="AN653" i="1"/>
  <c r="AO653" i="1" s="1"/>
  <c r="AP653" i="1" s="1"/>
  <c r="AN858" i="1"/>
  <c r="AO858" i="1" s="1"/>
  <c r="AP858" i="1" s="1"/>
  <c r="AN429" i="1"/>
  <c r="AO429" i="1" s="1"/>
  <c r="AP429" i="1" s="1"/>
  <c r="AN587" i="1"/>
  <c r="AO587" i="1" s="1"/>
  <c r="AP587" i="1" s="1"/>
  <c r="AN588" i="1"/>
  <c r="AO588" i="1" s="1"/>
  <c r="AP588" i="1" s="1"/>
  <c r="AN697" i="1"/>
  <c r="AO697" i="1" s="1"/>
  <c r="AP697" i="1" s="1"/>
  <c r="AN590" i="1"/>
  <c r="AO590" i="1" s="1"/>
  <c r="AP590" i="1" s="1"/>
  <c r="AN384" i="1"/>
  <c r="AO384" i="1" s="1"/>
  <c r="AP384" i="1" s="1"/>
  <c r="AN269" i="1"/>
  <c r="AO269" i="1" s="1"/>
  <c r="AN641" i="1"/>
  <c r="AO641" i="1" s="1"/>
  <c r="AP641" i="1" s="1"/>
  <c r="AN64" i="1"/>
  <c r="AO64" i="1" s="1"/>
  <c r="AP64" i="1" s="1"/>
  <c r="AN770" i="1"/>
  <c r="AO770" i="1" s="1"/>
  <c r="AP770" i="1" s="1"/>
  <c r="AN231" i="1"/>
  <c r="AO231" i="1" s="1"/>
  <c r="AP231" i="1" s="1"/>
  <c r="AN288" i="1"/>
  <c r="AO288" i="1" s="1"/>
  <c r="AN254" i="1"/>
  <c r="AO254" i="1" s="1"/>
  <c r="AP254" i="1" s="1"/>
  <c r="AN594" i="1"/>
  <c r="AO594" i="1" s="1"/>
  <c r="AN757" i="1"/>
  <c r="AO757" i="1" s="1"/>
  <c r="AP757" i="1" s="1"/>
  <c r="AN232" i="1"/>
  <c r="AO232" i="1" s="1"/>
  <c r="AP232" i="1" s="1"/>
  <c r="AN499" i="1"/>
  <c r="AO499" i="1" s="1"/>
  <c r="AP499" i="1" s="1"/>
  <c r="AN565" i="1"/>
  <c r="AO565" i="1" s="1"/>
  <c r="AP565" i="1" s="1"/>
  <c r="AN318" i="1"/>
  <c r="AO318" i="1" s="1"/>
  <c r="AP318" i="1" s="1"/>
  <c r="AN797" i="1"/>
  <c r="AO797" i="1" s="1"/>
  <c r="AN467" i="1"/>
  <c r="AO467" i="1" s="1"/>
  <c r="AN423" i="1"/>
  <c r="AO423" i="1" s="1"/>
  <c r="AP423" i="1" s="1"/>
  <c r="AN712" i="1"/>
  <c r="AO712" i="1" s="1"/>
  <c r="AP712" i="1" s="1"/>
  <c r="AN705" i="1"/>
  <c r="AO705" i="1" s="1"/>
  <c r="AP705" i="1" s="1"/>
  <c r="AN495" i="1"/>
  <c r="AO495" i="1" s="1"/>
  <c r="AP495" i="1" s="1"/>
  <c r="AN91" i="1"/>
  <c r="AO91" i="1" s="1"/>
  <c r="AP91" i="1" s="1"/>
  <c r="AN427" i="1"/>
  <c r="AO427" i="1" s="1"/>
  <c r="AP427" i="1" s="1"/>
  <c r="AN36" i="1"/>
  <c r="AO36" i="1" s="1"/>
  <c r="AP36" i="1" s="1"/>
  <c r="AN184" i="1"/>
  <c r="AO184" i="1" s="1"/>
  <c r="AP184" i="1" s="1"/>
  <c r="AN856" i="1"/>
  <c r="AO856" i="1" s="1"/>
  <c r="AP856" i="1" s="1"/>
  <c r="AN171" i="1"/>
  <c r="AO171" i="1" s="1"/>
  <c r="AN727" i="1"/>
  <c r="AO727" i="1" s="1"/>
  <c r="AP727" i="1" s="1"/>
  <c r="AN764" i="1"/>
  <c r="AO764" i="1" s="1"/>
  <c r="AP764" i="1" s="1"/>
  <c r="AN188" i="1"/>
  <c r="AO188" i="1" s="1"/>
  <c r="AN422" i="1"/>
  <c r="AO422" i="1" s="1"/>
  <c r="AP422" i="1" s="1"/>
  <c r="AN586" i="1"/>
  <c r="AO586" i="1" s="1"/>
  <c r="AP586" i="1" s="1"/>
  <c r="AN131" i="1"/>
  <c r="AO131" i="1" s="1"/>
  <c r="AP131" i="1" s="1"/>
  <c r="AN482" i="1"/>
  <c r="AO482" i="1" s="1"/>
  <c r="AP482" i="1" s="1"/>
  <c r="AN297" i="1"/>
  <c r="AO297" i="1" s="1"/>
  <c r="AN709" i="1"/>
  <c r="AO709" i="1" s="1"/>
  <c r="AP709" i="1" s="1"/>
  <c r="AN674" i="1"/>
  <c r="AO674" i="1" s="1"/>
  <c r="AP674" i="1" s="1"/>
  <c r="AN175" i="1"/>
  <c r="AO175" i="1" s="1"/>
  <c r="AP175" i="1" s="1"/>
  <c r="AN210" i="1"/>
  <c r="AO210" i="1" s="1"/>
  <c r="AP210" i="1" s="1"/>
  <c r="AN173" i="1"/>
  <c r="AO173" i="1" s="1"/>
  <c r="AN620" i="1"/>
  <c r="AO620" i="1" s="1"/>
  <c r="AP620" i="1" s="1"/>
  <c r="AN583" i="1"/>
  <c r="AO583" i="1" s="1"/>
  <c r="AP583" i="1" s="1"/>
  <c r="AN501" i="1"/>
  <c r="AO501" i="1" s="1"/>
  <c r="AP501" i="1" s="1"/>
  <c r="AN542" i="1"/>
  <c r="AO542" i="1" s="1"/>
  <c r="AP542" i="1" s="1"/>
  <c r="AN754" i="1"/>
  <c r="AO754" i="1" s="1"/>
  <c r="AP754" i="1" s="1"/>
  <c r="AN740" i="1"/>
  <c r="AO740" i="1" s="1"/>
  <c r="AP740" i="1" s="1"/>
  <c r="AN760" i="1"/>
  <c r="AO760" i="1" s="1"/>
  <c r="AP760" i="1" s="1"/>
  <c r="AN538" i="1"/>
  <c r="AO538" i="1" s="1"/>
  <c r="AP538" i="1" s="1"/>
  <c r="AN197" i="1"/>
  <c r="AO197" i="1" s="1"/>
  <c r="AP197" i="1" s="1"/>
  <c r="AN441" i="1"/>
  <c r="AO441" i="1" s="1"/>
  <c r="AP441" i="1" s="1"/>
  <c r="AN685" i="1"/>
  <c r="AO685" i="1" s="1"/>
  <c r="AP685" i="1" s="1"/>
  <c r="AN201" i="1"/>
  <c r="AO201" i="1" s="1"/>
  <c r="AP201" i="1" s="1"/>
  <c r="AN472" i="1"/>
  <c r="AO472" i="1" s="1"/>
  <c r="AP472" i="1" s="1"/>
  <c r="AN412" i="1"/>
  <c r="AO412" i="1" s="1"/>
  <c r="AP412" i="1" s="1"/>
  <c r="AN61" i="1"/>
  <c r="AO61" i="1" s="1"/>
  <c r="AP61" i="1" s="1"/>
  <c r="AN670" i="1"/>
  <c r="AO670" i="1" s="1"/>
  <c r="AP670" i="1" s="1"/>
  <c r="AN166" i="1"/>
  <c r="AO166" i="1" s="1"/>
  <c r="AN532" i="1"/>
  <c r="AO532" i="1" s="1"/>
  <c r="AN413" i="1"/>
  <c r="AO413" i="1" s="1"/>
  <c r="AP413" i="1" s="1"/>
  <c r="AN157" i="1"/>
  <c r="AO157" i="1" s="1"/>
  <c r="AP157" i="1" s="1"/>
  <c r="AN713" i="1"/>
  <c r="AO713" i="1" s="1"/>
  <c r="AP713" i="1" s="1"/>
  <c r="AN787" i="1"/>
  <c r="AO787" i="1" s="1"/>
  <c r="AP787" i="1" s="1"/>
  <c r="AN737" i="1"/>
  <c r="AO737" i="1" s="1"/>
  <c r="AP737" i="1" s="1"/>
  <c r="AN820" i="1"/>
  <c r="AO820" i="1" s="1"/>
  <c r="AP820" i="1" s="1"/>
  <c r="AN208" i="1"/>
  <c r="AO208" i="1" s="1"/>
  <c r="AP208" i="1" s="1"/>
  <c r="AN518" i="1"/>
  <c r="AO518" i="1" s="1"/>
  <c r="AP518" i="1" s="1"/>
  <c r="AN551" i="1"/>
  <c r="AO551" i="1" s="1"/>
  <c r="AP551" i="1" s="1"/>
  <c r="AN161" i="1"/>
  <c r="AO161" i="1" s="1"/>
  <c r="AP161" i="1" s="1"/>
  <c r="AN585" i="1"/>
  <c r="AO585" i="1" s="1"/>
  <c r="AP585" i="1" s="1"/>
  <c r="AN547" i="1"/>
  <c r="AO547" i="1" s="1"/>
  <c r="AP547" i="1" s="1"/>
  <c r="AN736" i="1"/>
  <c r="AO736" i="1" s="1"/>
  <c r="AP736" i="1" s="1"/>
  <c r="AN804" i="1"/>
  <c r="AO804" i="1" s="1"/>
  <c r="AP804" i="1" s="1"/>
  <c r="AN533" i="1"/>
  <c r="AO533" i="1" s="1"/>
  <c r="AP533" i="1" s="1"/>
  <c r="AN72" i="1"/>
  <c r="AO72" i="1" s="1"/>
  <c r="AP72" i="1" s="1"/>
  <c r="AN799" i="1"/>
  <c r="AO799" i="1" s="1"/>
  <c r="AP799" i="1" s="1"/>
  <c r="AN369" i="1"/>
  <c r="AO369" i="1" s="1"/>
  <c r="AP369" i="1" s="1"/>
  <c r="AN693" i="1"/>
  <c r="AO693" i="1" s="1"/>
  <c r="AN763" i="1"/>
  <c r="AO763" i="1" s="1"/>
  <c r="AP763" i="1" s="1"/>
  <c r="AN853" i="1"/>
  <c r="AO853" i="1" s="1"/>
  <c r="AP853" i="1" s="1"/>
  <c r="AN663" i="1"/>
  <c r="AO663" i="1" s="1"/>
  <c r="AP663" i="1" s="1"/>
  <c r="AN446" i="1"/>
  <c r="AO446" i="1" s="1"/>
  <c r="AP446" i="1" s="1"/>
  <c r="AN453" i="1"/>
  <c r="AO453" i="1" s="1"/>
  <c r="AP453" i="1" s="1"/>
  <c r="AN399" i="1"/>
  <c r="AO399" i="1" s="1"/>
  <c r="AP399" i="1" s="1"/>
  <c r="AN829" i="1"/>
  <c r="AO829" i="1" s="1"/>
  <c r="AP829" i="1" s="1"/>
  <c r="AN96" i="1"/>
  <c r="AO96" i="1" s="1"/>
  <c r="AP96" i="1" s="1"/>
  <c r="AN483" i="1"/>
  <c r="AO483" i="1" s="1"/>
  <c r="AP483" i="1" s="1"/>
  <c r="AN825" i="1"/>
  <c r="AO825" i="1" s="1"/>
  <c r="AN95" i="1"/>
  <c r="AO95" i="1" s="1"/>
  <c r="AP95" i="1" s="1"/>
  <c r="AN448" i="1"/>
  <c r="AO448" i="1" s="1"/>
  <c r="AP448" i="1" s="1"/>
  <c r="AN104" i="1"/>
  <c r="AO104" i="1" s="1"/>
  <c r="AP104" i="1" s="1"/>
  <c r="AN172" i="1"/>
  <c r="AO172" i="1" s="1"/>
  <c r="AN540" i="1"/>
  <c r="AO540" i="1" s="1"/>
  <c r="AP540" i="1" s="1"/>
  <c r="AN214" i="1"/>
  <c r="AO214" i="1" s="1"/>
  <c r="AP214" i="1" s="1"/>
  <c r="AN536" i="1"/>
  <c r="AO536" i="1" s="1"/>
  <c r="AP536" i="1" s="1"/>
  <c r="AN749" i="1"/>
  <c r="AO749" i="1" s="1"/>
  <c r="AP749" i="1" s="1"/>
  <c r="AN32" i="1"/>
  <c r="AO32" i="1" s="1"/>
  <c r="AP32" i="1" s="1"/>
  <c r="AN406" i="1"/>
  <c r="AO406" i="1" s="1"/>
  <c r="AP406" i="1" s="1"/>
  <c r="AN535" i="1"/>
  <c r="AO535" i="1" s="1"/>
  <c r="AP535" i="1" s="1"/>
  <c r="AN681" i="1"/>
  <c r="AO681" i="1" s="1"/>
  <c r="AP681" i="1" s="1"/>
  <c r="AN241" i="1"/>
  <c r="AO241" i="1" s="1"/>
  <c r="AP241" i="1" s="1"/>
  <c r="AN506" i="1"/>
  <c r="AO506" i="1" s="1"/>
  <c r="AP506" i="1" s="1"/>
  <c r="AN672" i="1"/>
  <c r="AO672" i="1" s="1"/>
  <c r="AP672" i="1" s="1"/>
  <c r="AN439" i="1"/>
  <c r="AO439" i="1" s="1"/>
  <c r="AP439" i="1" s="1"/>
  <c r="AN520" i="1"/>
  <c r="AO520" i="1" s="1"/>
  <c r="AP520" i="1" s="1"/>
  <c r="AN577" i="1"/>
  <c r="AO577" i="1" s="1"/>
  <c r="AP577" i="1" s="1"/>
  <c r="AN100" i="1"/>
  <c r="AO100" i="1" s="1"/>
  <c r="AN238" i="1"/>
  <c r="AO238" i="1" s="1"/>
  <c r="AP238" i="1" s="1"/>
  <c r="AN481" i="1"/>
  <c r="AO481" i="1" s="1"/>
  <c r="AP481" i="1" s="1"/>
  <c r="AN86" i="1"/>
  <c r="AO86" i="1" s="1"/>
  <c r="AP86" i="1" s="1"/>
  <c r="AN125" i="1"/>
  <c r="AO125" i="1" s="1"/>
  <c r="AP125" i="1" s="1"/>
  <c r="AN401" i="1"/>
  <c r="AO401" i="1" s="1"/>
  <c r="AP401" i="1" s="1"/>
  <c r="AN524" i="1"/>
  <c r="AO524" i="1" s="1"/>
  <c r="AP524" i="1" s="1"/>
  <c r="AN865" i="1"/>
  <c r="AO865" i="1" s="1"/>
  <c r="AP865" i="1" s="1"/>
  <c r="AN815" i="1"/>
  <c r="AO815" i="1" s="1"/>
  <c r="AP815" i="1" s="1"/>
  <c r="AN680" i="1"/>
  <c r="AO680" i="1" s="1"/>
  <c r="AP680" i="1" s="1"/>
  <c r="AN761" i="1"/>
  <c r="AO761" i="1" s="1"/>
  <c r="AP761" i="1" s="1"/>
  <c r="AN164" i="1"/>
  <c r="AO164" i="1" s="1"/>
  <c r="AP164" i="1" s="1"/>
  <c r="AN365" i="1"/>
  <c r="AO365" i="1" s="1"/>
  <c r="AP365" i="1" s="1"/>
  <c r="AN243" i="1"/>
  <c r="AO243" i="1" s="1"/>
  <c r="AP243" i="1" s="1"/>
  <c r="AN90" i="1"/>
  <c r="AO90" i="1" s="1"/>
  <c r="AP90" i="1" s="1"/>
  <c r="AN302" i="1"/>
  <c r="AO302" i="1" s="1"/>
  <c r="AN819" i="1"/>
  <c r="AO819" i="1" s="1"/>
  <c r="AP819" i="1" s="1"/>
  <c r="AN440" i="1"/>
  <c r="AO440" i="1" s="1"/>
  <c r="AP440" i="1" s="1"/>
  <c r="AN275" i="1"/>
  <c r="AO275" i="1" s="1"/>
  <c r="AP275" i="1" s="1"/>
  <c r="AN444" i="1"/>
  <c r="AO444" i="1" s="1"/>
  <c r="AP444" i="1" s="1"/>
  <c r="AN340" i="1"/>
  <c r="AO340" i="1" s="1"/>
  <c r="AP340" i="1" s="1"/>
  <c r="AN543" i="1"/>
  <c r="AO543" i="1" s="1"/>
  <c r="AP543" i="1" s="1"/>
  <c r="AN202" i="1"/>
  <c r="AO202" i="1" s="1"/>
  <c r="AP202" i="1" s="1"/>
  <c r="AN108" i="1"/>
  <c r="AO108" i="1" s="1"/>
  <c r="AN334" i="1"/>
  <c r="AO334" i="1" s="1"/>
  <c r="AP334" i="1" s="1"/>
  <c r="AN379" i="1"/>
  <c r="AO379" i="1" s="1"/>
  <c r="AP379" i="1" s="1"/>
  <c r="AN534" i="1"/>
  <c r="AO534" i="1" s="1"/>
  <c r="AP534" i="1" s="1"/>
  <c r="AN326" i="1"/>
  <c r="AO326" i="1" s="1"/>
  <c r="AP326" i="1" s="1"/>
  <c r="AN67" i="1"/>
  <c r="AO67" i="1" s="1"/>
  <c r="AP67" i="1" s="1"/>
  <c r="AN461" i="1"/>
  <c r="AO461" i="1" s="1"/>
  <c r="AP461" i="1" s="1"/>
  <c r="AN669" i="1"/>
  <c r="AO669" i="1" s="1"/>
  <c r="AP669" i="1" s="1"/>
  <c r="AN196" i="1"/>
  <c r="AO196" i="1" s="1"/>
  <c r="AP196" i="1" s="1"/>
  <c r="AN292" i="1"/>
  <c r="AO292" i="1" s="1"/>
  <c r="AN823" i="1"/>
  <c r="AO823" i="1" s="1"/>
  <c r="AP823" i="1" s="1"/>
  <c r="AN306" i="1"/>
  <c r="AO306" i="1" s="1"/>
  <c r="AP306" i="1" s="1"/>
  <c r="AN686" i="1"/>
  <c r="AO686" i="1" s="1"/>
  <c r="AP686" i="1" s="1"/>
  <c r="AN541" i="1"/>
  <c r="AO541" i="1" s="1"/>
  <c r="AN487" i="1"/>
  <c r="AO487" i="1" s="1"/>
  <c r="AP487" i="1" s="1"/>
  <c r="AN710" i="1"/>
  <c r="AO710" i="1" s="1"/>
  <c r="AP710" i="1" s="1"/>
  <c r="AN660" i="1"/>
  <c r="AO660" i="1" s="1"/>
  <c r="AN738" i="1"/>
  <c r="AO738" i="1" s="1"/>
  <c r="AP738" i="1" s="1"/>
  <c r="AN114" i="1"/>
  <c r="AO114" i="1" s="1"/>
  <c r="AP114" i="1" s="1"/>
  <c r="AN102" i="1"/>
  <c r="AO102" i="1" s="1"/>
  <c r="AN831" i="1"/>
  <c r="AO831" i="1" s="1"/>
  <c r="AP831" i="1" s="1"/>
  <c r="AN323" i="1"/>
  <c r="AO323" i="1" s="1"/>
  <c r="AP323" i="1" s="1"/>
  <c r="AN695" i="1"/>
  <c r="AO695" i="1" s="1"/>
  <c r="AP695" i="1" s="1"/>
  <c r="AN307" i="1"/>
  <c r="AO307" i="1" s="1"/>
  <c r="AP307" i="1" s="1"/>
  <c r="AN375" i="1"/>
  <c r="AO375" i="1" s="1"/>
  <c r="AP375" i="1" s="1"/>
  <c r="AN138" i="1"/>
  <c r="AO138" i="1" s="1"/>
  <c r="AP138" i="1" s="1"/>
  <c r="AN701" i="1"/>
  <c r="AO701" i="1" s="1"/>
  <c r="AP701" i="1" s="1"/>
  <c r="AN537" i="1"/>
  <c r="AO537" i="1" s="1"/>
  <c r="AP537" i="1" s="1"/>
  <c r="AN561" i="1"/>
  <c r="AO561" i="1" s="1"/>
  <c r="AP561" i="1" s="1"/>
  <c r="AN177" i="1"/>
  <c r="AO177" i="1" s="1"/>
  <c r="AN251" i="1"/>
  <c r="AO251" i="1" s="1"/>
  <c r="AP251" i="1" s="1"/>
  <c r="AN513" i="1"/>
  <c r="AO513" i="1" s="1"/>
  <c r="AP513" i="1" s="1"/>
  <c r="AN218" i="1"/>
  <c r="AO218" i="1" s="1"/>
  <c r="AP218" i="1" s="1"/>
  <c r="AN566" i="1"/>
  <c r="AO566" i="1" s="1"/>
  <c r="AP566" i="1" s="1"/>
  <c r="AN714" i="1"/>
  <c r="AO714" i="1" s="1"/>
  <c r="AP714" i="1" s="1"/>
  <c r="AN411" i="1"/>
  <c r="AO411" i="1" s="1"/>
  <c r="AP411" i="1" s="1"/>
  <c r="AN129" i="1"/>
  <c r="AO129" i="1" s="1"/>
  <c r="AP129" i="1" s="1"/>
  <c r="AN758" i="1"/>
  <c r="AO758" i="1" s="1"/>
  <c r="AP758" i="1" s="1"/>
  <c r="AN174" i="1"/>
  <c r="AO174" i="1" s="1"/>
  <c r="AN24" i="1"/>
  <c r="AO24" i="1" s="1"/>
  <c r="AN822" i="1"/>
  <c r="AO822" i="1" s="1"/>
  <c r="AP822" i="1" s="1"/>
  <c r="AN419" i="1"/>
  <c r="AO419" i="1" s="1"/>
  <c r="AP419" i="1" s="1"/>
  <c r="AN549" i="1"/>
  <c r="AO549" i="1" s="1"/>
  <c r="AP549" i="1" s="1"/>
  <c r="AN73" i="1"/>
  <c r="AO73" i="1" s="1"/>
  <c r="AP73" i="1" s="1"/>
  <c r="AN227" i="1"/>
  <c r="AO227" i="1" s="1"/>
  <c r="AP227" i="1" s="1"/>
  <c r="AN728" i="1"/>
  <c r="AO728" i="1" s="1"/>
  <c r="AP728" i="1" s="1"/>
  <c r="AN387" i="1"/>
  <c r="AO387" i="1" s="1"/>
  <c r="AP387" i="1" s="1"/>
  <c r="AN211" i="1"/>
  <c r="AO211" i="1" s="1"/>
  <c r="AP211" i="1" s="1"/>
  <c r="AN554" i="1"/>
  <c r="AO554" i="1" s="1"/>
  <c r="AP554" i="1" s="1"/>
  <c r="AN250" i="1"/>
  <c r="AO250" i="1" s="1"/>
  <c r="AP250" i="1" s="1"/>
  <c r="AN258" i="1"/>
  <c r="AO258" i="1" s="1"/>
  <c r="AP258" i="1" s="1"/>
  <c r="AN704" i="1"/>
  <c r="AO704" i="1" s="1"/>
  <c r="AP704" i="1" s="1"/>
  <c r="AN357" i="1"/>
  <c r="AO357" i="1" s="1"/>
  <c r="AP357" i="1" s="1"/>
  <c r="AN794" i="1"/>
  <c r="AO794" i="1" s="1"/>
  <c r="AN374" i="1"/>
  <c r="AO374" i="1" s="1"/>
  <c r="AP374" i="1" s="1"/>
  <c r="AN789" i="1"/>
  <c r="AO789" i="1" s="1"/>
  <c r="AP789" i="1" s="1"/>
  <c r="AN553" i="1"/>
  <c r="AO553" i="1" s="1"/>
  <c r="AP553" i="1" s="1"/>
  <c r="AN268" i="1"/>
  <c r="AO268" i="1" s="1"/>
  <c r="AP268" i="1" s="1"/>
  <c r="AN240" i="1"/>
  <c r="AO240" i="1" s="1"/>
  <c r="AP240" i="1" s="1"/>
  <c r="AN627" i="1"/>
  <c r="AO627" i="1" s="1"/>
  <c r="AP627" i="1" s="1"/>
  <c r="AN777" i="1"/>
  <c r="AO777" i="1" s="1"/>
  <c r="AP777" i="1" s="1"/>
  <c r="AN330" i="1"/>
  <c r="AO330" i="1" s="1"/>
  <c r="AP330" i="1" s="1"/>
  <c r="AN14" i="1"/>
  <c r="AO14" i="1" s="1"/>
  <c r="AP14" i="1" s="1"/>
  <c r="AN221" i="1"/>
  <c r="AO221" i="1" s="1"/>
  <c r="AP221" i="1" s="1"/>
  <c r="AN498" i="1"/>
  <c r="AO498" i="1" s="1"/>
  <c r="AP498" i="1" s="1"/>
  <c r="AN428" i="1"/>
  <c r="AO428" i="1" s="1"/>
  <c r="AP428" i="1" s="1"/>
  <c r="AN207" i="1"/>
  <c r="AO207" i="1" s="1"/>
  <c r="AP207" i="1" s="1"/>
  <c r="AN656" i="1"/>
  <c r="AO656" i="1" s="1"/>
  <c r="AP656" i="1" s="1"/>
  <c r="AN768" i="1"/>
  <c r="AO768" i="1" s="1"/>
  <c r="AP768" i="1" s="1"/>
  <c r="AN27" i="1"/>
  <c r="AO27" i="1" s="1"/>
  <c r="AP27" i="1" s="1"/>
  <c r="AN255" i="1"/>
  <c r="AO255" i="1" s="1"/>
  <c r="AP255" i="1" s="1"/>
  <c r="AN813" i="1"/>
  <c r="AO813" i="1" s="1"/>
  <c r="AP813" i="1" s="1"/>
  <c r="AN591" i="1"/>
  <c r="AO591" i="1" s="1"/>
  <c r="AP591" i="1" s="1"/>
  <c r="AN51" i="1"/>
  <c r="AO51" i="1" s="1"/>
  <c r="AP51" i="1" s="1"/>
  <c r="AN843" i="1"/>
  <c r="AO843" i="1" s="1"/>
  <c r="AP843" i="1" s="1"/>
  <c r="AN189" i="1"/>
  <c r="AO189" i="1" s="1"/>
  <c r="AP189" i="1" s="1"/>
  <c r="AN682" i="1"/>
  <c r="AO682" i="1" s="1"/>
  <c r="AP682" i="1" s="1"/>
  <c r="AN13" i="1"/>
  <c r="AO13" i="1" s="1"/>
  <c r="AP13" i="1" s="1"/>
  <c r="AN203" i="1"/>
  <c r="AO203" i="1" s="1"/>
  <c r="AP203" i="1" s="1"/>
  <c r="AN49" i="1"/>
  <c r="AO49" i="1" s="1"/>
  <c r="AP49" i="1" s="1"/>
  <c r="AN741" i="1"/>
  <c r="AO741" i="1" s="1"/>
  <c r="AP741" i="1" s="1"/>
  <c r="AN691" i="1"/>
  <c r="AO691" i="1" s="1"/>
  <c r="AP691" i="1" s="1"/>
  <c r="AN182" i="1"/>
  <c r="AO182" i="1" s="1"/>
  <c r="AP182" i="1" s="1"/>
  <c r="AN528" i="1"/>
  <c r="AO528" i="1" s="1"/>
  <c r="AP528" i="1" s="1"/>
  <c r="AN479" i="1"/>
  <c r="AO479" i="1" s="1"/>
  <c r="AP479" i="1" s="1"/>
  <c r="AN361" i="1"/>
  <c r="AO361" i="1" s="1"/>
  <c r="AN246" i="1"/>
  <c r="AO246" i="1" s="1"/>
  <c r="AP246" i="1" s="1"/>
  <c r="AN811" i="1"/>
  <c r="AO811" i="1" s="1"/>
  <c r="AP811" i="1" s="1"/>
  <c r="AN92" i="1"/>
  <c r="AO92" i="1" s="1"/>
  <c r="AP92" i="1" s="1"/>
  <c r="AN140" i="1"/>
  <c r="AO140" i="1" s="1"/>
  <c r="AP140" i="1" s="1"/>
  <c r="AN89" i="1"/>
  <c r="AO89" i="1" s="1"/>
  <c r="AP89" i="1" s="1"/>
  <c r="AN845" i="1"/>
  <c r="AO845" i="1" s="1"/>
  <c r="AP845" i="1" s="1"/>
  <c r="AN226" i="1"/>
  <c r="AO226" i="1" s="1"/>
  <c r="AP226" i="1" s="1"/>
  <c r="AN657" i="1"/>
  <c r="AO657" i="1" s="1"/>
  <c r="AP657" i="1" s="1"/>
  <c r="AN389" i="1"/>
  <c r="AO389" i="1" s="1"/>
  <c r="AP389" i="1" s="1"/>
  <c r="AN293" i="1"/>
  <c r="AO293" i="1" s="1"/>
  <c r="AN562" i="1"/>
  <c r="AO562" i="1" s="1"/>
  <c r="AP562" i="1" s="1"/>
  <c r="AN222" i="1"/>
  <c r="AO222" i="1" s="1"/>
  <c r="AP222" i="1" s="1"/>
  <c r="AN109" i="1"/>
  <c r="AO109" i="1" s="1"/>
  <c r="AP109" i="1" s="1"/>
  <c r="AN552" i="1"/>
  <c r="AO552" i="1" s="1"/>
  <c r="AP552" i="1" s="1"/>
  <c r="AN183" i="1"/>
  <c r="AO183" i="1" s="1"/>
  <c r="AP183" i="1" s="1"/>
  <c r="AN798" i="1"/>
  <c r="AO798" i="1" s="1"/>
  <c r="AN311" i="1"/>
  <c r="AO311" i="1" s="1"/>
  <c r="AP311" i="1" s="1"/>
  <c r="AN141" i="1"/>
  <c r="AO141" i="1" s="1"/>
  <c r="AP141" i="1" s="1"/>
  <c r="AN715" i="1"/>
  <c r="AO715" i="1" s="1"/>
  <c r="AP715" i="1" s="1"/>
  <c r="AN550" i="1"/>
  <c r="AO550" i="1" s="1"/>
  <c r="AP550" i="1" s="1"/>
  <c r="AN700" i="1"/>
  <c r="AO700" i="1" s="1"/>
  <c r="AP700" i="1" s="1"/>
  <c r="AN752" i="1"/>
  <c r="AO752" i="1" s="1"/>
  <c r="AP752" i="1" s="1"/>
  <c r="AN765" i="1"/>
  <c r="AO765" i="1" s="1"/>
  <c r="AP765" i="1" s="1"/>
  <c r="AN849" i="1"/>
  <c r="AO849" i="1" s="1"/>
  <c r="AN500" i="1"/>
  <c r="AO500" i="1" s="1"/>
  <c r="AP500" i="1" s="1"/>
  <c r="AN469" i="1"/>
  <c r="AO469" i="1" s="1"/>
  <c r="AP469" i="1" s="1"/>
  <c r="AN119" i="1"/>
  <c r="AO119" i="1" s="1"/>
  <c r="AP119" i="1" s="1"/>
  <c r="AN665" i="1"/>
  <c r="AO665" i="1" s="1"/>
  <c r="AP665" i="1" s="1"/>
  <c r="AN370" i="1"/>
  <c r="AO370" i="1" s="1"/>
  <c r="AP370" i="1" s="1"/>
  <c r="AN132" i="1"/>
  <c r="AO132" i="1" s="1"/>
  <c r="AP132" i="1" s="1"/>
  <c r="AN850" i="1"/>
  <c r="AO850" i="1" s="1"/>
  <c r="AP850" i="1" s="1"/>
  <c r="AN783" i="1"/>
  <c r="AO783" i="1" s="1"/>
  <c r="AP783" i="1" s="1"/>
  <c r="AN711" i="1"/>
  <c r="AO711" i="1" s="1"/>
  <c r="AP711" i="1" s="1"/>
  <c r="AN720" i="1"/>
  <c r="AO720" i="1" s="1"/>
  <c r="AP720" i="1" s="1"/>
  <c r="AN299" i="1"/>
  <c r="AO299" i="1" s="1"/>
  <c r="AN397" i="1"/>
  <c r="AO397" i="1" s="1"/>
  <c r="AP397" i="1" s="1"/>
  <c r="AN303" i="1"/>
  <c r="AO303" i="1" s="1"/>
  <c r="AN239" i="1"/>
  <c r="AO239" i="1" s="1"/>
  <c r="AP239" i="1" s="1"/>
  <c r="AN116" i="1"/>
  <c r="AO116" i="1" s="1"/>
  <c r="AN386" i="1"/>
  <c r="AO386" i="1" s="1"/>
  <c r="AP386" i="1" s="1"/>
  <c r="AN52" i="1"/>
  <c r="AO52" i="1" s="1"/>
  <c r="AP52" i="1" s="1"/>
  <c r="AN515" i="1"/>
  <c r="AO515" i="1" s="1"/>
  <c r="AP515" i="1" s="1"/>
  <c r="AN511" i="1"/>
  <c r="AO511" i="1" s="1"/>
  <c r="AP511" i="1" s="1"/>
  <c r="AN45" i="1"/>
  <c r="AO45" i="1" s="1"/>
  <c r="AP45" i="1" s="1"/>
  <c r="AN266" i="1"/>
  <c r="AO266" i="1" s="1"/>
  <c r="AP266" i="1" s="1"/>
  <c r="AN103" i="1"/>
  <c r="AO103" i="1" s="1"/>
  <c r="AP103" i="1" s="1"/>
  <c r="AN385" i="1"/>
  <c r="AO385" i="1" s="1"/>
  <c r="AP385" i="1" s="1"/>
  <c r="AN34" i="1"/>
  <c r="AO34" i="1" s="1"/>
  <c r="AN312" i="1"/>
  <c r="AO312" i="1" s="1"/>
  <c r="AP312" i="1" s="1"/>
  <c r="AN328" i="1"/>
  <c r="AO328" i="1" s="1"/>
  <c r="AP328" i="1" s="1"/>
  <c r="AN200" i="1"/>
  <c r="AO200" i="1" s="1"/>
  <c r="AP200" i="1" s="1"/>
  <c r="AN136" i="1"/>
  <c r="AO136" i="1" s="1"/>
  <c r="AP136" i="1" s="1"/>
  <c r="AN848" i="1"/>
  <c r="AO848" i="1" s="1"/>
  <c r="AP848" i="1" s="1"/>
  <c r="AN846" i="1"/>
  <c r="AO846" i="1" s="1"/>
  <c r="AP846" i="1" s="1"/>
  <c r="AN75" i="1"/>
  <c r="AO75" i="1" s="1"/>
  <c r="AP75" i="1" s="1"/>
  <c r="AN144" i="1"/>
  <c r="AO144" i="1" s="1"/>
  <c r="AP144" i="1" s="1"/>
  <c r="AN199" i="1"/>
  <c r="AO199" i="1" s="1"/>
  <c r="AP199" i="1" s="1"/>
  <c r="AN818" i="1"/>
  <c r="AO818" i="1" s="1"/>
  <c r="AP818" i="1" s="1"/>
  <c r="AN105" i="1"/>
  <c r="AO105" i="1" s="1"/>
  <c r="AP105" i="1" s="1"/>
  <c r="AN724" i="1"/>
  <c r="AO724" i="1" s="1"/>
  <c r="AP724" i="1" s="1"/>
  <c r="AN569" i="1"/>
  <c r="AO569" i="1" s="1"/>
  <c r="AP569" i="1" s="1"/>
  <c r="AN623" i="1"/>
  <c r="AO623" i="1" s="1"/>
  <c r="AP623" i="1" s="1"/>
  <c r="AN793" i="1"/>
  <c r="AO793" i="1" s="1"/>
  <c r="AN150" i="1"/>
  <c r="AO150" i="1" s="1"/>
  <c r="AP150" i="1" s="1"/>
  <c r="AN459" i="1"/>
  <c r="AO459" i="1" s="1"/>
  <c r="AN94" i="1"/>
  <c r="AO94" i="1" s="1"/>
  <c r="AP94" i="1" s="1"/>
  <c r="AN135" i="1"/>
  <c r="AO135" i="1" s="1"/>
  <c r="AP135" i="1" s="1"/>
  <c r="AN722" i="1"/>
  <c r="AO722" i="1" s="1"/>
  <c r="AP722" i="1" s="1"/>
  <c r="AN473" i="1"/>
  <c r="AO473" i="1" s="1"/>
  <c r="AP473" i="1" s="1"/>
  <c r="AN179" i="1"/>
  <c r="AO179" i="1" s="1"/>
  <c r="AP179" i="1" s="1"/>
  <c r="AN359" i="1"/>
  <c r="AO359" i="1" s="1"/>
  <c r="AP359" i="1" s="1"/>
  <c r="AN393" i="1"/>
  <c r="AO393" i="1" s="1"/>
  <c r="AP393" i="1" s="1"/>
  <c r="AN527" i="1"/>
  <c r="AO527" i="1" s="1"/>
  <c r="AP527" i="1" s="1"/>
  <c r="AN249" i="1"/>
  <c r="AO249" i="1" s="1"/>
  <c r="AP249" i="1" s="1"/>
  <c r="AN445" i="1"/>
  <c r="AO445" i="1" s="1"/>
  <c r="AP445" i="1" s="1"/>
  <c r="AN808" i="1"/>
  <c r="AO808" i="1" s="1"/>
  <c r="AP808" i="1" s="1"/>
  <c r="AN633" i="1"/>
  <c r="AO633" i="1" s="1"/>
  <c r="AP633" i="1" s="1"/>
  <c r="AN844" i="1"/>
  <c r="AO844" i="1" s="1"/>
  <c r="AP844" i="1" s="1"/>
  <c r="AN53" i="1"/>
  <c r="AO53" i="1" s="1"/>
  <c r="AP53" i="1" s="1"/>
  <c r="AN801" i="1"/>
  <c r="AO801" i="1" s="1"/>
  <c r="AP801" i="1" s="1"/>
  <c r="AN50" i="1"/>
  <c r="AO50" i="1" s="1"/>
  <c r="AP50" i="1" s="1"/>
  <c r="AN489" i="1"/>
  <c r="AO489" i="1" s="1"/>
  <c r="AP489" i="1" s="1"/>
  <c r="AN659" i="1"/>
  <c r="AO659" i="1" s="1"/>
  <c r="AP659" i="1" s="1"/>
  <c r="AN610" i="1"/>
  <c r="AO610" i="1" s="1"/>
  <c r="AP610" i="1" s="1"/>
  <c r="AN608" i="1"/>
  <c r="AO608" i="1" s="1"/>
  <c r="AP608" i="1" s="1"/>
  <c r="AN802" i="1"/>
  <c r="AO802" i="1" s="1"/>
  <c r="AP802" i="1" s="1"/>
  <c r="AN414" i="1"/>
  <c r="AO414" i="1" s="1"/>
  <c r="AP414" i="1" s="1"/>
  <c r="AN607" i="1"/>
  <c r="AO607" i="1" s="1"/>
  <c r="AN604" i="1"/>
  <c r="AO604" i="1" s="1"/>
  <c r="AP604" i="1" s="1"/>
  <c r="AN21" i="1"/>
  <c r="AO21" i="1" s="1"/>
  <c r="AP21" i="1" s="1"/>
  <c r="AN702" i="1"/>
  <c r="AO702" i="1" s="1"/>
  <c r="AP702" i="1" s="1"/>
  <c r="AN609" i="1"/>
  <c r="AO609" i="1" s="1"/>
  <c r="AP609" i="1" s="1"/>
  <c r="AN694" i="1"/>
  <c r="AO694" i="1" s="1"/>
  <c r="AN567" i="1"/>
  <c r="AO567" i="1" s="1"/>
  <c r="AP567" i="1" s="1"/>
  <c r="AN725" i="1"/>
  <c r="AO725" i="1" s="1"/>
  <c r="AP725" i="1" s="1"/>
  <c r="AN287" i="1"/>
  <c r="AO287" i="1" s="1"/>
  <c r="AN668" i="1"/>
  <c r="AO668" i="1" s="1"/>
  <c r="AP668" i="1" s="1"/>
  <c r="AN731" i="1"/>
  <c r="AO731" i="1" s="1"/>
  <c r="AP731" i="1" s="1"/>
  <c r="AN729" i="1"/>
  <c r="AO729" i="1" s="1"/>
  <c r="AP729" i="1" s="1"/>
  <c r="AN260" i="1"/>
  <c r="AO260" i="1" s="1"/>
  <c r="AP260" i="1" s="1"/>
  <c r="AN212" i="1"/>
  <c r="AO212" i="1" s="1"/>
  <c r="AP212" i="1" s="1"/>
  <c r="AN294" i="1"/>
  <c r="AO294" i="1" s="1"/>
  <c r="AN348" i="1"/>
  <c r="AO348" i="1" s="1"/>
  <c r="AP348" i="1" s="1"/>
  <c r="AN79" i="1"/>
  <c r="AO79" i="1" s="1"/>
  <c r="AP79" i="1" s="1"/>
  <c r="AN530" i="1"/>
  <c r="AO530" i="1" s="1"/>
  <c r="AP530" i="1" s="1"/>
  <c r="AN280" i="1"/>
  <c r="AO280" i="1" s="1"/>
  <c r="AP280" i="1" s="1"/>
  <c r="AN281" i="1"/>
  <c r="AO281" i="1" s="1"/>
  <c r="AP281" i="1" s="1"/>
  <c r="AN39" i="1"/>
  <c r="AO39" i="1" s="1"/>
  <c r="AP39" i="1" s="1"/>
  <c r="AN564" i="1"/>
  <c r="AO564" i="1" s="1"/>
  <c r="AP564" i="1" s="1"/>
  <c r="AN22" i="1"/>
  <c r="AO22" i="1" s="1"/>
  <c r="AP22" i="1" s="1"/>
  <c r="AN716" i="1"/>
  <c r="AO716" i="1" s="1"/>
  <c r="AP716" i="1" s="1"/>
  <c r="AN605" i="1"/>
  <c r="AO605" i="1" s="1"/>
  <c r="AP605" i="1" s="1"/>
  <c r="AN613" i="1"/>
  <c r="AO613" i="1" s="1"/>
  <c r="AP613" i="1" s="1"/>
  <c r="AN558" i="1"/>
  <c r="AO558" i="1" s="1"/>
  <c r="AP558" i="1" s="1"/>
  <c r="AN484" i="1"/>
  <c r="AO484" i="1" s="1"/>
  <c r="AP484" i="1" s="1"/>
  <c r="AN257" i="1"/>
  <c r="AO257" i="1" s="1"/>
  <c r="AP257" i="1" s="1"/>
  <c r="AN582" i="1"/>
  <c r="AO582" i="1" s="1"/>
  <c r="AP582" i="1" s="1"/>
  <c r="AN25" i="1"/>
  <c r="AO25" i="1" s="1"/>
  <c r="AP25" i="1" s="1"/>
  <c r="AN308" i="1"/>
  <c r="AO308" i="1" s="1"/>
  <c r="AP308" i="1" s="1"/>
  <c r="AN84" i="1"/>
  <c r="AO84" i="1" s="1"/>
  <c r="AP84" i="1" s="1"/>
  <c r="AN277" i="1"/>
  <c r="AO277" i="1" s="1"/>
  <c r="AN782" i="1"/>
  <c r="AO782" i="1" s="1"/>
  <c r="AP782" i="1" s="1"/>
  <c r="AN516" i="1"/>
  <c r="AO516" i="1" s="1"/>
  <c r="AP516" i="1" s="1"/>
  <c r="AN87" i="1"/>
  <c r="AO87" i="1" s="1"/>
  <c r="AP87" i="1" s="1"/>
  <c r="AN230" i="1"/>
  <c r="AO230" i="1" s="1"/>
  <c r="AP230" i="1" s="1"/>
  <c r="AN721" i="1"/>
  <c r="AO721" i="1" s="1"/>
  <c r="AP721" i="1" s="1"/>
  <c r="AN317" i="1"/>
  <c r="AO317" i="1" s="1"/>
  <c r="AP317" i="1" s="1"/>
  <c r="AN643" i="1"/>
  <c r="AO643" i="1" s="1"/>
  <c r="AP643" i="1" s="1"/>
  <c r="AN180" i="1"/>
  <c r="AO180" i="1" s="1"/>
  <c r="AP180" i="1" s="1"/>
  <c r="AN223" i="1"/>
  <c r="AO223" i="1" s="1"/>
  <c r="AP223" i="1" s="1"/>
  <c r="AN296" i="1"/>
  <c r="AO296" i="1" s="1"/>
  <c r="AP296" i="1" s="1"/>
  <c r="AN233" i="1"/>
  <c r="AO233" i="1" s="1"/>
  <c r="AP233" i="1" s="1"/>
  <c r="AN618" i="1"/>
  <c r="AO618" i="1" s="1"/>
  <c r="AP618" i="1" s="1"/>
  <c r="AN319" i="1"/>
  <c r="AO319" i="1" s="1"/>
  <c r="AP319" i="1" s="1"/>
  <c r="AN434" i="1"/>
  <c r="AO434" i="1" s="1"/>
  <c r="AP434" i="1" s="1"/>
  <c r="AN775" i="1"/>
  <c r="AO775" i="1" s="1"/>
  <c r="AP775" i="1" s="1"/>
  <c r="AN435" i="1"/>
  <c r="AO435" i="1" s="1"/>
  <c r="AP435" i="1" s="1"/>
  <c r="AN162" i="1"/>
  <c r="AO162" i="1" s="1"/>
  <c r="AP162" i="1" s="1"/>
  <c r="AN457" i="1"/>
  <c r="AO457" i="1" s="1"/>
  <c r="AP457" i="1" s="1"/>
  <c r="AN785" i="1"/>
  <c r="AO785" i="1" s="1"/>
  <c r="AP785" i="1" s="1"/>
  <c r="AN304" i="1"/>
  <c r="AO304" i="1" s="1"/>
  <c r="AN400" i="1"/>
  <c r="AO400" i="1" s="1"/>
  <c r="AP400" i="1" s="1"/>
  <c r="AN557" i="1"/>
  <c r="AO557" i="1" s="1"/>
  <c r="AP557" i="1" s="1"/>
  <c r="AN855" i="1"/>
  <c r="AO855" i="1" s="1"/>
  <c r="AP855" i="1" s="1"/>
  <c r="AN784" i="1"/>
  <c r="AO784" i="1" s="1"/>
  <c r="AP784" i="1" s="1"/>
  <c r="AN93" i="1"/>
  <c r="AO93" i="1" s="1"/>
  <c r="AN449" i="1"/>
  <c r="AO449" i="1" s="1"/>
  <c r="AP449" i="1" s="1"/>
  <c r="AN747" i="1"/>
  <c r="AO747" i="1" s="1"/>
  <c r="AP747" i="1" s="1"/>
  <c r="AN866" i="1"/>
  <c r="AO866" i="1" s="1"/>
  <c r="AP866" i="1" s="1"/>
  <c r="AN42" i="1"/>
  <c r="AO42" i="1" s="1"/>
  <c r="AP42" i="1" s="1"/>
  <c r="AN309" i="1"/>
  <c r="AO309" i="1" s="1"/>
  <c r="AP309" i="1" s="1"/>
  <c r="AN603" i="1"/>
  <c r="AO603" i="1" s="1"/>
  <c r="AP603" i="1" s="1"/>
  <c r="AN478" i="1"/>
  <c r="AO478" i="1" s="1"/>
  <c r="AP478" i="1" s="1"/>
  <c r="AN46" i="1"/>
  <c r="AO46" i="1" s="1"/>
  <c r="AP46" i="1" s="1"/>
  <c r="AN123" i="1"/>
  <c r="AO123" i="1" s="1"/>
  <c r="AP123" i="1" s="1"/>
  <c r="AN154" i="1"/>
  <c r="AO154" i="1" s="1"/>
  <c r="AP154" i="1" s="1"/>
  <c r="AN193" i="1"/>
  <c r="AO193" i="1" s="1"/>
  <c r="AP193" i="1" s="1"/>
  <c r="AN827" i="1"/>
  <c r="AO827" i="1" s="1"/>
  <c r="AP827" i="1" s="1"/>
  <c r="AN769" i="1"/>
  <c r="AO769" i="1" s="1"/>
  <c r="AP769" i="1" s="1"/>
  <c r="AN88" i="1"/>
  <c r="AO88" i="1" s="1"/>
  <c r="AP88" i="1" s="1"/>
  <c r="AN456" i="1"/>
  <c r="AO456" i="1" s="1"/>
  <c r="AP456" i="1" s="1"/>
  <c r="AN298" i="1"/>
  <c r="AO298" i="1" s="1"/>
  <c r="AN33" i="1"/>
  <c r="AO33" i="1" s="1"/>
  <c r="AN37" i="1"/>
  <c r="AO37" i="1" s="1"/>
  <c r="AP37" i="1" s="1"/>
  <c r="AN391" i="1"/>
  <c r="AO391" i="1" s="1"/>
  <c r="AP391" i="1" s="1"/>
  <c r="AN165" i="1"/>
  <c r="AO165" i="1" s="1"/>
  <c r="AN40" i="1"/>
  <c r="AO40" i="1" s="1"/>
  <c r="AP40" i="1" s="1"/>
  <c r="AN575" i="1"/>
  <c r="AO575" i="1" s="1"/>
  <c r="AP575" i="1" s="1"/>
  <c r="AN470" i="1"/>
  <c r="AO470" i="1" s="1"/>
  <c r="AP470" i="1" s="1"/>
  <c r="AN235" i="1"/>
  <c r="AO235" i="1" s="1"/>
  <c r="AP235" i="1" s="1"/>
  <c r="AN80" i="1"/>
  <c r="AO80" i="1" s="1"/>
  <c r="AP80" i="1" s="1"/>
  <c r="AN559" i="1"/>
  <c r="AO559" i="1" s="1"/>
  <c r="AP559" i="1" s="1"/>
  <c r="AN733" i="1"/>
  <c r="AO733" i="1" s="1"/>
  <c r="AP733" i="1" s="1"/>
  <c r="AN205" i="1"/>
  <c r="AO205" i="1" s="1"/>
  <c r="AP205" i="1" s="1"/>
  <c r="AN327" i="1"/>
  <c r="AO327" i="1" s="1"/>
  <c r="AP327" i="1" s="1"/>
  <c r="AN121" i="1"/>
  <c r="AO121" i="1" s="1"/>
  <c r="AP121" i="1" s="1"/>
  <c r="AN458" i="1"/>
  <c r="AO458" i="1" s="1"/>
  <c r="AP458" i="1" s="1"/>
  <c r="AN181" i="1"/>
  <c r="AO181" i="1" s="1"/>
  <c r="AN325" i="1"/>
  <c r="AO325" i="1" s="1"/>
  <c r="AN300" i="1"/>
  <c r="AO300" i="1" s="1"/>
  <c r="AN127" i="1"/>
  <c r="AO127" i="1" s="1"/>
  <c r="AP127" i="1" s="1"/>
  <c r="AN834" i="1"/>
  <c r="AO834" i="1" s="1"/>
  <c r="AP834" i="1" s="1"/>
  <c r="AN371" i="1"/>
  <c r="AO371" i="1" s="1"/>
  <c r="AP371" i="1" s="1"/>
  <c r="AN263" i="1"/>
  <c r="AO263" i="1" s="1"/>
  <c r="AP263" i="1" s="1"/>
  <c r="AN635" i="1"/>
  <c r="AO635" i="1" s="1"/>
  <c r="AP635" i="1" s="1"/>
  <c r="AN320" i="1"/>
  <c r="AO320" i="1" s="1"/>
  <c r="AP320" i="1" s="1"/>
  <c r="AN692" i="1"/>
  <c r="AO692" i="1" s="1"/>
  <c r="AP692" i="1" s="1"/>
  <c r="AN646" i="1"/>
  <c r="AO646" i="1" s="1"/>
  <c r="AP646" i="1" s="1"/>
  <c r="AN262" i="1"/>
  <c r="AO262" i="1" s="1"/>
  <c r="AP262" i="1" s="1"/>
  <c r="AN619" i="1"/>
  <c r="AO619" i="1" s="1"/>
  <c r="AP619" i="1" s="1"/>
  <c r="AN730" i="1"/>
  <c r="AO730" i="1" s="1"/>
  <c r="AP730" i="1" s="1"/>
  <c r="AN857" i="1"/>
  <c r="AO857" i="1" s="1"/>
  <c r="AP857" i="1" s="1"/>
  <c r="AN581" i="1"/>
  <c r="AO581" i="1" s="1"/>
  <c r="AP581" i="1" s="1"/>
  <c r="AN642" i="1"/>
  <c r="AO642" i="1" s="1"/>
  <c r="AP642" i="1" s="1"/>
  <c r="AN517" i="1"/>
  <c r="AO517" i="1" s="1"/>
  <c r="AP517" i="1" s="1"/>
  <c r="AN261" i="1"/>
  <c r="AO261" i="1" s="1"/>
  <c r="AP261" i="1" s="1"/>
  <c r="AN611" i="1"/>
  <c r="AO611" i="1" s="1"/>
  <c r="AP611" i="1" s="1"/>
  <c r="AN640" i="1"/>
  <c r="AO640" i="1" s="1"/>
  <c r="AP640" i="1" s="1"/>
  <c r="AN276" i="1"/>
  <c r="AO276" i="1" s="1"/>
  <c r="AP276" i="1" s="1"/>
  <c r="AN626" i="1"/>
  <c r="AO626" i="1" s="1"/>
  <c r="AP626" i="1" s="1"/>
  <c r="AN186" i="1"/>
  <c r="AO186" i="1" s="1"/>
  <c r="AN629" i="1"/>
  <c r="AO629" i="1" s="1"/>
  <c r="AP629" i="1" s="1"/>
  <c r="AN851" i="1"/>
  <c r="AO851" i="1" s="1"/>
  <c r="AP851" i="1" s="1"/>
  <c r="AN130" i="1"/>
  <c r="AO130" i="1" s="1"/>
  <c r="AP130" i="1" s="1"/>
  <c r="AN616" i="1"/>
  <c r="AO616" i="1" s="1"/>
  <c r="AP616" i="1" s="1"/>
  <c r="AN265" i="1"/>
  <c r="AO265" i="1" s="1"/>
  <c r="AP265" i="1" s="1"/>
  <c r="AN806" i="1"/>
  <c r="AO806" i="1" s="1"/>
  <c r="AP806" i="1" s="1"/>
  <c r="AN814" i="1"/>
  <c r="AO814" i="1" s="1"/>
  <c r="AN41" i="1"/>
  <c r="AO41" i="1" s="1"/>
  <c r="AP41" i="1" s="1"/>
  <c r="AN744" i="1"/>
  <c r="AO744" i="1" s="1"/>
  <c r="AP744" i="1" s="1"/>
  <c r="AN838" i="1"/>
  <c r="AO838" i="1" s="1"/>
  <c r="AP838" i="1" s="1"/>
  <c r="AN404" i="1"/>
  <c r="AO404" i="1" s="1"/>
  <c r="AP404" i="1" s="1"/>
  <c r="AN563" i="1"/>
  <c r="AO563" i="1" s="1"/>
  <c r="AP563" i="1" s="1"/>
  <c r="AN29" i="1"/>
  <c r="AO29" i="1" s="1"/>
  <c r="AN342" i="1"/>
  <c r="AO342" i="1" s="1"/>
  <c r="AP342" i="1" s="1"/>
  <c r="AN424" i="1"/>
  <c r="AO424" i="1" s="1"/>
  <c r="AP424" i="1" s="1"/>
  <c r="AN301" i="1"/>
  <c r="AO301" i="1" s="1"/>
  <c r="AN23" i="1"/>
  <c r="AO23" i="1" s="1"/>
  <c r="AP23" i="1" s="1"/>
  <c r="AN398" i="1"/>
  <c r="AO398" i="1" s="1"/>
  <c r="AP398" i="1" s="1"/>
  <c r="AN360" i="1"/>
  <c r="AO360" i="1" s="1"/>
  <c r="AP360" i="1" s="1"/>
  <c r="AN83" i="1"/>
  <c r="AO83" i="1" s="1"/>
  <c r="AP83" i="1" s="1"/>
  <c r="AN329" i="1"/>
  <c r="AO329" i="1" s="1"/>
  <c r="AP329" i="1" s="1"/>
  <c r="AN153" i="1"/>
  <c r="AO153" i="1" s="1"/>
  <c r="AP153" i="1" s="1"/>
  <c r="AN85" i="1"/>
  <c r="AO85" i="1" s="1"/>
  <c r="AP85" i="1" s="1"/>
  <c r="AN290" i="1"/>
  <c r="AO290" i="1" s="1"/>
  <c r="AP290" i="1" s="1"/>
  <c r="AN278" i="1"/>
  <c r="AO278" i="1" s="1"/>
  <c r="AN688" i="1"/>
  <c r="AO688" i="1" s="1"/>
  <c r="AP688" i="1" s="1"/>
  <c r="AN151" i="1"/>
  <c r="AO151" i="1" s="1"/>
  <c r="AP151" i="1" s="1"/>
  <c r="AN272" i="1"/>
  <c r="AO272" i="1" s="1"/>
  <c r="AN817" i="1"/>
  <c r="AO817" i="1" s="1"/>
  <c r="AP817" i="1" s="1"/>
  <c r="AN525" i="1"/>
  <c r="AO525" i="1" s="1"/>
  <c r="AP525" i="1" s="1"/>
  <c r="AN273" i="1"/>
  <c r="AO273" i="1" s="1"/>
  <c r="AP273" i="1" s="1"/>
  <c r="AN476" i="1"/>
  <c r="AO476" i="1" s="1"/>
  <c r="AP476" i="1" s="1"/>
  <c r="AN134" i="1"/>
  <c r="AO134" i="1" s="1"/>
  <c r="AP134" i="1" s="1"/>
  <c r="AN156" i="1"/>
  <c r="AO156" i="1" s="1"/>
  <c r="AP156" i="1" s="1"/>
  <c r="AN438" i="1"/>
  <c r="AO438" i="1" s="1"/>
  <c r="AP438" i="1" s="1"/>
  <c r="AN270" i="1"/>
  <c r="AO270" i="1" s="1"/>
  <c r="AN35" i="1"/>
  <c r="AO35" i="1" s="1"/>
  <c r="AN658" i="1"/>
  <c r="AO658" i="1" s="1"/>
  <c r="AP658" i="1" s="1"/>
  <c r="AN101" i="1"/>
  <c r="AO101" i="1" s="1"/>
  <c r="AP101" i="1" s="1"/>
  <c r="AN142" i="1"/>
  <c r="AO142" i="1" s="1"/>
  <c r="AP142" i="1" s="1"/>
  <c r="AN795" i="1"/>
  <c r="AO795" i="1" s="1"/>
  <c r="AP795" i="1" s="1"/>
  <c r="AN614" i="1"/>
  <c r="AO614" i="1" s="1"/>
  <c r="AP614" i="1" s="1"/>
  <c r="AN187" i="1"/>
  <c r="AO187" i="1" s="1"/>
  <c r="AN430" i="1"/>
  <c r="AO430" i="1" s="1"/>
  <c r="AP430" i="1" s="1"/>
  <c r="AN314" i="1"/>
  <c r="AO314" i="1" s="1"/>
  <c r="AP314" i="1" s="1"/>
  <c r="AN667" i="1"/>
  <c r="AO667" i="1" s="1"/>
  <c r="AP667" i="1" s="1"/>
  <c r="AN654" i="1"/>
  <c r="AO654" i="1" s="1"/>
  <c r="AP654" i="1" s="1"/>
  <c r="AN854" i="1"/>
  <c r="AO854" i="1" s="1"/>
  <c r="AP854" i="1" s="1"/>
  <c r="AN791" i="1"/>
  <c r="AO791" i="1" s="1"/>
  <c r="AP791" i="1" s="1"/>
  <c r="AN405" i="1"/>
  <c r="AO405" i="1" s="1"/>
  <c r="AP405" i="1" s="1"/>
  <c r="AN776" i="1"/>
  <c r="AO776" i="1" s="1"/>
  <c r="AP776" i="1" s="1"/>
  <c r="AN194" i="1"/>
  <c r="AO194" i="1" s="1"/>
  <c r="AP194" i="1" s="1"/>
  <c r="AN155" i="1"/>
  <c r="AO155" i="1" s="1"/>
  <c r="AP155" i="1" s="1"/>
  <c r="AN750" i="1"/>
  <c r="AO750" i="1" s="1"/>
  <c r="AP750" i="1" s="1"/>
  <c r="AN842" i="1"/>
  <c r="AO842" i="1" s="1"/>
  <c r="AP842" i="1" s="1"/>
  <c r="AN796" i="1"/>
  <c r="AO796" i="1" s="1"/>
  <c r="AN351" i="1"/>
  <c r="AO351" i="1" s="1"/>
  <c r="AP351" i="1" s="1"/>
  <c r="AN719" i="1"/>
  <c r="AO719" i="1" s="1"/>
  <c r="AP719" i="1" s="1"/>
  <c r="AN295" i="1"/>
  <c r="AO295" i="1" s="1"/>
  <c r="AN571" i="1"/>
  <c r="AO571" i="1" s="1"/>
  <c r="AP571" i="1" s="1"/>
  <c r="AN593" i="1"/>
  <c r="AO593" i="1" s="1"/>
  <c r="AP593" i="1" s="1"/>
  <c r="AN367" i="1"/>
  <c r="AO367" i="1" s="1"/>
  <c r="AP367" i="1" s="1"/>
  <c r="AN600" i="1"/>
  <c r="AO600" i="1" s="1"/>
  <c r="AP600" i="1" s="1"/>
  <c r="AN15" i="1"/>
  <c r="AO15" i="1" s="1"/>
  <c r="AP15" i="1" s="1"/>
  <c r="AN828" i="1"/>
  <c r="AO828" i="1" s="1"/>
  <c r="AN805" i="1"/>
  <c r="AO805" i="1" s="1"/>
  <c r="AP805" i="1" s="1"/>
  <c r="AN120" i="1"/>
  <c r="AO120" i="1" s="1"/>
  <c r="AP120" i="1" s="1"/>
  <c r="AN734" i="1"/>
  <c r="AO734" i="1" s="1"/>
  <c r="AP734" i="1" s="1"/>
  <c r="AN286" i="1"/>
  <c r="AO286" i="1" s="1"/>
  <c r="AN56" i="1"/>
  <c r="AO56" i="1" s="1"/>
  <c r="AP56" i="1" s="1"/>
  <c r="AN687" i="1"/>
  <c r="AO687" i="1" s="1"/>
  <c r="AP687" i="1" s="1"/>
  <c r="AN679" i="1"/>
  <c r="AO679" i="1" s="1"/>
  <c r="AP679" i="1" s="1"/>
  <c r="AN503" i="1"/>
  <c r="AO503" i="1" s="1"/>
  <c r="AP503" i="1" s="1"/>
  <c r="AN245" i="1"/>
  <c r="AO245" i="1" s="1"/>
  <c r="AP245" i="1" s="1"/>
  <c r="AN502" i="1"/>
  <c r="AO502" i="1" s="1"/>
  <c r="AP502" i="1" s="1"/>
  <c r="AN224" i="1"/>
  <c r="AO224" i="1" s="1"/>
  <c r="AP224" i="1" s="1"/>
  <c r="AN644" i="1"/>
  <c r="AO644" i="1" s="1"/>
  <c r="AP644" i="1" s="1"/>
  <c r="AN285" i="1"/>
  <c r="AO285" i="1" s="1"/>
  <c r="AN18" i="1"/>
  <c r="AO18" i="1" s="1"/>
  <c r="AP18" i="1" s="1"/>
  <c r="AN291" i="1"/>
  <c r="AO291" i="1" s="1"/>
  <c r="AP291" i="1" s="1"/>
  <c r="AN742" i="1"/>
  <c r="AO742" i="1" s="1"/>
  <c r="AP742" i="1" s="1"/>
  <c r="AN560" i="1"/>
  <c r="AO560" i="1" s="1"/>
  <c r="AP560" i="1" s="1"/>
  <c r="AN284" i="1"/>
  <c r="AO284" i="1" s="1"/>
  <c r="AP284" i="1" s="1"/>
  <c r="AN717" i="1"/>
  <c r="AO717" i="1" s="1"/>
  <c r="AP717" i="1" s="1"/>
  <c r="AN392" i="1"/>
  <c r="AO392" i="1" s="1"/>
  <c r="AP392" i="1" s="1"/>
  <c r="AN425" i="1"/>
  <c r="AO425" i="1" s="1"/>
  <c r="AP425" i="1" s="1"/>
  <c r="AN217" i="1"/>
  <c r="AO217" i="1" s="1"/>
  <c r="AP217" i="1" s="1"/>
  <c r="AN70" i="1"/>
  <c r="AO70" i="1" s="1"/>
  <c r="AP70" i="1" s="1"/>
  <c r="AN68" i="1"/>
  <c r="AO68" i="1" s="1"/>
  <c r="AP68" i="1" s="1"/>
  <c r="AN236" i="1"/>
  <c r="AO236" i="1" s="1"/>
  <c r="AP236" i="1" s="1"/>
  <c r="AN821" i="1"/>
  <c r="AO821" i="1" s="1"/>
  <c r="AP821" i="1" s="1"/>
  <c r="AN415" i="1"/>
  <c r="AO415" i="1" s="1"/>
  <c r="AP415" i="1" s="1"/>
  <c r="AN732" i="1"/>
  <c r="AO732" i="1" s="1"/>
  <c r="AP732" i="1" s="1"/>
  <c r="AN606" i="1"/>
  <c r="AO606" i="1" s="1"/>
  <c r="AP606" i="1" s="1"/>
  <c r="AN512" i="1"/>
  <c r="AO512" i="1" s="1"/>
  <c r="AP512" i="1" s="1"/>
  <c r="AN772" i="1"/>
  <c r="AO772" i="1" s="1"/>
  <c r="AP772" i="1" s="1"/>
  <c r="AN242" i="1"/>
  <c r="AO242" i="1" s="1"/>
  <c r="AP242" i="1" s="1"/>
  <c r="AN595" i="1"/>
  <c r="AO595" i="1" s="1"/>
  <c r="AP595" i="1" s="1"/>
  <c r="AN216" i="1"/>
  <c r="AO216" i="1" s="1"/>
  <c r="AP216" i="1" s="1"/>
  <c r="AN790" i="1"/>
  <c r="AO790" i="1" s="1"/>
  <c r="AN597" i="1"/>
  <c r="AO597" i="1" s="1"/>
  <c r="AP597" i="1" s="1"/>
  <c r="AN310" i="1"/>
  <c r="AO310" i="1" s="1"/>
  <c r="AP310" i="1" s="1"/>
  <c r="AN383" i="1"/>
  <c r="AO383" i="1" s="1"/>
  <c r="AP383" i="1" s="1"/>
  <c r="AN454" i="1"/>
  <c r="AO454" i="1" s="1"/>
  <c r="AP454" i="1" s="1"/>
  <c r="AN639" i="1"/>
  <c r="AO639" i="1" s="1"/>
  <c r="AP639" i="1" s="1"/>
  <c r="AN209" i="1"/>
  <c r="AO209" i="1" s="1"/>
  <c r="AP209" i="1" s="1"/>
  <c r="AN66" i="1"/>
  <c r="AO66" i="1" s="1"/>
  <c r="AP66" i="1" s="1"/>
  <c r="AN475" i="1"/>
  <c r="AO475" i="1" s="1"/>
  <c r="AP475" i="1" s="1"/>
  <c r="AN305" i="1"/>
  <c r="AO305" i="1" s="1"/>
  <c r="AP305" i="1" s="1"/>
  <c r="AN778" i="1"/>
  <c r="AO778" i="1" s="1"/>
  <c r="AP778" i="1" s="1"/>
  <c r="AN460" i="1"/>
  <c r="AO460" i="1" s="1"/>
  <c r="AP460" i="1" s="1"/>
  <c r="AN98" i="1"/>
  <c r="AO98" i="1" s="1"/>
  <c r="AP98" i="1" s="1"/>
  <c r="AN195" i="1"/>
  <c r="AO195" i="1" s="1"/>
  <c r="AP195" i="1" s="1"/>
  <c r="AN345" i="1"/>
  <c r="AO345" i="1" s="1"/>
  <c r="AP345" i="1" s="1"/>
  <c r="AN689" i="1"/>
  <c r="AO689" i="1" s="1"/>
  <c r="AP689" i="1" s="1"/>
  <c r="AN477" i="1"/>
  <c r="AO477" i="1" s="1"/>
  <c r="AP477" i="1" s="1"/>
  <c r="AN649" i="1"/>
  <c r="AO649" i="1" s="1"/>
  <c r="AP649" i="1" s="1"/>
  <c r="AN645" i="1"/>
  <c r="AO645" i="1" s="1"/>
  <c r="AP645" i="1" s="1"/>
  <c r="AN117" i="1"/>
  <c r="AO117" i="1" s="1"/>
  <c r="AP117" i="1" s="1"/>
  <c r="AN163" i="1"/>
  <c r="AO163" i="1" s="1"/>
  <c r="AP163" i="1" s="1"/>
  <c r="AN176" i="1"/>
  <c r="AO176" i="1" s="1"/>
  <c r="AP176" i="1" s="1"/>
  <c r="AN190" i="1"/>
  <c r="AO190" i="1" s="1"/>
  <c r="AP190" i="1" s="1"/>
  <c r="AN698" i="1"/>
  <c r="AO698" i="1" s="1"/>
  <c r="AN837" i="1"/>
  <c r="AO837" i="1" s="1"/>
  <c r="AP837" i="1" s="1"/>
  <c r="AN735" i="1"/>
  <c r="AO735" i="1" s="1"/>
  <c r="AP735" i="1" s="1"/>
  <c r="AN113" i="1"/>
  <c r="AO113" i="1" s="1"/>
  <c r="AP113" i="1" s="1"/>
  <c r="AN12" i="1"/>
  <c r="AO12" i="1" s="1"/>
  <c r="AP12" i="1" s="1"/>
  <c r="AN338" i="1"/>
  <c r="AO338" i="1" s="1"/>
  <c r="AP338" i="1" s="1"/>
  <c r="AN690" i="1"/>
  <c r="AO690" i="1" s="1"/>
  <c r="AP690" i="1" s="1"/>
  <c r="AN126" i="1"/>
  <c r="AO126" i="1" s="1"/>
  <c r="AP126" i="1" s="1"/>
  <c r="AT62" i="1" l="1"/>
  <c r="AT57" i="1"/>
  <c r="AT60" i="1"/>
  <c r="AT621" i="1"/>
  <c r="AT507" i="1"/>
  <c r="AT753" i="1"/>
  <c r="AT253" i="1"/>
  <c r="AT678" i="1"/>
  <c r="AT382" i="1"/>
  <c r="AT676" i="1"/>
  <c r="AT376" i="1"/>
  <c r="AT628" i="1"/>
  <c r="AT48" i="1"/>
  <c r="AT76" i="1"/>
  <c r="AT569" i="1"/>
  <c r="AT863" i="1"/>
  <c r="AT703" i="1"/>
  <c r="AT690" i="1"/>
  <c r="AT735" i="1"/>
  <c r="AT176" i="1"/>
  <c r="AT649" i="1"/>
  <c r="AT195" i="1"/>
  <c r="AT305" i="1"/>
  <c r="AT597" i="1"/>
  <c r="AT732" i="1"/>
  <c r="AT68" i="1"/>
  <c r="AT392" i="1"/>
  <c r="AT644" i="1"/>
  <c r="AT828" i="1"/>
  <c r="AT593" i="1"/>
  <c r="AT351" i="1"/>
  <c r="AT155" i="1"/>
  <c r="AT314" i="1"/>
  <c r="AT35" i="1"/>
  <c r="AT134" i="1"/>
  <c r="AT817" i="1"/>
  <c r="AT278" i="1"/>
  <c r="AT329" i="1"/>
  <c r="AT29" i="1"/>
  <c r="AT265" i="1"/>
  <c r="AT640" i="1"/>
  <c r="AT642" i="1"/>
  <c r="AT619" i="1"/>
  <c r="AT320" i="1"/>
  <c r="AT834" i="1"/>
  <c r="AT205" i="1"/>
  <c r="AT165" i="1"/>
  <c r="AT298" i="1"/>
  <c r="AT827" i="1"/>
  <c r="AT46" i="1"/>
  <c r="AT42" i="1"/>
  <c r="AT93" i="1"/>
  <c r="AT400" i="1"/>
  <c r="AT319" i="1"/>
  <c r="AT721" i="1"/>
  <c r="AT782" i="1"/>
  <c r="AT25" i="1"/>
  <c r="AT558" i="1"/>
  <c r="AT22" i="1"/>
  <c r="AT294" i="1"/>
  <c r="AT731" i="1"/>
  <c r="AT567" i="1"/>
  <c r="AT21" i="1"/>
  <c r="AT802" i="1"/>
  <c r="AT489" i="1"/>
  <c r="AT844" i="1"/>
  <c r="AT179" i="1"/>
  <c r="AT94" i="1"/>
  <c r="AT623" i="1"/>
  <c r="AT818" i="1"/>
  <c r="AT846" i="1"/>
  <c r="AT103" i="1"/>
  <c r="AT239" i="1"/>
  <c r="AT720" i="1"/>
  <c r="AT132" i="1"/>
  <c r="AT469" i="1"/>
  <c r="AT752" i="1"/>
  <c r="AT141" i="1"/>
  <c r="AT552" i="1"/>
  <c r="AT845" i="1"/>
  <c r="AT811" i="1"/>
  <c r="AT528" i="1"/>
  <c r="AT189" i="1"/>
  <c r="AT813" i="1"/>
  <c r="AT656" i="1"/>
  <c r="AT627" i="1"/>
  <c r="AT704" i="1"/>
  <c r="AT24" i="1"/>
  <c r="AT411" i="1"/>
  <c r="AT537" i="1"/>
  <c r="AT307" i="1"/>
  <c r="AT102" i="1"/>
  <c r="AT710" i="1"/>
  <c r="AT306" i="1"/>
  <c r="AT669" i="1"/>
  <c r="AT534" i="1"/>
  <c r="AT202" i="1"/>
  <c r="AT275" i="1"/>
  <c r="AT90" i="1"/>
  <c r="AT761" i="1"/>
  <c r="AT481" i="1"/>
  <c r="AT520" i="1"/>
  <c r="AT241" i="1"/>
  <c r="AT540" i="1"/>
  <c r="AT95" i="1"/>
  <c r="AT829" i="1"/>
  <c r="AT663" i="1"/>
  <c r="AT369" i="1"/>
  <c r="AT804" i="1"/>
  <c r="AT161" i="1"/>
  <c r="AT157" i="1"/>
  <c r="AT670" i="1"/>
  <c r="AT201" i="1"/>
  <c r="AT538" i="1"/>
  <c r="AT542" i="1"/>
  <c r="AT173" i="1"/>
  <c r="AT709" i="1"/>
  <c r="AT586" i="1"/>
  <c r="AT727" i="1"/>
  <c r="AT36" i="1"/>
  <c r="AT705" i="1"/>
  <c r="AT797" i="1"/>
  <c r="AT232" i="1"/>
  <c r="AT288" i="1"/>
  <c r="AT641" i="1"/>
  <c r="AT697" i="1"/>
  <c r="AT858" i="1"/>
  <c r="AT466" i="1"/>
  <c r="AT43" i="1"/>
  <c r="AT598" i="1"/>
  <c r="AT699" i="1"/>
  <c r="AT336" i="1"/>
  <c r="AT666" i="1"/>
  <c r="AT504" i="1"/>
  <c r="AT841" i="1"/>
  <c r="AT647" i="1"/>
  <c r="AT377" i="1"/>
  <c r="AT366" i="1"/>
  <c r="AT774" i="1"/>
  <c r="AT159" i="1"/>
  <c r="AT786" i="1"/>
  <c r="AT545" i="1"/>
  <c r="AT662" i="1"/>
  <c r="AT82" i="1"/>
  <c r="AT349" i="1"/>
  <c r="AT514" i="1"/>
  <c r="AT443" i="1"/>
  <c r="AT756" i="1"/>
  <c r="AT698" i="1"/>
  <c r="AT117" i="1"/>
  <c r="AT689" i="1"/>
  <c r="AT460" i="1"/>
  <c r="AT66" i="1"/>
  <c r="AT383" i="1"/>
  <c r="AT216" i="1"/>
  <c r="AT512" i="1"/>
  <c r="AT821" i="1"/>
  <c r="AT284" i="1"/>
  <c r="AT18" i="1"/>
  <c r="AT502" i="1"/>
  <c r="AT687" i="1"/>
  <c r="AT120" i="1"/>
  <c r="AT600" i="1"/>
  <c r="AT295" i="1"/>
  <c r="AT842" i="1"/>
  <c r="AT776" i="1"/>
  <c r="AT654" i="1"/>
  <c r="AT187" i="1"/>
  <c r="AT438" i="1"/>
  <c r="AT151" i="1"/>
  <c r="AT360" i="1"/>
  <c r="AT424" i="1"/>
  <c r="AT404" i="1"/>
  <c r="AT130" i="1"/>
  <c r="AT626" i="1"/>
  <c r="AT261" i="1"/>
  <c r="AT857" i="1"/>
  <c r="AT646" i="1"/>
  <c r="AT300" i="1"/>
  <c r="AT559" i="1"/>
  <c r="AT575" i="1"/>
  <c r="AT37" i="1"/>
  <c r="AT154" i="1"/>
  <c r="AT603" i="1"/>
  <c r="AT747" i="1"/>
  <c r="AT785" i="1"/>
  <c r="AT775" i="1"/>
  <c r="AT233" i="1"/>
  <c r="AT643" i="1"/>
  <c r="AT87" i="1"/>
  <c r="AT84" i="1"/>
  <c r="AT257" i="1"/>
  <c r="AT39" i="1"/>
  <c r="AT260" i="1"/>
  <c r="AT287" i="1"/>
  <c r="AT609" i="1"/>
  <c r="AT801" i="1"/>
  <c r="AT808" i="1"/>
  <c r="AT393" i="1"/>
  <c r="AT722" i="1"/>
  <c r="AT150" i="1"/>
  <c r="AT724" i="1"/>
  <c r="AT136" i="1"/>
  <c r="AT34" i="1"/>
  <c r="AT45" i="1"/>
  <c r="AT397" i="1"/>
  <c r="AT783" i="1"/>
  <c r="AT665" i="1"/>
  <c r="AT849" i="1"/>
  <c r="AT550" i="1"/>
  <c r="AT798" i="1"/>
  <c r="AT222" i="1"/>
  <c r="AT140" i="1"/>
  <c r="AT361" i="1"/>
  <c r="AT691" i="1"/>
  <c r="AT51" i="1"/>
  <c r="AT27" i="1"/>
  <c r="AT428" i="1"/>
  <c r="AT268" i="1"/>
  <c r="AT794" i="1"/>
  <c r="AT250" i="1"/>
  <c r="AT728" i="1"/>
  <c r="AT419" i="1"/>
  <c r="AT138" i="1"/>
  <c r="AT323" i="1"/>
  <c r="AT738" i="1"/>
  <c r="AT292" i="1"/>
  <c r="AT67" i="1"/>
  <c r="AT334" i="1"/>
  <c r="AT819" i="1"/>
  <c r="AT365" i="1"/>
  <c r="AT815" i="1"/>
  <c r="AT100" i="1"/>
  <c r="AT672" i="1"/>
  <c r="AT535" i="1"/>
  <c r="AT536" i="1"/>
  <c r="AT104" i="1"/>
  <c r="AT483" i="1"/>
  <c r="AT453" i="1"/>
  <c r="AT72" i="1"/>
  <c r="AT547" i="1"/>
  <c r="AT518" i="1"/>
  <c r="AT787" i="1"/>
  <c r="AT532" i="1"/>
  <c r="AT441" i="1"/>
  <c r="AT740" i="1"/>
  <c r="AT583" i="1"/>
  <c r="AT175" i="1"/>
  <c r="AT482" i="1"/>
  <c r="AT856" i="1"/>
  <c r="AT91" i="1"/>
  <c r="AT423" i="1"/>
  <c r="AT565" i="1"/>
  <c r="AT594" i="1"/>
  <c r="AT770" i="1"/>
  <c r="AT384" i="1"/>
  <c r="AT420" i="1"/>
  <c r="AT578" i="1"/>
  <c r="AT409" i="1"/>
  <c r="AT63" i="1"/>
  <c r="AT746" i="1"/>
  <c r="AT809" i="1"/>
  <c r="AT523" i="1"/>
  <c r="AT256" i="1"/>
  <c r="AT493" i="1"/>
  <c r="AT650" i="1"/>
  <c r="AT74" i="1"/>
  <c r="AT111" i="1"/>
  <c r="AT31" i="1"/>
  <c r="AT632" i="1"/>
  <c r="AT252" i="1"/>
  <c r="AT26" i="1"/>
  <c r="AT204" i="1"/>
  <c r="AT432" i="1"/>
  <c r="AT321" i="1"/>
  <c r="AT580" i="1"/>
  <c r="AT509" i="1"/>
  <c r="AT622" i="1"/>
  <c r="AT636" i="1"/>
  <c r="AT529" i="1"/>
  <c r="AT807" i="1"/>
  <c r="AT462" i="1"/>
  <c r="AT416" i="1"/>
  <c r="AT237" i="1"/>
  <c r="AT452" i="1"/>
  <c r="AT372" i="1"/>
  <c r="AT139" i="1"/>
  <c r="AT862" i="1"/>
  <c r="AT781" i="1"/>
  <c r="AT708" i="1"/>
  <c r="AT810" i="1"/>
  <c r="AT860" i="1"/>
  <c r="AT671" i="1"/>
  <c r="AT215" i="1"/>
  <c r="AT839" i="1"/>
  <c r="AT464" i="1"/>
  <c r="AT490" i="1"/>
  <c r="AT65" i="1"/>
  <c r="AT339" i="1"/>
  <c r="AT615" i="1"/>
  <c r="AT396" i="1"/>
  <c r="AT264" i="1"/>
  <c r="AT343" i="1"/>
  <c r="AT602" i="1"/>
  <c r="AT833" i="1"/>
  <c r="AT390" i="1"/>
  <c r="AT152" i="1"/>
  <c r="AT522" i="1"/>
  <c r="AT673" i="1"/>
  <c r="AT601" i="1"/>
  <c r="AT77" i="1"/>
  <c r="AT596" i="1"/>
  <c r="AT247" i="1"/>
  <c r="AT661" i="1"/>
  <c r="AT803" i="1"/>
  <c r="AT556" i="1"/>
  <c r="AT837" i="1"/>
  <c r="AT163" i="1"/>
  <c r="AT477" i="1"/>
  <c r="AT98" i="1"/>
  <c r="AT475" i="1"/>
  <c r="AT454" i="1"/>
  <c r="AT790" i="1"/>
  <c r="AT772" i="1"/>
  <c r="AT415" i="1"/>
  <c r="AT70" i="1"/>
  <c r="AT717" i="1"/>
  <c r="AT224" i="1"/>
  <c r="AT679" i="1"/>
  <c r="AT734" i="1"/>
  <c r="AT15" i="1"/>
  <c r="AT571" i="1"/>
  <c r="AT796" i="1"/>
  <c r="AT194" i="1"/>
  <c r="AT854" i="1"/>
  <c r="AT430" i="1"/>
  <c r="AT142" i="1"/>
  <c r="AT270" i="1"/>
  <c r="AT476" i="1"/>
  <c r="AT272" i="1"/>
  <c r="AT290" i="1"/>
  <c r="AT83" i="1"/>
  <c r="AT301" i="1"/>
  <c r="AT563" i="1"/>
  <c r="AT41" i="1"/>
  <c r="AT616" i="1"/>
  <c r="AT186" i="1"/>
  <c r="AT611" i="1"/>
  <c r="AT581" i="1"/>
  <c r="AT262" i="1"/>
  <c r="AT127" i="1"/>
  <c r="AT458" i="1"/>
  <c r="AT733" i="1"/>
  <c r="AT470" i="1"/>
  <c r="AT391" i="1"/>
  <c r="AT456" i="1"/>
  <c r="AT193" i="1"/>
  <c r="AT866" i="1"/>
  <c r="AT784" i="1"/>
  <c r="AT304" i="1"/>
  <c r="AT618" i="1"/>
  <c r="AT180" i="1"/>
  <c r="AT230" i="1"/>
  <c r="AT277" i="1"/>
  <c r="AT582" i="1"/>
  <c r="AT613" i="1"/>
  <c r="AT564" i="1"/>
  <c r="AT530" i="1"/>
  <c r="AT212" i="1"/>
  <c r="AT668" i="1"/>
  <c r="AT694" i="1"/>
  <c r="AT604" i="1"/>
  <c r="AT608" i="1"/>
  <c r="AT50" i="1"/>
  <c r="AT633" i="1"/>
  <c r="AT527" i="1"/>
  <c r="AT473" i="1"/>
  <c r="AT459" i="1"/>
  <c r="AT199" i="1"/>
  <c r="AT848" i="1"/>
  <c r="AT312" i="1"/>
  <c r="AT266" i="1"/>
  <c r="AT52" i="1"/>
  <c r="AT711" i="1"/>
  <c r="AT370" i="1"/>
  <c r="AT500" i="1"/>
  <c r="AT700" i="1"/>
  <c r="AT311" i="1"/>
  <c r="AT109" i="1"/>
  <c r="AT389" i="1"/>
  <c r="AT246" i="1"/>
  <c r="AT182" i="1"/>
  <c r="AT203" i="1"/>
  <c r="AT843" i="1"/>
  <c r="AT255" i="1"/>
  <c r="AT207" i="1"/>
  <c r="AT14" i="1"/>
  <c r="AT240" i="1"/>
  <c r="AT374" i="1"/>
  <c r="AT258" i="1"/>
  <c r="AT387" i="1"/>
  <c r="AT549" i="1"/>
  <c r="AT174" i="1"/>
  <c r="AT714" i="1"/>
  <c r="AT251" i="1"/>
  <c r="AT701" i="1"/>
  <c r="AT695" i="1"/>
  <c r="AT114" i="1"/>
  <c r="AT487" i="1"/>
  <c r="AT461" i="1"/>
  <c r="AT379" i="1"/>
  <c r="AT543" i="1"/>
  <c r="AT440" i="1"/>
  <c r="AT243" i="1"/>
  <c r="AT401" i="1"/>
  <c r="AT238" i="1"/>
  <c r="AT681" i="1"/>
  <c r="AT749" i="1"/>
  <c r="AT172" i="1"/>
  <c r="AT825" i="1"/>
  <c r="AT399" i="1"/>
  <c r="AT853" i="1"/>
  <c r="AT799" i="1"/>
  <c r="AT736" i="1"/>
  <c r="AT551" i="1"/>
  <c r="AT737" i="1"/>
  <c r="AT413" i="1"/>
  <c r="AT61" i="1"/>
  <c r="AT685" i="1"/>
  <c r="AT760" i="1"/>
  <c r="AT501" i="1"/>
  <c r="AT210" i="1"/>
  <c r="AT297" i="1"/>
  <c r="AT422" i="1"/>
  <c r="AT427" i="1"/>
  <c r="AT712" i="1"/>
  <c r="AT318" i="1"/>
  <c r="AT757" i="1"/>
  <c r="AT231" i="1"/>
  <c r="AT269" i="1"/>
  <c r="AT588" i="1"/>
  <c r="AT653" i="1"/>
  <c r="AT394" i="1"/>
  <c r="AT505" i="1"/>
  <c r="AT684" i="1"/>
  <c r="AT28" i="1"/>
  <c r="AT433" i="1"/>
  <c r="AT198" i="1"/>
  <c r="AT364" i="1"/>
  <c r="AT16" i="1"/>
  <c r="AT526" i="1"/>
  <c r="AT332" i="1"/>
  <c r="AT69" i="1"/>
  <c r="AT353" i="1"/>
  <c r="AT313" i="1"/>
  <c r="AT745" i="1"/>
  <c r="AT471" i="1"/>
  <c r="AT38" i="1"/>
  <c r="AT289" i="1"/>
  <c r="AT347" i="1"/>
  <c r="AT229" i="1"/>
  <c r="AT544" i="1"/>
  <c r="AT447" i="1"/>
  <c r="AT408" i="1"/>
  <c r="AT363" i="1"/>
  <c r="AT341" i="1"/>
  <c r="AT612" i="1"/>
  <c r="AT455" i="1"/>
  <c r="AT279" i="1"/>
  <c r="AT519" i="1"/>
  <c r="AT739" i="1"/>
  <c r="AT707" i="1"/>
  <c r="AT485" i="1"/>
  <c r="AT864" i="1"/>
  <c r="AT773" i="1"/>
  <c r="AT835" i="1"/>
  <c r="AT497" i="1"/>
  <c r="AT234" i="1"/>
  <c r="AT122" i="1"/>
  <c r="AT546" i="1"/>
  <c r="AT160" i="1"/>
  <c r="AT97" i="1"/>
  <c r="AT219" i="1"/>
  <c r="AT354" i="1"/>
  <c r="AT426" i="1"/>
  <c r="AT767" i="1"/>
  <c r="AT572" i="1"/>
  <c r="AT861" i="1"/>
  <c r="AT651" i="1"/>
  <c r="AT148" i="1"/>
  <c r="AT356" i="1"/>
  <c r="AT570" i="1"/>
  <c r="AT178" i="1"/>
  <c r="AT170" i="1"/>
  <c r="AT107" i="1"/>
  <c r="AT780" i="1"/>
  <c r="AT407" i="1"/>
  <c r="AT664" i="1"/>
  <c r="AT766" i="1"/>
  <c r="AT378" i="1"/>
  <c r="AT410" i="1"/>
  <c r="AT143" i="1"/>
  <c r="AT283" i="1"/>
  <c r="AT124" i="1"/>
  <c r="AT832" i="1"/>
  <c r="AT792" i="1"/>
  <c r="AT599" i="1"/>
  <c r="AT638" i="1"/>
  <c r="AT463" i="1"/>
  <c r="AT474" i="1"/>
  <c r="AT755" i="1"/>
  <c r="AT112" i="1"/>
  <c r="AT54" i="1"/>
  <c r="AT167" i="1"/>
  <c r="AT362" i="1"/>
  <c r="AT652" i="1"/>
  <c r="AT244" i="1"/>
  <c r="AT78" i="1"/>
  <c r="AT634" i="1"/>
  <c r="AT55" i="1"/>
  <c r="AT225" i="1"/>
  <c r="AT106" i="1"/>
  <c r="AT355" i="1"/>
  <c r="AT259" i="1"/>
  <c r="AT840" i="1"/>
  <c r="AT206" i="1"/>
  <c r="AT779" i="1"/>
  <c r="AT368" i="1"/>
  <c r="AT592" i="1"/>
  <c r="AT149" i="1"/>
  <c r="AT316" i="1"/>
  <c r="AT589" i="1"/>
  <c r="AT115" i="1"/>
  <c r="AT228" i="1"/>
  <c r="AT388" i="1"/>
  <c r="AT579" i="1"/>
  <c r="AT133" i="1"/>
  <c r="AT584" i="1"/>
  <c r="AT486" i="1"/>
  <c r="AT126" i="1"/>
  <c r="AT113" i="1"/>
  <c r="AT190" i="1"/>
  <c r="AT645" i="1"/>
  <c r="AT345" i="1"/>
  <c r="AT778" i="1"/>
  <c r="AT209" i="1"/>
  <c r="AT310" i="1"/>
  <c r="AT595" i="1"/>
  <c r="AT606" i="1"/>
  <c r="AT236" i="1"/>
  <c r="AT425" i="1"/>
  <c r="AT560" i="1"/>
  <c r="AT285" i="1"/>
  <c r="AT245" i="1"/>
  <c r="AT56" i="1"/>
  <c r="AT805" i="1"/>
  <c r="AT367" i="1"/>
  <c r="AT719" i="1"/>
  <c r="AT750" i="1"/>
  <c r="AT405" i="1"/>
  <c r="AT667" i="1"/>
  <c r="AT658" i="1"/>
  <c r="AT156" i="1"/>
  <c r="AT525" i="1"/>
  <c r="AT688" i="1"/>
  <c r="AT153" i="1"/>
  <c r="AT398" i="1"/>
  <c r="AT342" i="1"/>
  <c r="AT838" i="1"/>
  <c r="AT806" i="1"/>
  <c r="AT276" i="1"/>
  <c r="AT517" i="1"/>
  <c r="AT730" i="1"/>
  <c r="AT692" i="1"/>
  <c r="AT371" i="1"/>
  <c r="AT325" i="1"/>
  <c r="AT327" i="1"/>
  <c r="AT40" i="1"/>
  <c r="AT33" i="1"/>
  <c r="AT769" i="1"/>
  <c r="AT123" i="1"/>
  <c r="AT309" i="1"/>
  <c r="AT449" i="1"/>
  <c r="AT457" i="1"/>
  <c r="AT434" i="1"/>
  <c r="AT296" i="1"/>
  <c r="AT317" i="1"/>
  <c r="AT516" i="1"/>
  <c r="AT308" i="1"/>
  <c r="AT484" i="1"/>
  <c r="AT716" i="1"/>
  <c r="AT348" i="1"/>
  <c r="AT729" i="1"/>
  <c r="AT725" i="1"/>
  <c r="AT702" i="1"/>
  <c r="AT414" i="1"/>
  <c r="AT659" i="1"/>
  <c r="AT53" i="1"/>
  <c r="AT445" i="1"/>
  <c r="AT359" i="1"/>
  <c r="AT135" i="1"/>
  <c r="AT793" i="1"/>
  <c r="AT105" i="1"/>
  <c r="AT75" i="1"/>
  <c r="AT200" i="1"/>
  <c r="AT385" i="1"/>
  <c r="AT511" i="1"/>
  <c r="AT116" i="1"/>
  <c r="AT299" i="1"/>
  <c r="AT850" i="1"/>
  <c r="AT765" i="1"/>
  <c r="AT715" i="1"/>
  <c r="AT183" i="1"/>
  <c r="AT562" i="1"/>
  <c r="AT226" i="1"/>
  <c r="AT92" i="1"/>
  <c r="AT479" i="1"/>
  <c r="AT591" i="1"/>
  <c r="AT768" i="1"/>
  <c r="AT498" i="1"/>
  <c r="AT777" i="1"/>
  <c r="AT553" i="1"/>
  <c r="AT357" i="1"/>
  <c r="AT554" i="1"/>
  <c r="AT227" i="1"/>
  <c r="AT822" i="1"/>
  <c r="AT129" i="1"/>
  <c r="AT561" i="1"/>
  <c r="AT831" i="1"/>
  <c r="AT660" i="1"/>
  <c r="AT686" i="1"/>
  <c r="AT196" i="1"/>
  <c r="AT326" i="1"/>
  <c r="AT444" i="1"/>
  <c r="AT302" i="1"/>
  <c r="AT164" i="1"/>
  <c r="AT865" i="1"/>
  <c r="AT86" i="1"/>
  <c r="AT577" i="1"/>
  <c r="AT506" i="1"/>
  <c r="AT406" i="1"/>
  <c r="AT214" i="1"/>
  <c r="AT448" i="1"/>
  <c r="AT96" i="1"/>
  <c r="AT446" i="1"/>
  <c r="AT693" i="1"/>
  <c r="AT533" i="1"/>
  <c r="AT585" i="1"/>
  <c r="AT713" i="1"/>
  <c r="AT166" i="1"/>
  <c r="AT472" i="1"/>
  <c r="AT197" i="1"/>
  <c r="AT754" i="1"/>
  <c r="AT620" i="1"/>
  <c r="AT674" i="1"/>
  <c r="AT131" i="1"/>
  <c r="AT764" i="1"/>
  <c r="AT184" i="1"/>
  <c r="AT495" i="1"/>
  <c r="AT467" i="1"/>
  <c r="AT499" i="1"/>
  <c r="AT254" i="1"/>
  <c r="AT64" i="1"/>
  <c r="AT590" i="1"/>
  <c r="AT429" i="1"/>
  <c r="AT137" i="1"/>
  <c r="AT19" i="1"/>
  <c r="AT220" i="1"/>
  <c r="AT322" i="1"/>
  <c r="AT350" i="1"/>
  <c r="AT337" i="1"/>
  <c r="AT128" i="1"/>
  <c r="AT826" i="1"/>
  <c r="AT271" i="1"/>
  <c r="AT539" i="1"/>
  <c r="AT847" i="1"/>
  <c r="AT521" i="1"/>
  <c r="AT788" i="1"/>
  <c r="AT812" i="1"/>
  <c r="AT759" i="1"/>
  <c r="AT417" i="1"/>
  <c r="AT450" i="1"/>
  <c r="AT723" i="1"/>
  <c r="AT403" i="1"/>
  <c r="AT335" i="1"/>
  <c r="AT431" i="1"/>
  <c r="AT71" i="1"/>
  <c r="AT421" i="1"/>
  <c r="AT145" i="1"/>
  <c r="AT468" i="1"/>
  <c r="AT451" i="1"/>
  <c r="AT859" i="1"/>
  <c r="AT830" i="1"/>
  <c r="AT762" i="1"/>
  <c r="AT418" i="1"/>
  <c r="AT110" i="1"/>
  <c r="AT282" i="1"/>
  <c r="AT402" i="1"/>
  <c r="AT146" i="1"/>
  <c r="AT147" i="1"/>
  <c r="AT655" i="1"/>
  <c r="AT352" i="1"/>
  <c r="AT718" i="1"/>
  <c r="AT836" i="1"/>
  <c r="AT344" i="1"/>
  <c r="AT531" i="1"/>
  <c r="AT81" i="1"/>
  <c r="AT624" i="1"/>
  <c r="AT169" i="1"/>
  <c r="AT637" i="1"/>
  <c r="AT555" i="1"/>
  <c r="AT743" i="1"/>
  <c r="AT47" i="1"/>
  <c r="AT508" i="1"/>
  <c r="AT267" i="1"/>
  <c r="AT748" i="1"/>
  <c r="AT436" i="1"/>
  <c r="AT510" i="1"/>
  <c r="AT381" i="1"/>
  <c r="AT442" i="1"/>
  <c r="AT373" i="1"/>
  <c r="AT286" i="1"/>
  <c r="AT610" i="1"/>
  <c r="AT566" i="1"/>
  <c r="AV127" i="1" l="1"/>
  <c r="AV563" i="1"/>
  <c r="AV266" i="1"/>
  <c r="AV307" i="1"/>
  <c r="AV95" i="1"/>
  <c r="AV374" i="1"/>
  <c r="AV175" i="1"/>
  <c r="AV848" i="1"/>
  <c r="AV841" i="1"/>
  <c r="AV404" i="1"/>
  <c r="AV759" i="1"/>
  <c r="AV459" i="1"/>
  <c r="AV209" i="1"/>
  <c r="AV81" i="1"/>
  <c r="AV585" i="1"/>
  <c r="AV583" i="1"/>
  <c r="AV566" i="1"/>
  <c r="AV96" i="1"/>
  <c r="AV772" i="1"/>
  <c r="AV174" i="1"/>
  <c r="AV376" i="1"/>
  <c r="AV709" i="1"/>
  <c r="AV37" i="1"/>
  <c r="AV859" i="1"/>
  <c r="AV693" i="1"/>
  <c r="AV689" i="1"/>
  <c r="AV27" i="1"/>
  <c r="AV362" i="1"/>
  <c r="AV67" i="1"/>
  <c r="AV484" i="1"/>
  <c r="AV77" i="1"/>
  <c r="AV594" i="1"/>
  <c r="AV300" i="1"/>
  <c r="AV456" i="1"/>
  <c r="AV252" i="1"/>
  <c r="AV481" i="1"/>
  <c r="AV204" i="1"/>
  <c r="AV732" i="1"/>
  <c r="AV593" i="1"/>
  <c r="AV74" i="1"/>
  <c r="AV287" i="1"/>
  <c r="AV518" i="1"/>
  <c r="AV107" i="1"/>
  <c r="AV679" i="1"/>
  <c r="AV610" i="1"/>
  <c r="AV623" i="1"/>
  <c r="AV609" i="1"/>
  <c r="AV60" i="1"/>
  <c r="AV45" i="1"/>
  <c r="AV540" i="1"/>
  <c r="AV438" i="1"/>
  <c r="AV161" i="1"/>
  <c r="AV565" i="1"/>
  <c r="AV63" i="1"/>
  <c r="AV688" i="1"/>
  <c r="AV832" i="1"/>
  <c r="AV634" i="1"/>
  <c r="AV152" i="1"/>
  <c r="AV257" i="1"/>
  <c r="AV767" i="1"/>
  <c r="AV138" i="1"/>
  <c r="AV746" i="1"/>
  <c r="AV348" i="1"/>
  <c r="AV581" i="1"/>
  <c r="AV187" i="1"/>
  <c r="AV520" i="1"/>
  <c r="AV822" i="1"/>
  <c r="AV308" i="1"/>
  <c r="AV327" i="1"/>
  <c r="AV113" i="1"/>
  <c r="AV57" i="1"/>
  <c r="AV764" i="1"/>
  <c r="AV575" i="1"/>
  <c r="AV97" i="1"/>
  <c r="AV815" i="1"/>
  <c r="AV128" i="1"/>
  <c r="AV29" i="1"/>
  <c r="AV790" i="1"/>
  <c r="AV415" i="1"/>
  <c r="AV650" i="1"/>
  <c r="AV853" i="1"/>
  <c r="AV310" i="1"/>
  <c r="AV628" i="1"/>
  <c r="AV674" i="1"/>
  <c r="AV770" i="1"/>
  <c r="AV147" i="1"/>
  <c r="AV449" i="1"/>
  <c r="AV794" i="1"/>
  <c r="AV16" i="1"/>
  <c r="AV687" i="1"/>
  <c r="AV210" i="1"/>
  <c r="AV592" i="1"/>
  <c r="AV197" i="1"/>
  <c r="AV506" i="1"/>
  <c r="AV342" i="1"/>
  <c r="AV854" i="1"/>
  <c r="AV91" i="1"/>
  <c r="AV339" i="1"/>
  <c r="AV458" i="1"/>
  <c r="AV509" i="1"/>
  <c r="AV653" i="1"/>
  <c r="AV289" i="1"/>
  <c r="AV774" i="1"/>
  <c r="AV554" i="1"/>
  <c r="AV21" i="1"/>
  <c r="AV267" i="1"/>
  <c r="AV370" i="1"/>
  <c r="AV357" i="1"/>
  <c r="AV537" i="1"/>
  <c r="AV703" i="1"/>
  <c r="AV580" i="1"/>
  <c r="AV194" i="1"/>
  <c r="AV25" i="1"/>
  <c r="AV394" i="1"/>
  <c r="AV736" i="1"/>
  <c r="AV683" i="1"/>
  <c r="AV347" i="1"/>
  <c r="AV783" i="1"/>
  <c r="AV447" i="1"/>
  <c r="AV265" i="1"/>
  <c r="AV660" i="1"/>
  <c r="AV507" i="1"/>
  <c r="AV186" i="1"/>
  <c r="AV202" i="1"/>
  <c r="AV543" i="1"/>
  <c r="AV317" i="1"/>
  <c r="AV182" i="1"/>
  <c r="AV442" i="1"/>
  <c r="AV318" i="1"/>
  <c r="AV344" i="1"/>
  <c r="AV700" i="1"/>
  <c r="AV796" i="1"/>
  <c r="AV28" i="1"/>
  <c r="AV351" i="1"/>
  <c r="AV643" i="1"/>
  <c r="AV238" i="1"/>
  <c r="AV562" i="1"/>
  <c r="AV66" i="1"/>
  <c r="AV685" i="1"/>
  <c r="AV600" i="1"/>
  <c r="AV206" i="1"/>
  <c r="AV798" i="1"/>
  <c r="AV205" i="1"/>
  <c r="AV572" i="1"/>
  <c r="AV724" i="1"/>
  <c r="AV234" i="1"/>
  <c r="AV262" i="1"/>
  <c r="AV502" i="1"/>
  <c r="AV669" i="1"/>
  <c r="AV707" i="1"/>
  <c r="AV117" i="1"/>
  <c r="AV842" i="1"/>
  <c r="AV253" i="1"/>
  <c r="AV718" i="1"/>
  <c r="AV384" i="1"/>
  <c r="AV809" i="1"/>
  <c r="AV589" i="1"/>
  <c r="AV462" i="1"/>
  <c r="AV501" i="1"/>
  <c r="AV24" i="1"/>
  <c r="AV667" i="1"/>
  <c r="AV90" i="1"/>
  <c r="AV451" i="1"/>
  <c r="AV426" i="1"/>
  <c r="AV649" i="1"/>
  <c r="AV222" i="1"/>
  <c r="AV786" i="1"/>
  <c r="AV70" i="1"/>
  <c r="AV828" i="1"/>
  <c r="AV498" i="1"/>
  <c r="AV468" i="1"/>
  <c r="AV100" i="1"/>
  <c r="AV34" i="1"/>
  <c r="AV508" i="1"/>
  <c r="AV479" i="1"/>
  <c r="AV309" i="1"/>
  <c r="AV244" i="1"/>
  <c r="AV87" i="1"/>
  <c r="AV728" i="1"/>
  <c r="AV150" i="1"/>
  <c r="AV355" i="1"/>
  <c r="AV365" i="1"/>
  <c r="AV22" i="1"/>
  <c r="AV719" i="1"/>
  <c r="AV694" i="1"/>
  <c r="AV567" i="1"/>
  <c r="AV428" i="1"/>
  <c r="AV86" i="1"/>
  <c r="AV371" i="1"/>
  <c r="AV505" i="1"/>
  <c r="AV552" i="1"/>
  <c r="AV109" i="1"/>
  <c r="AV115" i="1"/>
  <c r="AV803" i="1"/>
  <c r="AV407" i="1"/>
  <c r="AV561" i="1"/>
  <c r="AV142" i="1"/>
  <c r="AV779" i="1"/>
  <c r="AV364" i="1"/>
  <c r="AV684" i="1"/>
  <c r="AV787" i="1"/>
  <c r="AV43" i="1"/>
  <c r="AV773" i="1"/>
  <c r="AV393" i="1"/>
  <c r="AV359" i="1"/>
  <c r="AV835" i="1"/>
  <c r="AV425" i="1"/>
  <c r="AV857" i="1"/>
  <c r="AV105" i="1"/>
  <c r="AV531" i="1"/>
  <c r="AV136" i="1"/>
  <c r="AV632" i="1"/>
  <c r="AV461" i="1"/>
  <c r="AV735" i="1"/>
  <c r="AV47" i="1"/>
  <c r="AV229" i="1"/>
  <c r="AV78" i="1"/>
  <c r="AV239" i="1"/>
  <c r="AV521" i="1"/>
  <c r="AV723" i="1"/>
  <c r="AV793" i="1"/>
  <c r="AV176" i="1"/>
  <c r="AV84" i="1"/>
  <c r="AV296" i="1"/>
  <c r="AV430" i="1"/>
  <c r="AV804" i="1"/>
  <c r="AV641" i="1"/>
  <c r="AV865" i="1"/>
  <c r="AV131" i="1"/>
  <c r="AV421" i="1"/>
  <c r="AV420" i="1"/>
  <c r="AV754" i="1"/>
  <c r="AV337" i="1"/>
  <c r="AV116" i="1"/>
  <c r="AV799" i="1"/>
  <c r="AV184" i="1"/>
  <c r="AV547" i="1"/>
  <c r="AV727" i="1"/>
  <c r="AV429" i="1"/>
  <c r="AV702" i="1"/>
  <c r="AV230" i="1"/>
  <c r="AV163" i="1"/>
  <c r="AV292" i="1"/>
  <c r="AV284" i="1"/>
  <c r="AV664" i="1"/>
  <c r="AV806" i="1"/>
  <c r="AV164" i="1"/>
  <c r="AV299" i="1"/>
  <c r="AV681" i="1"/>
  <c r="AV411" i="1"/>
  <c r="AV646" i="1"/>
  <c r="AV590" i="1"/>
  <c r="AV354" i="1"/>
  <c r="AV466" i="1"/>
  <c r="AV122" i="1"/>
  <c r="AV647" i="1"/>
  <c r="AV216" i="1"/>
  <c r="AV214" i="1"/>
  <c r="AV849" i="1"/>
  <c r="AV608" i="1"/>
  <c r="AV527" i="1"/>
  <c r="AV725" i="1"/>
  <c r="AV453" i="1"/>
  <c r="AV245" i="1"/>
  <c r="AV652" i="1"/>
  <c r="AV440" i="1"/>
  <c r="AV51" i="1"/>
  <c r="AV656" i="1"/>
  <c r="AV103" i="1"/>
  <c r="AV207" i="1"/>
  <c r="AV123" i="1"/>
  <c r="AV367" i="1"/>
  <c r="AV761" i="1"/>
  <c r="AV546" i="1"/>
  <c r="AV856" i="1"/>
  <c r="AV712" i="1"/>
  <c r="AV662" i="1"/>
  <c r="AV264" i="1"/>
  <c r="AV332" i="1"/>
  <c r="AV329" i="1"/>
  <c r="AV858" i="1"/>
  <c r="AV487" i="1"/>
  <c r="AV402" i="1"/>
  <c r="AV246" i="1"/>
  <c r="AV260" i="1"/>
  <c r="AV499" i="1"/>
  <c r="AV866" i="1"/>
  <c r="AV785" i="1"/>
  <c r="AV114" i="1"/>
  <c r="AV385" i="1"/>
  <c r="AV672" i="1"/>
  <c r="AV654" i="1"/>
  <c r="AV555" i="1"/>
  <c r="AV322" i="1"/>
  <c r="AV419" i="1"/>
  <c r="AV53" i="1"/>
  <c r="AV224" i="1"/>
  <c r="AV579" i="1"/>
  <c r="AV288" i="1"/>
  <c r="AV808" i="1"/>
  <c r="AV802" i="1"/>
  <c r="AV388" i="1"/>
  <c r="AV827" i="1"/>
  <c r="AV821" i="1"/>
  <c r="AV368" i="1"/>
  <c r="AV372" i="1"/>
  <c r="AV739" i="1"/>
  <c r="AV477" i="1"/>
  <c r="AV312" i="1"/>
  <c r="AV83" i="1"/>
  <c r="AV258" i="1"/>
  <c r="AV381" i="1"/>
  <c r="AV612" i="1"/>
  <c r="AV72" i="1"/>
  <c r="AV645" i="1"/>
  <c r="AV737" i="1"/>
  <c r="AV549" i="1"/>
  <c r="AV278" i="1"/>
  <c r="AV519" i="1"/>
  <c r="AV690" i="1"/>
  <c r="AV695" i="1"/>
  <c r="AV860" i="1"/>
  <c r="AV801" i="1"/>
  <c r="AV18" i="1"/>
  <c r="AV781" i="1"/>
  <c r="AV569" i="1"/>
  <c r="AV275" i="1"/>
  <c r="AV740" i="1"/>
  <c r="AV306" i="1"/>
  <c r="AV297" i="1"/>
  <c r="AV390" i="1"/>
  <c r="AV825" i="1"/>
  <c r="AV711" i="1"/>
  <c r="AV734" i="1"/>
  <c r="AV553" i="1"/>
  <c r="AV383" i="1"/>
  <c r="AV151" i="1"/>
  <c r="AV250" i="1"/>
  <c r="AV68" i="1"/>
  <c r="AV189" i="1"/>
  <c r="AV40" i="1"/>
  <c r="AV528" i="1"/>
  <c r="AV400" i="1"/>
  <c r="AV489" i="1"/>
  <c r="AV231" i="1"/>
  <c r="AV298" i="1"/>
  <c r="AV538" i="1"/>
  <c r="AV408" i="1"/>
  <c r="AV544" i="1"/>
  <c r="AV154" i="1"/>
  <c r="AV452" i="1"/>
  <c r="AV302" i="1"/>
  <c r="AV715" i="1"/>
  <c r="AV251" i="1"/>
  <c r="AV173" i="1"/>
  <c r="AV295" i="1"/>
  <c r="AV434" i="1"/>
  <c r="AV98" i="1"/>
  <c r="AV838" i="1"/>
  <c r="AV467" i="1"/>
  <c r="AV382" i="1"/>
  <c r="AV454" i="1"/>
  <c r="AV769" i="1"/>
  <c r="AV818" i="1"/>
  <c r="AV636" i="1"/>
  <c r="AV627" i="1"/>
  <c r="AV678" i="1"/>
  <c r="AV417" i="1"/>
  <c r="AV321" i="1"/>
  <c r="AV619" i="1"/>
  <c r="AV433" i="1"/>
  <c r="AV514" i="1"/>
  <c r="AV160" i="1"/>
  <c r="AV156" i="1"/>
  <c r="AV805" i="1"/>
  <c r="AV471" i="1"/>
  <c r="AV616" i="1"/>
  <c r="AV710" i="1"/>
  <c r="AV448" i="1"/>
  <c r="AV713" i="1"/>
  <c r="AV622" i="1"/>
  <c r="AV511" i="1"/>
  <c r="AV193" i="1"/>
  <c r="AV410" i="1"/>
  <c r="AV129" i="1"/>
  <c r="AV272" i="1"/>
  <c r="AV862" i="1"/>
  <c r="AV233" i="1"/>
  <c r="AV432" i="1"/>
  <c r="AV427" i="1"/>
  <c r="AV591" i="1"/>
  <c r="AV847" i="1"/>
  <c r="AV831" i="1"/>
  <c r="AV225" i="1"/>
  <c r="AV545" i="1"/>
  <c r="AV861" i="1"/>
  <c r="AV597" i="1"/>
  <c r="AV663" i="1"/>
  <c r="AV463" i="1"/>
  <c r="AV564" i="1"/>
  <c r="AV500" i="1"/>
  <c r="AV334" i="1"/>
  <c r="AV530" i="1"/>
  <c r="AV259" i="1"/>
  <c r="AV497" i="1"/>
  <c r="AV811" i="1"/>
  <c r="AV817" i="1"/>
  <c r="AV750" i="1"/>
  <c r="AV378" i="1"/>
  <c r="AV844" i="1"/>
  <c r="AV836" i="1"/>
  <c r="AV550" i="1"/>
  <c r="AV360" i="1"/>
  <c r="AV199" i="1"/>
  <c r="AV762" i="1"/>
  <c r="AV731" i="1"/>
  <c r="AV476" i="1"/>
  <c r="AV33" i="1"/>
  <c r="AV320" i="1"/>
  <c r="AV455" i="1"/>
  <c r="AV720" i="1"/>
  <c r="AV215" i="1"/>
  <c r="AV542" i="1"/>
  <c r="AV624" i="1"/>
  <c r="AV533" i="1"/>
  <c r="AV450" i="1"/>
  <c r="AV373" i="1"/>
  <c r="AV75" i="1"/>
  <c r="AV446" i="1"/>
  <c r="AV642" i="1"/>
  <c r="AV595" i="1"/>
  <c r="AV482" i="1"/>
  <c r="AV343" i="1"/>
  <c r="AV261" i="1"/>
  <c r="AV846" i="1"/>
  <c r="AV240" i="1"/>
  <c r="AV606" i="1"/>
  <c r="AV93" i="1"/>
  <c r="AV615" i="1"/>
  <c r="AV165" i="1"/>
  <c r="AV582" i="1"/>
  <c r="AV120" i="1"/>
  <c r="AV243" i="1"/>
  <c r="AV603" i="1"/>
  <c r="AV495" i="1"/>
  <c r="AV512" i="1"/>
  <c r="AV559" i="1"/>
  <c r="AV418" i="1"/>
  <c r="AV159" i="1"/>
  <c r="AV738" i="1"/>
  <c r="AV526" i="1"/>
  <c r="AV401" i="1"/>
  <c r="AV279" i="1"/>
  <c r="AV523" i="1"/>
  <c r="AV604" i="1"/>
  <c r="AV38" i="1"/>
  <c r="AV102" i="1"/>
  <c r="AV602" i="1"/>
  <c r="AV316" i="1"/>
  <c r="AV776" i="1"/>
  <c r="AV837" i="1"/>
  <c r="AV819" i="1"/>
  <c r="AV441" i="1"/>
  <c r="AV834" i="1"/>
  <c r="AV766" i="1"/>
  <c r="AV788" i="1"/>
  <c r="AV130" i="1"/>
  <c r="AV133" i="1"/>
  <c r="AV850" i="1"/>
  <c r="AV282" i="1"/>
  <c r="AV424" i="1"/>
  <c r="AV396" i="1"/>
  <c r="AV409" i="1"/>
  <c r="AV717" i="1"/>
  <c r="AV111" i="1"/>
  <c r="AV486" i="1"/>
  <c r="AV126" i="1"/>
  <c r="AV377" i="1"/>
  <c r="AV92" i="1"/>
  <c r="AV219" i="1"/>
  <c r="AV141" i="1"/>
  <c r="AV485" i="1"/>
  <c r="AV155" i="1"/>
  <c r="AV757" i="1"/>
  <c r="AV361" i="1"/>
  <c r="AV341" i="1"/>
  <c r="AV777" i="1"/>
  <c r="AV640" i="1"/>
  <c r="AV755" i="1"/>
  <c r="AV31" i="1"/>
  <c r="AV768" i="1"/>
  <c r="AV65" i="1"/>
  <c r="AV304" i="1"/>
  <c r="AV56" i="1"/>
  <c r="AV536" i="1"/>
  <c r="AV269" i="1"/>
  <c r="AV864" i="1"/>
  <c r="AV46" i="1"/>
  <c r="AV618" i="1"/>
  <c r="AV286" i="1"/>
  <c r="AV35" i="1"/>
  <c r="AV200" i="1"/>
  <c r="AV226" i="1"/>
  <c r="AV323" i="1"/>
  <c r="AV578" i="1"/>
  <c r="AV473" i="1"/>
  <c r="AV236" i="1"/>
  <c r="AV145" i="1"/>
  <c r="AV560" i="1"/>
  <c r="AV170" i="1"/>
  <c r="AV335" i="1"/>
  <c r="AV577" i="1"/>
  <c r="AV301" i="1"/>
  <c r="AV829" i="1"/>
  <c r="AV305" i="1"/>
  <c r="AV535" i="1"/>
  <c r="AV655" i="1"/>
  <c r="AV633" i="1"/>
  <c r="AV733" i="1"/>
  <c r="AV196" i="1"/>
  <c r="AV397" i="1"/>
  <c r="AV558" i="1"/>
  <c r="AV172" i="1"/>
  <c r="AV599" i="1"/>
  <c r="AV48" i="1"/>
  <c r="AV76" i="1"/>
  <c r="AV517" i="1"/>
  <c r="AV748" i="1"/>
  <c r="AV268" i="1"/>
  <c r="AV325" i="1"/>
  <c r="AV352" i="1"/>
  <c r="AV413" i="1"/>
  <c r="AV391" i="1"/>
  <c r="AV826" i="1"/>
  <c r="AV153" i="1"/>
  <c r="AV571" i="1"/>
  <c r="AV183" i="1"/>
  <c r="AV460" i="1"/>
  <c r="AV661" i="1"/>
  <c r="AV699" i="1"/>
  <c r="AV670" i="1"/>
  <c r="AV104" i="1"/>
  <c r="AV41" i="1"/>
  <c r="AV64" i="1"/>
  <c r="AV42" i="1"/>
  <c r="AV637" i="1"/>
  <c r="AV775" i="1"/>
  <c r="AV403" i="1"/>
  <c r="AV26" i="1"/>
  <c r="AV313" i="1"/>
  <c r="AV220" i="1"/>
  <c r="AV61" i="1"/>
  <c r="AV198" i="1"/>
  <c r="AV431" i="1"/>
  <c r="AV283" i="1"/>
  <c r="AV349" i="1"/>
  <c r="AV644" i="1"/>
  <c r="AV474" i="1"/>
  <c r="AV369" i="1"/>
  <c r="AV389" i="1"/>
  <c r="AV405" i="1"/>
  <c r="AV705" i="1"/>
  <c r="AV673" i="1"/>
  <c r="AV363" i="1"/>
  <c r="AV443" i="1"/>
  <c r="AV166" i="1"/>
  <c r="AV601" i="1"/>
  <c r="AV539" i="1"/>
  <c r="AV124" i="1"/>
  <c r="AV833" i="1"/>
  <c r="AV483" i="1"/>
  <c r="AV62" i="1"/>
  <c r="AV326" i="1"/>
  <c r="AV180" i="1"/>
  <c r="AV195" i="1"/>
  <c r="AV232" i="1"/>
  <c r="AV436" i="1"/>
  <c r="AV651" i="1"/>
  <c r="AV314" i="1"/>
  <c r="AV760" i="1"/>
  <c r="AV551" i="1"/>
  <c r="AV146" i="1"/>
  <c r="AV82" i="1"/>
  <c r="AV714" i="1"/>
  <c r="AV54" i="1"/>
  <c r="AV414" i="1"/>
  <c r="AV529" i="1"/>
  <c r="AV588" i="1"/>
  <c r="AV255" i="1"/>
  <c r="AV319" i="1"/>
  <c r="AV510" i="1"/>
  <c r="AV469" i="1"/>
  <c r="AV55" i="1"/>
  <c r="AV721" i="1"/>
  <c r="AV416" i="1"/>
  <c r="AV676" i="1"/>
  <c r="AV19" i="1"/>
  <c r="AV782" i="1"/>
  <c r="AV749" i="1"/>
  <c r="AV366" i="1"/>
  <c r="AV132" i="1"/>
  <c r="AV345" i="1"/>
  <c r="AV444" i="1"/>
  <c r="AV730" i="1"/>
  <c r="AV398" i="1"/>
  <c r="AV276" i="1"/>
  <c r="AV256" i="1"/>
  <c r="AV15" i="1"/>
  <c r="AV387" i="1"/>
  <c r="AV169" i="1"/>
  <c r="AV863" i="1"/>
  <c r="AV522" i="1"/>
  <c r="AV270" i="1"/>
  <c r="AV691" i="1"/>
  <c r="AV626" i="1"/>
  <c r="AV747" i="1"/>
  <c r="AV212" i="1"/>
  <c r="AV52" i="1"/>
  <c r="AV237" i="1"/>
  <c r="AV534" i="1"/>
  <c r="AV271" i="1"/>
  <c r="AV813" i="1"/>
  <c r="AV311" i="1"/>
  <c r="AV698" i="1"/>
  <c r="AT303" i="1"/>
  <c r="AV303" i="1" s="1"/>
  <c r="AT824" i="1"/>
  <c r="AV824" i="1" s="1"/>
  <c r="AT465" i="1"/>
  <c r="AV465" i="1" s="1"/>
  <c r="AT494" i="1"/>
  <c r="AV494" i="1" s="1"/>
  <c r="AT346" i="1"/>
  <c r="AV346" i="1" s="1"/>
  <c r="AT648" i="1"/>
  <c r="AV648" i="1" s="1"/>
  <c r="AT439" i="1"/>
  <c r="AV439" i="1" s="1"/>
  <c r="AT852" i="1"/>
  <c r="AV852" i="1" s="1"/>
  <c r="AT158" i="1"/>
  <c r="AV158" i="1" s="1"/>
  <c r="AT73" i="1"/>
  <c r="AV73" i="1" s="1"/>
  <c r="AT208" i="1"/>
  <c r="AV208" i="1" s="1"/>
  <c r="AT557" i="1"/>
  <c r="AV557" i="1" s="1"/>
  <c r="AT395" i="1"/>
  <c r="AV395" i="1" s="1"/>
  <c r="AT358" i="1"/>
  <c r="AT119" i="1"/>
  <c r="AV119" i="1" s="1"/>
  <c r="AT823" i="1"/>
  <c r="AV823" i="1" s="1"/>
  <c r="AT291" i="1"/>
  <c r="AV291" i="1" s="1"/>
  <c r="AT315" i="1"/>
  <c r="AT682" i="1"/>
  <c r="AV682" i="1" s="1"/>
  <c r="AT281" i="1"/>
  <c r="AV281" i="1" s="1"/>
  <c r="AT80" i="1"/>
  <c r="AV80" i="1" s="1"/>
  <c r="AT631" i="1"/>
  <c r="AV631" i="1" s="1"/>
  <c r="AT412" i="1"/>
  <c r="AV412" i="1" s="1"/>
  <c r="AT223" i="1"/>
  <c r="AV223" i="1" s="1"/>
  <c r="AT181" i="1"/>
  <c r="AV181" i="1" s="1"/>
  <c r="AT639" i="1"/>
  <c r="AV639" i="1" s="1"/>
  <c r="AT706" i="1"/>
  <c r="AT587" i="1"/>
  <c r="AV587" i="1" s="1"/>
  <c r="AT758" i="1"/>
  <c r="AT88" i="1"/>
  <c r="AV88" i="1" s="1"/>
  <c r="AT814" i="1"/>
  <c r="AT217" i="1"/>
  <c r="AV217" i="1" s="1"/>
  <c r="AT32" i="1"/>
  <c r="AV32" i="1" s="1"/>
  <c r="AT524" i="1"/>
  <c r="AV524" i="1" s="1"/>
  <c r="AT99" i="1"/>
  <c r="AV99" i="1" s="1"/>
  <c r="AT188" i="1"/>
  <c r="AV188" i="1" s="1"/>
  <c r="AT763" i="1"/>
  <c r="AV763" i="1" s="1"/>
  <c r="AT125" i="1"/>
  <c r="AV125" i="1" s="1"/>
  <c r="AT211" i="1"/>
  <c r="AT249" i="1"/>
  <c r="AV249" i="1" s="1"/>
  <c r="AT629" i="1"/>
  <c r="AV629" i="1" s="1"/>
  <c r="AT13" i="1"/>
  <c r="AT657" i="1"/>
  <c r="AV657" i="1" s="1"/>
  <c r="AT144" i="1"/>
  <c r="AV144" i="1" s="1"/>
  <c r="AT607" i="1"/>
  <c r="AV607" i="1" s="1"/>
  <c r="AT59" i="1"/>
  <c r="AV59" i="1" s="1"/>
  <c r="AT625" i="1"/>
  <c r="AV625" i="1" s="1"/>
  <c r="AT630" i="1"/>
  <c r="AV630" i="1" s="1"/>
  <c r="AT340" i="1"/>
  <c r="AV340" i="1" s="1"/>
  <c r="AT330" i="1"/>
  <c r="AV330" i="1" s="1"/>
  <c r="AT121" i="1"/>
  <c r="AT185" i="1"/>
  <c r="AV185" i="1" s="1"/>
  <c r="AT744" i="1"/>
  <c r="AV744" i="1" s="1"/>
  <c r="AT795" i="1"/>
  <c r="AV795" i="1" s="1"/>
  <c r="AT515" i="1"/>
  <c r="AV515" i="1" s="1"/>
  <c r="AT293" i="1"/>
  <c r="AV293" i="1" s="1"/>
  <c r="AT820" i="1"/>
  <c r="AV820" i="1" s="1"/>
  <c r="AT177" i="1"/>
  <c r="AV177" i="1" s="1"/>
  <c r="AT605" i="1"/>
  <c r="AV605" i="1" s="1"/>
  <c r="AT79" i="1"/>
  <c r="AV79" i="1" s="1"/>
  <c r="AT273" i="1"/>
  <c r="AV273" i="1" s="1"/>
  <c r="AT789" i="1"/>
  <c r="AV789" i="1" s="1"/>
  <c r="AT235" i="1"/>
  <c r="AT242" i="1"/>
  <c r="AV242" i="1" s="1"/>
  <c r="AT44" i="1"/>
  <c r="AT221" i="1"/>
  <c r="AV221" i="1" s="1"/>
  <c r="AT855" i="1"/>
  <c r="AV855" i="1" s="1"/>
  <c r="AT101" i="1"/>
  <c r="AT513" i="1"/>
  <c r="AV513" i="1" s="1"/>
  <c r="AT386" i="1"/>
  <c r="AV386" i="1" s="1"/>
  <c r="AT162" i="1"/>
  <c r="AV162" i="1" s="1"/>
  <c r="AT503" i="1"/>
  <c r="AV503" i="1" s="1"/>
  <c r="AT488" i="1"/>
  <c r="AV488" i="1" s="1"/>
  <c r="AT541" i="1"/>
  <c r="AV541" i="1" s="1"/>
  <c r="AT85" i="1"/>
  <c r="AV85" i="1" s="1"/>
  <c r="AT49" i="1"/>
  <c r="AV49" i="1" s="1"/>
  <c r="AT280" i="1"/>
  <c r="AV280" i="1" s="1"/>
  <c r="AT675" i="1"/>
  <c r="AV675" i="1" s="1"/>
  <c r="AT331" i="1"/>
  <c r="AV331" i="1" s="1"/>
  <c r="AT726" i="1"/>
  <c r="AT58" i="1"/>
  <c r="AT248" i="1"/>
  <c r="AV248" i="1" s="1"/>
  <c r="AT800" i="1"/>
  <c r="AV800" i="1" s="1"/>
  <c r="AT617" i="1"/>
  <c r="AT108" i="1"/>
  <c r="AT375" i="1"/>
  <c r="AV375" i="1" s="1"/>
  <c r="AT218" i="1"/>
  <c r="AV218" i="1" s="1"/>
  <c r="AT741" i="1"/>
  <c r="AT851" i="1"/>
  <c r="AV851" i="1" s="1"/>
  <c r="AT614" i="1"/>
  <c r="AV614" i="1" s="1"/>
  <c r="AT20" i="1"/>
  <c r="AV20" i="1" s="1"/>
  <c r="AT480" i="1"/>
  <c r="AT751" i="1"/>
  <c r="AV751" i="1" s="1"/>
  <c r="AT491" i="1"/>
  <c r="AT333" i="1"/>
  <c r="AV333" i="1" s="1"/>
  <c r="AT324" i="1"/>
  <c r="AV324" i="1" s="1"/>
  <c r="AT496" i="1"/>
  <c r="AT677" i="1"/>
  <c r="AV677" i="1" s="1"/>
  <c r="AT213" i="1"/>
  <c r="AV213" i="1" s="1"/>
  <c r="AT576" i="1"/>
  <c r="AV576" i="1" s="1"/>
  <c r="AT548" i="1"/>
  <c r="AV548" i="1" s="1"/>
  <c r="AT437" i="1"/>
  <c r="AV437" i="1" s="1"/>
  <c r="AT816" i="1"/>
  <c r="AV816" i="1" s="1"/>
  <c r="AT30" i="1"/>
  <c r="AV30" i="1" s="1"/>
  <c r="AT274" i="1"/>
  <c r="AT573" i="1"/>
  <c r="AV573" i="1" s="1"/>
  <c r="AT574" i="1"/>
  <c r="AV574" i="1" s="1"/>
  <c r="AT492" i="1"/>
  <c r="AV492" i="1" s="1"/>
  <c r="AT380" i="1"/>
  <c r="AV380" i="1" s="1"/>
  <c r="AT191" i="1"/>
  <c r="AV191" i="1" s="1"/>
  <c r="AT168" i="1"/>
  <c r="AV168" i="1" s="1"/>
  <c r="AT171" i="1"/>
  <c r="AV171" i="1" s="1"/>
  <c r="AT680" i="1"/>
  <c r="AV680" i="1" s="1"/>
  <c r="AT89" i="1"/>
  <c r="AV89" i="1" s="1"/>
  <c r="AT435" i="1"/>
  <c r="AV435" i="1" s="1"/>
  <c r="AT478" i="1"/>
  <c r="AV478" i="1" s="1"/>
  <c r="AT635" i="1"/>
  <c r="AT338" i="1"/>
  <c r="AV338" i="1" s="1"/>
  <c r="AT118" i="1"/>
  <c r="AV118" i="1" s="1"/>
  <c r="AT17" i="1"/>
  <c r="AV17" i="1" s="1"/>
  <c r="AT771" i="1"/>
  <c r="AT568" i="1"/>
  <c r="AT263" i="1"/>
  <c r="AV263" i="1" s="1"/>
  <c r="AT328" i="1"/>
  <c r="AT23" i="1"/>
  <c r="AV23" i="1" s="1"/>
  <c r="AT791" i="1"/>
  <c r="AT742" i="1"/>
  <c r="AV742" i="1" s="1"/>
  <c r="AT12" i="1"/>
  <c r="AV315" i="1" l="1"/>
  <c r="AV44" i="1"/>
  <c r="AV94" i="1"/>
  <c r="AV71" i="1"/>
  <c r="AV525" i="1"/>
  <c r="AV148" i="1"/>
  <c r="AV241" i="1"/>
  <c r="AV480" i="1"/>
  <c r="AV350" i="1"/>
  <c r="AV584" i="1"/>
  <c r="AV379" i="1"/>
  <c r="AV475" i="1"/>
  <c r="AV112" i="1"/>
  <c r="AV780" i="1"/>
  <c r="AV140" i="1"/>
  <c r="AV108" i="1"/>
  <c r="AV203" i="1"/>
  <c r="AV399" i="1"/>
  <c r="AV697" i="1"/>
  <c r="AV556" i="1"/>
  <c r="AV743" i="1"/>
  <c r="AV598" i="1"/>
  <c r="AV36" i="1"/>
  <c r="AV812" i="1"/>
  <c r="AV457" i="1"/>
  <c r="AV758" i="1"/>
  <c r="AV356" i="1"/>
  <c r="AV201" i="1"/>
  <c r="AV596" i="1"/>
  <c r="AV472" i="1"/>
  <c r="AV752" i="1"/>
  <c r="AV392" i="1"/>
  <c r="AV729" i="1"/>
  <c r="AV328" i="1"/>
  <c r="AV470" i="1"/>
  <c r="AV692" i="1"/>
  <c r="AV635" i="1"/>
  <c r="AV336" i="1"/>
  <c r="AV134" i="1"/>
  <c r="AV532" i="1"/>
  <c r="AV586" i="1"/>
  <c r="AV621" i="1"/>
  <c r="AV666" i="1"/>
  <c r="AV778" i="1"/>
  <c r="AV726" i="1"/>
  <c r="AV784" i="1"/>
  <c r="AV39" i="1"/>
  <c r="AV490" i="1"/>
  <c r="AV139" i="1"/>
  <c r="AV665" i="1"/>
  <c r="AV14" i="1"/>
  <c r="AV294" i="1"/>
  <c r="AV358" i="1"/>
  <c r="AV839" i="1"/>
  <c r="AV570" i="1"/>
  <c r="AV274" i="1"/>
  <c r="AV179" i="1"/>
  <c r="AV741" i="1"/>
  <c r="AV167" i="1"/>
  <c r="AV696" i="1"/>
  <c r="AV671" i="1"/>
  <c r="AV422" i="1"/>
  <c r="AV708" i="1"/>
  <c r="AV722" i="1"/>
  <c r="AV227" i="1"/>
  <c r="AV277" i="1"/>
  <c r="AV706" i="1"/>
  <c r="AV178" i="1"/>
  <c r="AV756" i="1"/>
  <c r="AV843" i="1"/>
  <c r="AV285" i="1"/>
  <c r="AV121" i="1"/>
  <c r="AV807" i="1"/>
  <c r="AV845" i="1"/>
  <c r="AV716" i="1"/>
  <c r="AV658" i="1"/>
  <c r="AV106" i="1"/>
  <c r="AV353" i="1"/>
  <c r="AV254" i="1"/>
  <c r="AV797" i="1"/>
  <c r="AV840" i="1"/>
  <c r="AV493" i="1"/>
  <c r="AV13" i="1"/>
  <c r="AV753" i="1"/>
  <c r="AV58" i="1"/>
  <c r="AV290" i="1"/>
  <c r="AV568" i="1"/>
  <c r="AV810" i="1"/>
  <c r="AV765" i="1"/>
  <c r="AV464" i="1"/>
  <c r="AV613" i="1"/>
  <c r="AV792" i="1"/>
  <c r="AV771" i="1"/>
  <c r="AV814" i="1"/>
  <c r="AV69" i="1"/>
  <c r="AV110" i="1"/>
  <c r="AV143" i="1"/>
  <c r="AV149" i="1"/>
  <c r="AV235" i="1"/>
  <c r="AV157" i="1"/>
  <c r="AV504" i="1"/>
  <c r="AV611" i="1"/>
  <c r="AV211" i="1"/>
  <c r="AV659" i="1"/>
  <c r="AV701" i="1"/>
  <c r="AV745" i="1"/>
  <c r="AV668" i="1"/>
  <c r="AV516" i="1"/>
  <c r="AV617" i="1"/>
  <c r="AV137" i="1"/>
  <c r="AV423" i="1"/>
  <c r="AV50" i="1"/>
  <c r="AV830" i="1"/>
  <c r="AV135" i="1"/>
  <c r="AV247" i="1"/>
  <c r="AV686" i="1"/>
  <c r="AV791" i="1"/>
  <c r="AV406" i="1"/>
  <c r="AV491" i="1"/>
  <c r="AV101" i="1"/>
  <c r="AV496" i="1"/>
  <c r="AV228" i="1"/>
  <c r="AV190" i="1"/>
  <c r="AV445" i="1"/>
  <c r="AV638" i="1"/>
  <c r="AV620" i="1"/>
  <c r="AV704" i="1"/>
  <c r="AV12" i="1"/>
  <c r="AT11" i="1"/>
  <c r="AV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Bill Sparks</author>
  </authors>
  <commentList>
    <comment ref="Z662" authorId="0" shapeId="0" xr:uid="{2B07D940-B301-43C1-8915-7510CBBCCEB9}">
      <text>
        <r>
          <rPr>
            <b/>
            <sz val="9"/>
            <color indexed="81"/>
            <rFont val="Tahoma"/>
            <family val="2"/>
          </rPr>
          <t>Bill Sparks:</t>
        </r>
        <r>
          <rPr>
            <sz val="9"/>
            <color indexed="81"/>
            <rFont val="Tahoma"/>
            <family val="2"/>
          </rPr>
          <t xml:space="preserve">
Joint city</t>
        </r>
      </text>
    </comment>
  </commentList>
</comments>
</file>

<file path=xl/sharedStrings.xml><?xml version="1.0" encoding="utf-8"?>
<sst xmlns="http://schemas.openxmlformats.org/spreadsheetml/2006/main" count="2623" uniqueCount="2619">
  <si>
    <t>ADA</t>
  </si>
  <si>
    <t>ADAMS</t>
  </si>
  <si>
    <t>ADRIAN</t>
  </si>
  <si>
    <t>AFTON</t>
  </si>
  <si>
    <t>AITKIN</t>
  </si>
  <si>
    <t>AKELEY</t>
  </si>
  <si>
    <t>ALBANY</t>
  </si>
  <si>
    <t>ALBERT LEA</t>
  </si>
  <si>
    <t>ALBERTA</t>
  </si>
  <si>
    <t>ALBERTVILLE</t>
  </si>
  <si>
    <t>ALDEN</t>
  </si>
  <si>
    <t>ALDRICH</t>
  </si>
  <si>
    <t>ALEXANDRIA</t>
  </si>
  <si>
    <t>ALPHA</t>
  </si>
  <si>
    <t>ALTURA</t>
  </si>
  <si>
    <t>ALVARADO</t>
  </si>
  <si>
    <t>AMBOY</t>
  </si>
  <si>
    <t>ANDOVER</t>
  </si>
  <si>
    <t>ANNANDALE</t>
  </si>
  <si>
    <t>ANOKA</t>
  </si>
  <si>
    <t>APPLE VALLEY</t>
  </si>
  <si>
    <t>APPLETON</t>
  </si>
  <si>
    <t>ARCO</t>
  </si>
  <si>
    <t>ARDEN HILLS</t>
  </si>
  <si>
    <t>ARGYLE</t>
  </si>
  <si>
    <t>ARLINGTON</t>
  </si>
  <si>
    <t>ASHBY</t>
  </si>
  <si>
    <t>ASKOV</t>
  </si>
  <si>
    <t>ATWATER</t>
  </si>
  <si>
    <t>AUDUBON</t>
  </si>
  <si>
    <t>AURORA</t>
  </si>
  <si>
    <t>AUSTIN</t>
  </si>
  <si>
    <t>AVOCA</t>
  </si>
  <si>
    <t>AVON</t>
  </si>
  <si>
    <t>BABBITT</t>
  </si>
  <si>
    <t>BACKUS</t>
  </si>
  <si>
    <t>BADGER</t>
  </si>
  <si>
    <t>BAGLEY</t>
  </si>
  <si>
    <t>BALATON</t>
  </si>
  <si>
    <t>BARNESVILLE</t>
  </si>
  <si>
    <t>BARNUM</t>
  </si>
  <si>
    <t>BARRETT</t>
  </si>
  <si>
    <t>BARRY</t>
  </si>
  <si>
    <t>BATTLE LAKE</t>
  </si>
  <si>
    <t>BAUDETTE</t>
  </si>
  <si>
    <t>BAXTER</t>
  </si>
  <si>
    <t>BAYPORT</t>
  </si>
  <si>
    <t>BEARDSLEY</t>
  </si>
  <si>
    <t>BEAVER BAY</t>
  </si>
  <si>
    <t>BEAVER CREEK</t>
  </si>
  <si>
    <t>BECKER</t>
  </si>
  <si>
    <t>BEJOU</t>
  </si>
  <si>
    <t>BELGRADE</t>
  </si>
  <si>
    <t>BELLE PLAINE</t>
  </si>
  <si>
    <t>BELLECHESTER</t>
  </si>
  <si>
    <t>BELLINGHAM</t>
  </si>
  <si>
    <t>BELTRAMI</t>
  </si>
  <si>
    <t>BELVIEW</t>
  </si>
  <si>
    <t>BEMIDJI</t>
  </si>
  <si>
    <t>BENA</t>
  </si>
  <si>
    <t>BENSON</t>
  </si>
  <si>
    <t>BERTHA</t>
  </si>
  <si>
    <t>BETHEL</t>
  </si>
  <si>
    <t>BIG FALLS</t>
  </si>
  <si>
    <t>BIG LAKE</t>
  </si>
  <si>
    <t>BIGELOW</t>
  </si>
  <si>
    <t>BIGFORK</t>
  </si>
  <si>
    <t>BINGHAM LAKE</t>
  </si>
  <si>
    <t>BIRCHWOOD</t>
  </si>
  <si>
    <t>BIRD ISLAND</t>
  </si>
  <si>
    <t>BISCAY</t>
  </si>
  <si>
    <t>BIWABIK</t>
  </si>
  <si>
    <t>BLACKDUCK</t>
  </si>
  <si>
    <t>BLAINE</t>
  </si>
  <si>
    <t>BLOMKEST</t>
  </si>
  <si>
    <t>BLOOMING PRAIRIE</t>
  </si>
  <si>
    <t>BLOOMINGTON</t>
  </si>
  <si>
    <t>BLUE EARTH</t>
  </si>
  <si>
    <t>BLUFFTON</t>
  </si>
  <si>
    <t>BOCK</t>
  </si>
  <si>
    <t>BORUP</t>
  </si>
  <si>
    <t>BOVEY</t>
  </si>
  <si>
    <t>BOWLUS</t>
  </si>
  <si>
    <t>BOY RIVER</t>
  </si>
  <si>
    <t>BOYD</t>
  </si>
  <si>
    <t>BRAHAM</t>
  </si>
  <si>
    <t>BRAINERD</t>
  </si>
  <si>
    <t>BRANDON</t>
  </si>
  <si>
    <t>BRECKENRIDGE</t>
  </si>
  <si>
    <t>BREEZY POINT</t>
  </si>
  <si>
    <t>BREWSTER</t>
  </si>
  <si>
    <t>BRICELYN</t>
  </si>
  <si>
    <t>BROOK PARK</t>
  </si>
  <si>
    <t>BROOKLYN CENTER</t>
  </si>
  <si>
    <t>BROOKLYN PARK</t>
  </si>
  <si>
    <t>BROOKS</t>
  </si>
  <si>
    <t>BROOKSTON</t>
  </si>
  <si>
    <t>BROOTEN</t>
  </si>
  <si>
    <t>BROWERVILLE</t>
  </si>
  <si>
    <t>BROWNS VALLEY</t>
  </si>
  <si>
    <t>BROWNSDALE</t>
  </si>
  <si>
    <t>BROWNSVILLE</t>
  </si>
  <si>
    <t>BROWNTON</t>
  </si>
  <si>
    <t>BRUNO</t>
  </si>
  <si>
    <t>BUCKMAN</t>
  </si>
  <si>
    <t>BUFFALO</t>
  </si>
  <si>
    <t>BUFFALO LAKE</t>
  </si>
  <si>
    <t>BUHL</t>
  </si>
  <si>
    <t>BURNSVILLE</t>
  </si>
  <si>
    <t>BURTRUM</t>
  </si>
  <si>
    <t>BUTTERFIELD</t>
  </si>
  <si>
    <t>BYRON</t>
  </si>
  <si>
    <t>CALEDONIA</t>
  </si>
  <si>
    <t>CALLAWAY</t>
  </si>
  <si>
    <t>CALUMET</t>
  </si>
  <si>
    <t>CAMBRIDGE</t>
  </si>
  <si>
    <t>CAMPBELL</t>
  </si>
  <si>
    <t>CANBY</t>
  </si>
  <si>
    <t>CANNON FALLS</t>
  </si>
  <si>
    <t>CANTON</t>
  </si>
  <si>
    <t>CARLOS</t>
  </si>
  <si>
    <t>CARLTON</t>
  </si>
  <si>
    <t>CARVER</t>
  </si>
  <si>
    <t>CASS LAKE</t>
  </si>
  <si>
    <t>CEDAR MILLS</t>
  </si>
  <si>
    <t>CENTER CITY</t>
  </si>
  <si>
    <t>CENTERVILLE</t>
  </si>
  <si>
    <t>CEYLON</t>
  </si>
  <si>
    <t>CHAMPLIN</t>
  </si>
  <si>
    <t>CHANDLER</t>
  </si>
  <si>
    <t>CHANHASSEN</t>
  </si>
  <si>
    <t>CHASKA</t>
  </si>
  <si>
    <t>CHATFIELD</t>
  </si>
  <si>
    <t>CHICKAMAW BEACH</t>
  </si>
  <si>
    <t>CHISAGO CITY</t>
  </si>
  <si>
    <t>CHISHOLM</t>
  </si>
  <si>
    <t>CHOKIO</t>
  </si>
  <si>
    <t>CIRCLE PINES</t>
  </si>
  <si>
    <t>CLARA CITY</t>
  </si>
  <si>
    <t>CLAREMONT</t>
  </si>
  <si>
    <t>CLARISSA</t>
  </si>
  <si>
    <t>CLARKFIELD</t>
  </si>
  <si>
    <t>CLARKS GROVE</t>
  </si>
  <si>
    <t>CLEAR LAKE</t>
  </si>
  <si>
    <t>CLEARBROOK</t>
  </si>
  <si>
    <t>CLEARWATER</t>
  </si>
  <si>
    <t>CLEMENTS</t>
  </si>
  <si>
    <t>CLEVELAND</t>
  </si>
  <si>
    <t>CLIMAX</t>
  </si>
  <si>
    <t>CLINTON</t>
  </si>
  <si>
    <t>CLITHERALL</t>
  </si>
  <si>
    <t>CLONTARF</t>
  </si>
  <si>
    <t>CLOQUET</t>
  </si>
  <si>
    <t>COATES</t>
  </si>
  <si>
    <t>COBDEN</t>
  </si>
  <si>
    <t>COHASSET</t>
  </si>
  <si>
    <t>COKATO</t>
  </si>
  <si>
    <t>COLD SPRING</t>
  </si>
  <si>
    <t>COLERAINE</t>
  </si>
  <si>
    <t>COLOGNE</t>
  </si>
  <si>
    <t>COLUMBIA HEIGHTS</t>
  </si>
  <si>
    <t>COLUMBUS</t>
  </si>
  <si>
    <t>COMFREY</t>
  </si>
  <si>
    <t>COMSTOCK</t>
  </si>
  <si>
    <t>CONGER</t>
  </si>
  <si>
    <t>COOK</t>
  </si>
  <si>
    <t>COON RAPIDS</t>
  </si>
  <si>
    <t>CORCORAN</t>
  </si>
  <si>
    <t>CORRELL</t>
  </si>
  <si>
    <t>COSMOS</t>
  </si>
  <si>
    <t>COTTAGE GROVE</t>
  </si>
  <si>
    <t>COTTONWOOD</t>
  </si>
  <si>
    <t>COURTLAND</t>
  </si>
  <si>
    <t>CROMWELL</t>
  </si>
  <si>
    <t>CROOKSTON</t>
  </si>
  <si>
    <t>CROSBY</t>
  </si>
  <si>
    <t>CROSSLAKE</t>
  </si>
  <si>
    <t>CRYSTAL</t>
  </si>
  <si>
    <t>CURRIE</t>
  </si>
  <si>
    <t>CUYUNA</t>
  </si>
  <si>
    <t>CYRUS</t>
  </si>
  <si>
    <t>DAKOTA</t>
  </si>
  <si>
    <t>DALTON</t>
  </si>
  <si>
    <t>DANUBE</t>
  </si>
  <si>
    <t>DANVERS</t>
  </si>
  <si>
    <t>DARFUR</t>
  </si>
  <si>
    <t>DARWIN</t>
  </si>
  <si>
    <t>DASSEL</t>
  </si>
  <si>
    <t>DAWSON</t>
  </si>
  <si>
    <t>DAYTON</t>
  </si>
  <si>
    <t>DEEPHAVEN</t>
  </si>
  <si>
    <t>DEER CREEK</t>
  </si>
  <si>
    <t>DEER RIVER</t>
  </si>
  <si>
    <t>DEERWOOD</t>
  </si>
  <si>
    <t>DEGRAFF</t>
  </si>
  <si>
    <t>DELANO</t>
  </si>
  <si>
    <t>DELAVAN</t>
  </si>
  <si>
    <t>DELHI</t>
  </si>
  <si>
    <t>DELLWOOD</t>
  </si>
  <si>
    <t>DENHAM</t>
  </si>
  <si>
    <t>DENNISON</t>
  </si>
  <si>
    <t>DENT</t>
  </si>
  <si>
    <t>DETROIT LAKES</t>
  </si>
  <si>
    <t>DEXTER</t>
  </si>
  <si>
    <t>DILWORTH</t>
  </si>
  <si>
    <t>DODGE CENTER</t>
  </si>
  <si>
    <t>DONALDSON</t>
  </si>
  <si>
    <t>DONNELLY</t>
  </si>
  <si>
    <t>DORAN</t>
  </si>
  <si>
    <t>DOVER</t>
  </si>
  <si>
    <t>DOVRAY</t>
  </si>
  <si>
    <t>DULUTH</t>
  </si>
  <si>
    <t>DUMONT</t>
  </si>
  <si>
    <t>DUNDAS</t>
  </si>
  <si>
    <t>DUNDEE</t>
  </si>
  <si>
    <t>DUNNELL</t>
  </si>
  <si>
    <t>EAGAN</t>
  </si>
  <si>
    <t>EAGLE BEND</t>
  </si>
  <si>
    <t>EAGLE LAKE</t>
  </si>
  <si>
    <t>EAST BETHEL</t>
  </si>
  <si>
    <t>EAST GRAND FORKS</t>
  </si>
  <si>
    <t>EAST GULL LAKE</t>
  </si>
  <si>
    <t>EASTON</t>
  </si>
  <si>
    <t>ECHO</t>
  </si>
  <si>
    <t>EDEN PRAIRIE</t>
  </si>
  <si>
    <t>EDEN VALLEY</t>
  </si>
  <si>
    <t>EDGERTON</t>
  </si>
  <si>
    <t>EDINA</t>
  </si>
  <si>
    <t>EFFIE</t>
  </si>
  <si>
    <t>EITZEN</t>
  </si>
  <si>
    <t>ELBA</t>
  </si>
  <si>
    <t>ELBOW LAKE</t>
  </si>
  <si>
    <t>ELGIN</t>
  </si>
  <si>
    <t>ELIZABETH</t>
  </si>
  <si>
    <t>ELK RIVER</t>
  </si>
  <si>
    <t>ELKO NEW MARKET</t>
  </si>
  <si>
    <t>ELKTON</t>
  </si>
  <si>
    <t>ELLENDALE</t>
  </si>
  <si>
    <t>ELLSWORTH</t>
  </si>
  <si>
    <t>ELMDALE</t>
  </si>
  <si>
    <t>ELMORE</t>
  </si>
  <si>
    <t>ELROSA</t>
  </si>
  <si>
    <t>ELY</t>
  </si>
  <si>
    <t>ELYSIAN</t>
  </si>
  <si>
    <t>EMILY</t>
  </si>
  <si>
    <t>EMMONS</t>
  </si>
  <si>
    <t>ERHARD</t>
  </si>
  <si>
    <t>ERSKINE</t>
  </si>
  <si>
    <t>EVAN</t>
  </si>
  <si>
    <t>EVANSVILLE</t>
  </si>
  <si>
    <t>EVELETH</t>
  </si>
  <si>
    <t>EXCELSIOR</t>
  </si>
  <si>
    <t>EYOTA</t>
  </si>
  <si>
    <t>FAIRFAX</t>
  </si>
  <si>
    <t>FAIRMONT</t>
  </si>
  <si>
    <t>FALCON HEIGHTS</t>
  </si>
  <si>
    <t>FARIBAULT</t>
  </si>
  <si>
    <t>FARMINGTON</t>
  </si>
  <si>
    <t>FARWELL</t>
  </si>
  <si>
    <t>FEDERAL DAM</t>
  </si>
  <si>
    <t>FELTON</t>
  </si>
  <si>
    <t>FERGUS FALLS</t>
  </si>
  <si>
    <t>FERTILE</t>
  </si>
  <si>
    <t>FIFTY LAKES</t>
  </si>
  <si>
    <t>FINLAYSON</t>
  </si>
  <si>
    <t>FISHER</t>
  </si>
  <si>
    <t>FLENSBURG</t>
  </si>
  <si>
    <t>FLOODWOOD</t>
  </si>
  <si>
    <t>FLORENCE</t>
  </si>
  <si>
    <t>FOLEY</t>
  </si>
  <si>
    <t>FORADA</t>
  </si>
  <si>
    <t>FOREST LAKE</t>
  </si>
  <si>
    <t>FORESTON</t>
  </si>
  <si>
    <t>FORT RIPLEY</t>
  </si>
  <si>
    <t>FOSSTON</t>
  </si>
  <si>
    <t>FOUNTAIN</t>
  </si>
  <si>
    <t>FOXHOME</t>
  </si>
  <si>
    <t>FRANKLIN</t>
  </si>
  <si>
    <t>FRAZEE</t>
  </si>
  <si>
    <t>FREEBORN</t>
  </si>
  <si>
    <t>FREEPORT</t>
  </si>
  <si>
    <t>FRIDLEY</t>
  </si>
  <si>
    <t>FROST</t>
  </si>
  <si>
    <t>FULDA</t>
  </si>
  <si>
    <t>FUNKLEY</t>
  </si>
  <si>
    <t>GARFIELD</t>
  </si>
  <si>
    <t>GARRISON</t>
  </si>
  <si>
    <t>GARVIN</t>
  </si>
  <si>
    <t>GARY</t>
  </si>
  <si>
    <t>GAYLORD</t>
  </si>
  <si>
    <t>GEM LAKE</t>
  </si>
  <si>
    <t>GENEVA</t>
  </si>
  <si>
    <t>GENOLA</t>
  </si>
  <si>
    <t>GEORGETOWN</t>
  </si>
  <si>
    <t>GHENT</t>
  </si>
  <si>
    <t>GIBBON</t>
  </si>
  <si>
    <t>GILBERT</t>
  </si>
  <si>
    <t>GILMAN</t>
  </si>
  <si>
    <t>GLENCOE</t>
  </si>
  <si>
    <t>GLENVILLE</t>
  </si>
  <si>
    <t>GLENWOOD</t>
  </si>
  <si>
    <t>GLYNDON</t>
  </si>
  <si>
    <t>GOLDEN VALLEY</t>
  </si>
  <si>
    <t>GONVICK</t>
  </si>
  <si>
    <t>GOOD THUNDER</t>
  </si>
  <si>
    <t>GOODHUE</t>
  </si>
  <si>
    <t>GOODRIDGE</t>
  </si>
  <si>
    <t>GOODVIEW</t>
  </si>
  <si>
    <t>GRACEVILLE</t>
  </si>
  <si>
    <t>GRANADA</t>
  </si>
  <si>
    <t>GRAND MARAIS</t>
  </si>
  <si>
    <t>GRAND MEADOW</t>
  </si>
  <si>
    <t>GRAND RAPIDS</t>
  </si>
  <si>
    <t>GRANITE FALLS</t>
  </si>
  <si>
    <t>GRANT</t>
  </si>
  <si>
    <t>GRASSTON</t>
  </si>
  <si>
    <t>GREEN ISLE</t>
  </si>
  <si>
    <t>GREENBUSH</t>
  </si>
  <si>
    <t>GREENFIELD</t>
  </si>
  <si>
    <t>GREENWALD</t>
  </si>
  <si>
    <t>GREENWOOD</t>
  </si>
  <si>
    <t>GREY EAGLE</t>
  </si>
  <si>
    <t>GROVE CITY</t>
  </si>
  <si>
    <t>GRYGLA</t>
  </si>
  <si>
    <t>GULLY</t>
  </si>
  <si>
    <t>HACKENSACK</t>
  </si>
  <si>
    <t>HADLEY</t>
  </si>
  <si>
    <t>HALLOCK</t>
  </si>
  <si>
    <t>HALMA</t>
  </si>
  <si>
    <t>HALSTAD</t>
  </si>
  <si>
    <t>HAM LAKE</t>
  </si>
  <si>
    <t>HAMBURG</t>
  </si>
  <si>
    <t>HAMMOND</t>
  </si>
  <si>
    <t>HAMPTON</t>
  </si>
  <si>
    <t>HANCOCK</t>
  </si>
  <si>
    <t>HANLEY FALLS</t>
  </si>
  <si>
    <t>HANOVER</t>
  </si>
  <si>
    <t>HANSKA</t>
  </si>
  <si>
    <t>HARDING</t>
  </si>
  <si>
    <t>HARDWICK</t>
  </si>
  <si>
    <t>HARMONY</t>
  </si>
  <si>
    <t>HARRIS</t>
  </si>
  <si>
    <t>HARTLAND</t>
  </si>
  <si>
    <t>HASTINGS</t>
  </si>
  <si>
    <t>HATFIELD</t>
  </si>
  <si>
    <t>HAWLEY</t>
  </si>
  <si>
    <t>HAYFIELD</t>
  </si>
  <si>
    <t>HAYWARD</t>
  </si>
  <si>
    <t>HAZEL RUN</t>
  </si>
  <si>
    <t>HECTOR</t>
  </si>
  <si>
    <t>HEIDELBERG</t>
  </si>
  <si>
    <t>HENDERSON</t>
  </si>
  <si>
    <t>HENDRICKS</t>
  </si>
  <si>
    <t>HENDRUM</t>
  </si>
  <si>
    <t>HENNING</t>
  </si>
  <si>
    <t>HENRIETTE</t>
  </si>
  <si>
    <t>HERMAN</t>
  </si>
  <si>
    <t>HERMANTOWN</t>
  </si>
  <si>
    <t>HERON LAKE</t>
  </si>
  <si>
    <t>HEWITT</t>
  </si>
  <si>
    <t>HIBBING</t>
  </si>
  <si>
    <t>HILL CITY</t>
  </si>
  <si>
    <t>HILLMAN</t>
  </si>
  <si>
    <t>HILLS</t>
  </si>
  <si>
    <t>HILLTOP</t>
  </si>
  <si>
    <t>HINCKLEY</t>
  </si>
  <si>
    <t>HITTERDAL</t>
  </si>
  <si>
    <t>HOFFMAN</t>
  </si>
  <si>
    <t>HOKAH</t>
  </si>
  <si>
    <t>HOLDINGFORD</t>
  </si>
  <si>
    <t>HOLLAND</t>
  </si>
  <si>
    <t>HOLLANDALE</t>
  </si>
  <si>
    <t>HOLLOWAY</t>
  </si>
  <si>
    <t>HOLT</t>
  </si>
  <si>
    <t>HOPKINS</t>
  </si>
  <si>
    <t>HOUSTON</t>
  </si>
  <si>
    <t>HOWARD LAKE</t>
  </si>
  <si>
    <t>HOYT LAKES</t>
  </si>
  <si>
    <t>HUGO</t>
  </si>
  <si>
    <t>HUMBOLDT</t>
  </si>
  <si>
    <t>HUTCHINSON</t>
  </si>
  <si>
    <t>IHLEN</t>
  </si>
  <si>
    <t>INDEPENDENCE</t>
  </si>
  <si>
    <t>INTERNATIONAL FALLS</t>
  </si>
  <si>
    <t>INVER GROVE HEIGHTS</t>
  </si>
  <si>
    <t>IONA</t>
  </si>
  <si>
    <t>IRON JUNCTION</t>
  </si>
  <si>
    <t>IRONTON</t>
  </si>
  <si>
    <t>ISANTI</t>
  </si>
  <si>
    <t>ISLE</t>
  </si>
  <si>
    <t>IVANHOE</t>
  </si>
  <si>
    <t>JACKSON</t>
  </si>
  <si>
    <t>JANESVILLE</t>
  </si>
  <si>
    <t>JASPER</t>
  </si>
  <si>
    <t>JEFFERS</t>
  </si>
  <si>
    <t>JENKINS</t>
  </si>
  <si>
    <t>JOHNSON</t>
  </si>
  <si>
    <t>JORDAN</t>
  </si>
  <si>
    <t>KANDIYOHI</t>
  </si>
  <si>
    <t>KARLSTAD</t>
  </si>
  <si>
    <t>KASOTA</t>
  </si>
  <si>
    <t>KASSON</t>
  </si>
  <si>
    <t>KEEWATIN</t>
  </si>
  <si>
    <t>KELLIHER</t>
  </si>
  <si>
    <t>KELLOGG</t>
  </si>
  <si>
    <t>KENNEDY</t>
  </si>
  <si>
    <t>KENNETH</t>
  </si>
  <si>
    <t>KENSINGTON</t>
  </si>
  <si>
    <t>KENT</t>
  </si>
  <si>
    <t>KENYON</t>
  </si>
  <si>
    <t>KERKHOVEN</t>
  </si>
  <si>
    <t>KERRICK</t>
  </si>
  <si>
    <t>KETTLE RIVER</t>
  </si>
  <si>
    <t>KIESTER</t>
  </si>
  <si>
    <t>KILKENNY</t>
  </si>
  <si>
    <t>KIMBALL</t>
  </si>
  <si>
    <t>KINBRAE</t>
  </si>
  <si>
    <t>KINGSTON</t>
  </si>
  <si>
    <t>KINNEY</t>
  </si>
  <si>
    <t>LACRESCENT</t>
  </si>
  <si>
    <t>LAFAYETTE</t>
  </si>
  <si>
    <t>LAKE BENTON</t>
  </si>
  <si>
    <t>LAKE BRONSON</t>
  </si>
  <si>
    <t>LAKE CITY</t>
  </si>
  <si>
    <t>LAKE CRYSTAL</t>
  </si>
  <si>
    <t>LAKE ELMO</t>
  </si>
  <si>
    <t>LAKE HENRY</t>
  </si>
  <si>
    <t>LAKE LILLIAN</t>
  </si>
  <si>
    <t>LAKE PARK</t>
  </si>
  <si>
    <t>LAKE SHORE</t>
  </si>
  <si>
    <t>LAKE ST CROIX BEACH</t>
  </si>
  <si>
    <t>LAKE WILSON</t>
  </si>
  <si>
    <t>LAKEFIELD</t>
  </si>
  <si>
    <t>LAKELAND</t>
  </si>
  <si>
    <t>LAKELAND SHORES</t>
  </si>
  <si>
    <t>LAKEVILLE</t>
  </si>
  <si>
    <t>LAMBERTON</t>
  </si>
  <si>
    <t>LANCASTER</t>
  </si>
  <si>
    <t>LANDFALL</t>
  </si>
  <si>
    <t>LANESBORO</t>
  </si>
  <si>
    <t>LAPORTE</t>
  </si>
  <si>
    <t>LAPRAIRIE</t>
  </si>
  <si>
    <t>LASALLE</t>
  </si>
  <si>
    <t>LASTRUP</t>
  </si>
  <si>
    <t>LAUDERDALE</t>
  </si>
  <si>
    <t>LECENTER</t>
  </si>
  <si>
    <t>LENGBY</t>
  </si>
  <si>
    <t>LEONARD</t>
  </si>
  <si>
    <t>LEONIDAS</t>
  </si>
  <si>
    <t>LEROY</t>
  </si>
  <si>
    <t>LESTER PRAIRIE</t>
  </si>
  <si>
    <t>LESUEUR</t>
  </si>
  <si>
    <t>LEWISTON</t>
  </si>
  <si>
    <t>LEWISVILLE</t>
  </si>
  <si>
    <t>LEXINGTON</t>
  </si>
  <si>
    <t>LILYDALE</t>
  </si>
  <si>
    <t>LINDSTROM</t>
  </si>
  <si>
    <t>LINO LAKES</t>
  </si>
  <si>
    <t>LISMORE</t>
  </si>
  <si>
    <t>LITCHFIELD</t>
  </si>
  <si>
    <t>LITTLE CANADA</t>
  </si>
  <si>
    <t>LITTLE FALLS</t>
  </si>
  <si>
    <t>LITTLEFORK</t>
  </si>
  <si>
    <t>LONG BEACH</t>
  </si>
  <si>
    <t>LONG LAKE</t>
  </si>
  <si>
    <t>LONG PRAIRIE</t>
  </si>
  <si>
    <t>LONGVILLE</t>
  </si>
  <si>
    <t>LONSDALE</t>
  </si>
  <si>
    <t>LORETTO</t>
  </si>
  <si>
    <t>LOUISBURG</t>
  </si>
  <si>
    <t>LOWRY</t>
  </si>
  <si>
    <t>LUCAN</t>
  </si>
  <si>
    <t>LUVERNE</t>
  </si>
  <si>
    <t>LYLE</t>
  </si>
  <si>
    <t>LYND</t>
  </si>
  <si>
    <t>MABEL</t>
  </si>
  <si>
    <t>MADELIA</t>
  </si>
  <si>
    <t>MADISON</t>
  </si>
  <si>
    <t>MADISON LAKE</t>
  </si>
  <si>
    <t>MAGNOLIA</t>
  </si>
  <si>
    <t>MAHNOMEN</t>
  </si>
  <si>
    <t>MAHTOMEDI</t>
  </si>
  <si>
    <t>MANCHESTER</t>
  </si>
  <si>
    <t>MANHATTAN BEACH</t>
  </si>
  <si>
    <t>MANKATO</t>
  </si>
  <si>
    <t>MANTORVILLE</t>
  </si>
  <si>
    <t>MAPLE GROVE</t>
  </si>
  <si>
    <t>MAPLE LAKE</t>
  </si>
  <si>
    <t>MAPLE PLAIN</t>
  </si>
  <si>
    <t>MAPLETON</t>
  </si>
  <si>
    <t>MAPLEVIEW</t>
  </si>
  <si>
    <t>MAPLEWOOD</t>
  </si>
  <si>
    <t>MARBLE</t>
  </si>
  <si>
    <t>MARIETTA</t>
  </si>
  <si>
    <t>MARINE ON ST CROIX</t>
  </si>
  <si>
    <t>MARSHALL</t>
  </si>
  <si>
    <t>MAYER</t>
  </si>
  <si>
    <t>MAYNARD</t>
  </si>
  <si>
    <t>MAZEPPA</t>
  </si>
  <si>
    <t>MCGRATH</t>
  </si>
  <si>
    <t>MCGREGOR</t>
  </si>
  <si>
    <t>MCINTOSH</t>
  </si>
  <si>
    <t>MCKINLEY</t>
  </si>
  <si>
    <t>MEADOWLANDS</t>
  </si>
  <si>
    <t>MEDFORD</t>
  </si>
  <si>
    <t>MEDICINE LAKE</t>
  </si>
  <si>
    <t>MEDINA</t>
  </si>
  <si>
    <t>MEIRE GROVE</t>
  </si>
  <si>
    <t>MELROSE</t>
  </si>
  <si>
    <t>MENAHGA</t>
  </si>
  <si>
    <t>MENDOTA</t>
  </si>
  <si>
    <t>MENDOTA HEIGHTS</t>
  </si>
  <si>
    <t>MENTOR</t>
  </si>
  <si>
    <t>MIDDLE RIVER</t>
  </si>
  <si>
    <t>MIESVILLE</t>
  </si>
  <si>
    <t>MILACA</t>
  </si>
  <si>
    <t>MILAN</t>
  </si>
  <si>
    <t>MILLERVILLE</t>
  </si>
  <si>
    <t>MILLVILLE</t>
  </si>
  <si>
    <t>MILROY</t>
  </si>
  <si>
    <t>MILTONA</t>
  </si>
  <si>
    <t>MINNEAPOLIS</t>
  </si>
  <si>
    <t>MINNEISKA</t>
  </si>
  <si>
    <t>MINNEOTA</t>
  </si>
  <si>
    <t>MINNESOTA CITY</t>
  </si>
  <si>
    <t>MINNESOTA LAKE</t>
  </si>
  <si>
    <t>MINNETONKA</t>
  </si>
  <si>
    <t>MINNETONKA BEACH</t>
  </si>
  <si>
    <t>MINNETRISTA</t>
  </si>
  <si>
    <t>MIZPAH</t>
  </si>
  <si>
    <t>MONTEVIDEO</t>
  </si>
  <si>
    <t>MONTGOMERY</t>
  </si>
  <si>
    <t>MONTICELLO</t>
  </si>
  <si>
    <t>MONTROSE</t>
  </si>
  <si>
    <t>MOORHEAD</t>
  </si>
  <si>
    <t>MOOSE LAKE</t>
  </si>
  <si>
    <t>MORA</t>
  </si>
  <si>
    <t>MORGAN</t>
  </si>
  <si>
    <t>MORRIS</t>
  </si>
  <si>
    <t>MORRISTOWN</t>
  </si>
  <si>
    <t>MORTON</t>
  </si>
  <si>
    <t>MOTLEY</t>
  </si>
  <si>
    <t>MOUND</t>
  </si>
  <si>
    <t>MOUNDS VIEW</t>
  </si>
  <si>
    <t>MOUNTAIN IRON</t>
  </si>
  <si>
    <t>MOUNTAIN LAKE</t>
  </si>
  <si>
    <t>MURDOCK</t>
  </si>
  <si>
    <t>MYRTLE</t>
  </si>
  <si>
    <t>NASHUA</t>
  </si>
  <si>
    <t>NASHWAUK</t>
  </si>
  <si>
    <t>NASSAU</t>
  </si>
  <si>
    <t>NELSON</t>
  </si>
  <si>
    <t>NERSTRAND</t>
  </si>
  <si>
    <t>NEVIS</t>
  </si>
  <si>
    <t>NEW AUBURN</t>
  </si>
  <si>
    <t>NEW BRIGHTON</t>
  </si>
  <si>
    <t>NEW GERMANY</t>
  </si>
  <si>
    <t>NEW HOPE</t>
  </si>
  <si>
    <t>NEW LONDON</t>
  </si>
  <si>
    <t>NEW MUNICH</t>
  </si>
  <si>
    <t>NEW PRAGUE</t>
  </si>
  <si>
    <t>NEW RICHLAND</t>
  </si>
  <si>
    <t>NEW TRIER</t>
  </si>
  <si>
    <t>NEW ULM</t>
  </si>
  <si>
    <t>NEW YORK MILLS</t>
  </si>
  <si>
    <t>NEWFOLDEN</t>
  </si>
  <si>
    <t>NEWPORT</t>
  </si>
  <si>
    <t>NICOLLET</t>
  </si>
  <si>
    <t>NIELSVILLE</t>
  </si>
  <si>
    <t>NIMROD</t>
  </si>
  <si>
    <t>NISSWA</t>
  </si>
  <si>
    <t>NORCROSS</t>
  </si>
  <si>
    <t>NORTH BRANCH</t>
  </si>
  <si>
    <t>NORTH MANKATO</t>
  </si>
  <si>
    <t>NORTH OAKS</t>
  </si>
  <si>
    <t>NORTH ST PAUL</t>
  </si>
  <si>
    <t>NORTHFIELD</t>
  </si>
  <si>
    <t>NORTHOME</t>
  </si>
  <si>
    <t>NORTHROP</t>
  </si>
  <si>
    <t>NORWOOD YOUNG AMERICA</t>
  </si>
  <si>
    <t>NOWTHEN</t>
  </si>
  <si>
    <t>OAK GROVE</t>
  </si>
  <si>
    <t>OAK PARK HEIGHTS</t>
  </si>
  <si>
    <t>OAKDALE</t>
  </si>
  <si>
    <t>ODESSA</t>
  </si>
  <si>
    <t>ODIN</t>
  </si>
  <si>
    <t>OGEMA</t>
  </si>
  <si>
    <t>OGILVIE</t>
  </si>
  <si>
    <t>OKABENA</t>
  </si>
  <si>
    <t>OKLEE</t>
  </si>
  <si>
    <t>OLIVIA</t>
  </si>
  <si>
    <t>ONAMIA</t>
  </si>
  <si>
    <t>ORMSBY</t>
  </si>
  <si>
    <t>ORONO</t>
  </si>
  <si>
    <t>ORONOCO</t>
  </si>
  <si>
    <t>ORR</t>
  </si>
  <si>
    <t>ORTONVILLE</t>
  </si>
  <si>
    <t>OSAKIS</t>
  </si>
  <si>
    <t>OSLO</t>
  </si>
  <si>
    <t>OSSEO</t>
  </si>
  <si>
    <t>OSTRANDER</t>
  </si>
  <si>
    <t>OTSEGO</t>
  </si>
  <si>
    <t>OTTERTAIL</t>
  </si>
  <si>
    <t>OWATONNA</t>
  </si>
  <si>
    <t>PALISADE</t>
  </si>
  <si>
    <t>PARK RAPIDS</t>
  </si>
  <si>
    <t>PARKERS PRAIRIE</t>
  </si>
  <si>
    <t>PAYNESVILLE</t>
  </si>
  <si>
    <t>PEASE</t>
  </si>
  <si>
    <t>PELICAN RAPIDS</t>
  </si>
  <si>
    <t>PEMBERTON</t>
  </si>
  <si>
    <t>PENNOCK</t>
  </si>
  <si>
    <t>PEQUOT LAKES</t>
  </si>
  <si>
    <t>PERHAM</t>
  </si>
  <si>
    <t>PERLEY</t>
  </si>
  <si>
    <t>PETERSON</t>
  </si>
  <si>
    <t>PIERZ</t>
  </si>
  <si>
    <t>PILLAGER</t>
  </si>
  <si>
    <t>PINE CITY</t>
  </si>
  <si>
    <t>PINE ISLAND</t>
  </si>
  <si>
    <t>PINE RIVER</t>
  </si>
  <si>
    <t>PINE SPRINGS</t>
  </si>
  <si>
    <t>PIPESTONE</t>
  </si>
  <si>
    <t>PLAINVIEW</t>
  </si>
  <si>
    <t>PLATO</t>
  </si>
  <si>
    <t>PLUMMER</t>
  </si>
  <si>
    <t>PLYMOUTH</t>
  </si>
  <si>
    <t>PORTER</t>
  </si>
  <si>
    <t>PRESTON</t>
  </si>
  <si>
    <t>PRINCETON</t>
  </si>
  <si>
    <t>PRINSBURG</t>
  </si>
  <si>
    <t>PRIOR LAKE</t>
  </si>
  <si>
    <t>PROCTOR</t>
  </si>
  <si>
    <t>QUAMBA</t>
  </si>
  <si>
    <t>RACINE</t>
  </si>
  <si>
    <t>RAMSEY</t>
  </si>
  <si>
    <t>RANDALL</t>
  </si>
  <si>
    <t>RANDOLPH</t>
  </si>
  <si>
    <t>RANIER</t>
  </si>
  <si>
    <t>RAYMOND</t>
  </si>
  <si>
    <t>RED LAKE FALLS</t>
  </si>
  <si>
    <t>RED WING</t>
  </si>
  <si>
    <t>REDWOOD FALLS</t>
  </si>
  <si>
    <t>REGAL</t>
  </si>
  <si>
    <t>REMER</t>
  </si>
  <si>
    <t>RENVILLE</t>
  </si>
  <si>
    <t>REVERE</t>
  </si>
  <si>
    <t>RICE</t>
  </si>
  <si>
    <t>RICHFIELD</t>
  </si>
  <si>
    <t>RICHMOND</t>
  </si>
  <si>
    <t>RICHVILLE</t>
  </si>
  <si>
    <t>RIVERTON</t>
  </si>
  <si>
    <t>ROBBINSDALE</t>
  </si>
  <si>
    <t>ROCHESTER</t>
  </si>
  <si>
    <t>ROCK CREEK</t>
  </si>
  <si>
    <t>ROCKFORD</t>
  </si>
  <si>
    <t>ROCKVILLE</t>
  </si>
  <si>
    <t>ROGERS</t>
  </si>
  <si>
    <t>ROLLINGSTONE</t>
  </si>
  <si>
    <t>ROOSEVELT</t>
  </si>
  <si>
    <t>ROSCOE</t>
  </si>
  <si>
    <t>ROSE CREEK</t>
  </si>
  <si>
    <t>ROSEAU</t>
  </si>
  <si>
    <t>ROSEMOUNT</t>
  </si>
  <si>
    <t>ROSEVILLE</t>
  </si>
  <si>
    <t>ROTHSAY</t>
  </si>
  <si>
    <t>ROUND LAKE</t>
  </si>
  <si>
    <t>ROYALTON</t>
  </si>
  <si>
    <t>RUSH CITY</t>
  </si>
  <si>
    <t>RUSHFORD</t>
  </si>
  <si>
    <t>RUSHFORD VILLAGE</t>
  </si>
  <si>
    <t>RUSHMORE</t>
  </si>
  <si>
    <t>RUSSELL</t>
  </si>
  <si>
    <t>RUTHTON</t>
  </si>
  <si>
    <t>RUTLEDGE</t>
  </si>
  <si>
    <t>SABIN</t>
  </si>
  <si>
    <t>SACRED HEART</t>
  </si>
  <si>
    <t>SAINT ANTHONY</t>
  </si>
  <si>
    <t>SAINT BONIFACIUS</t>
  </si>
  <si>
    <t>SAINT LOUIS PARK</t>
  </si>
  <si>
    <t>SANBORN</t>
  </si>
  <si>
    <t>SANDSTONE</t>
  </si>
  <si>
    <t>SARGEANT</t>
  </si>
  <si>
    <t>SARTELL</t>
  </si>
  <si>
    <t>SAUK CENTRE</t>
  </si>
  <si>
    <t>SAUK RAPIDS</t>
  </si>
  <si>
    <t>SAVAGE</t>
  </si>
  <si>
    <t>SCANDIA</t>
  </si>
  <si>
    <t>SCANLON</t>
  </si>
  <si>
    <t>SEAFORTH</t>
  </si>
  <si>
    <t>SEBEKA</t>
  </si>
  <si>
    <t>SEDAN</t>
  </si>
  <si>
    <t>SHAFER</t>
  </si>
  <si>
    <t>SHAKOPEE</t>
  </si>
  <si>
    <t>SHELLY</t>
  </si>
  <si>
    <t>SHERBURN</t>
  </si>
  <si>
    <t>SHEVLIN</t>
  </si>
  <si>
    <t>SHOREVIEW</t>
  </si>
  <si>
    <t>SHOREWOOD</t>
  </si>
  <si>
    <t>SILVER BAY</t>
  </si>
  <si>
    <t>SILVER LAKE</t>
  </si>
  <si>
    <t>SKYLINE</t>
  </si>
  <si>
    <t>SLAYTON</t>
  </si>
  <si>
    <t>SLEEPY EYE</t>
  </si>
  <si>
    <t>SOBIESKI</t>
  </si>
  <si>
    <t>SOLWAY</t>
  </si>
  <si>
    <t>SOUTH HAVEN</t>
  </si>
  <si>
    <t>SOUTH ST PAUL</t>
  </si>
  <si>
    <t>SPICER</t>
  </si>
  <si>
    <t>SPRING GROVE</t>
  </si>
  <si>
    <t>SPRING HILL</t>
  </si>
  <si>
    <t>SPRING LAKE PARK</t>
  </si>
  <si>
    <t>SPRING PARK</t>
  </si>
  <si>
    <t>SPRING VALLEY</t>
  </si>
  <si>
    <t>SPRINGFIELD</t>
  </si>
  <si>
    <t>SQUAW LAKE</t>
  </si>
  <si>
    <t>ST ANTHONY</t>
  </si>
  <si>
    <t>ST AUGUSTA</t>
  </si>
  <si>
    <t>ST CHARLES</t>
  </si>
  <si>
    <t>ST CLAIR</t>
  </si>
  <si>
    <t>ST CLOUD</t>
  </si>
  <si>
    <t>ST FRANCIS</t>
  </si>
  <si>
    <t>ST HILAIRE</t>
  </si>
  <si>
    <t>ST JAMES</t>
  </si>
  <si>
    <t>ST JOSEPH</t>
  </si>
  <si>
    <t>ST LEO</t>
  </si>
  <si>
    <t>ST MARTIN</t>
  </si>
  <si>
    <t>ST MARY'S POINT</t>
  </si>
  <si>
    <t>ST MICHAEL</t>
  </si>
  <si>
    <t>ST PAUL</t>
  </si>
  <si>
    <t>ST PAUL PARK</t>
  </si>
  <si>
    <t>ST PETER</t>
  </si>
  <si>
    <t>ST ROSA</t>
  </si>
  <si>
    <t>ST STEPHEN</t>
  </si>
  <si>
    <t>ST VINCENT</t>
  </si>
  <si>
    <t>STACY</t>
  </si>
  <si>
    <t>STAPLES</t>
  </si>
  <si>
    <t>STARBUCK</t>
  </si>
  <si>
    <t>STEEN</t>
  </si>
  <si>
    <t>STEPHEN</t>
  </si>
  <si>
    <t>STEWART</t>
  </si>
  <si>
    <t>STEWARTVILLE</t>
  </si>
  <si>
    <t>STILLWATER</t>
  </si>
  <si>
    <t>STOCKTON</t>
  </si>
  <si>
    <t>STORDEN</t>
  </si>
  <si>
    <t>STRANDQUIST</t>
  </si>
  <si>
    <t>STRATHCONA</t>
  </si>
  <si>
    <t>STURGEON LAKE</t>
  </si>
  <si>
    <t>SUNBURG</t>
  </si>
  <si>
    <t>SUNFISH LAKE</t>
  </si>
  <si>
    <t>SWANVILLE</t>
  </si>
  <si>
    <t>TACONITE</t>
  </si>
  <si>
    <t>TAMARACK</t>
  </si>
  <si>
    <t>TAOPI</t>
  </si>
  <si>
    <t>TAUNTON</t>
  </si>
  <si>
    <t>TAYLORS FALLS</t>
  </si>
  <si>
    <t>TENSTRIKE</t>
  </si>
  <si>
    <t>THIEF RIVER FALLS</t>
  </si>
  <si>
    <t>TINTAH</t>
  </si>
  <si>
    <t>TONKA BAY</t>
  </si>
  <si>
    <t>TOWER</t>
  </si>
  <si>
    <t>TRACY</t>
  </si>
  <si>
    <t>TRAIL</t>
  </si>
  <si>
    <t>TRIMONT</t>
  </si>
  <si>
    <t>TROMMALD</t>
  </si>
  <si>
    <t>TROSKY</t>
  </si>
  <si>
    <t>TRUMAN</t>
  </si>
  <si>
    <t>TURTLE RIVER</t>
  </si>
  <si>
    <t>TWIN LAKES</t>
  </si>
  <si>
    <t>TWIN VALLEY</t>
  </si>
  <si>
    <t>TWO HARBORS</t>
  </si>
  <si>
    <t>TYLER</t>
  </si>
  <si>
    <t>ULEN</t>
  </si>
  <si>
    <t>UNDERWOOD</t>
  </si>
  <si>
    <t>UPSALA</t>
  </si>
  <si>
    <t>URBANK</t>
  </si>
  <si>
    <t>UTICA</t>
  </si>
  <si>
    <t>VADNAIS HEIGHTS</t>
  </si>
  <si>
    <t>VERGAS</t>
  </si>
  <si>
    <t>VERMILLION</t>
  </si>
  <si>
    <t>VERNDALE</t>
  </si>
  <si>
    <t>VERNON CENTER</t>
  </si>
  <si>
    <t>VESTA</t>
  </si>
  <si>
    <t>VICTORIA</t>
  </si>
  <si>
    <t>VIKING</t>
  </si>
  <si>
    <t>VILLARD</t>
  </si>
  <si>
    <t>VINING</t>
  </si>
  <si>
    <t>VIRGINIA</t>
  </si>
  <si>
    <t>WABASHA</t>
  </si>
  <si>
    <t>WABASSO</t>
  </si>
  <si>
    <t>WACONIA</t>
  </si>
  <si>
    <t>WADENA</t>
  </si>
  <si>
    <t>WAHKON</t>
  </si>
  <si>
    <t>WAITE PARK</t>
  </si>
  <si>
    <t>WALDORF</t>
  </si>
  <si>
    <t>WALKER</t>
  </si>
  <si>
    <t>WALNUT GROVE</t>
  </si>
  <si>
    <t>WALTERS</t>
  </si>
  <si>
    <t>WALTHAM</t>
  </si>
  <si>
    <t>WANAMINGO</t>
  </si>
  <si>
    <t>WANDA</t>
  </si>
  <si>
    <t>WARBA</t>
  </si>
  <si>
    <t>WARREN</t>
  </si>
  <si>
    <t>WARROAD</t>
  </si>
  <si>
    <t>WASECA</t>
  </si>
  <si>
    <t>WATERTOWN</t>
  </si>
  <si>
    <t>WATERVILLE</t>
  </si>
  <si>
    <t>WATKINS</t>
  </si>
  <si>
    <t>WATSON</t>
  </si>
  <si>
    <t>WAUBUN</t>
  </si>
  <si>
    <t>WAVERLY</t>
  </si>
  <si>
    <t>WAYZATA</t>
  </si>
  <si>
    <t>WELCOME</t>
  </si>
  <si>
    <t>WELLS</t>
  </si>
  <si>
    <t>WENDELL</t>
  </si>
  <si>
    <t>WEST CONCORD</t>
  </si>
  <si>
    <t>WEST ST PAUL</t>
  </si>
  <si>
    <t>WEST UNION</t>
  </si>
  <si>
    <t>WESTBROOK</t>
  </si>
  <si>
    <t>WESTPORT</t>
  </si>
  <si>
    <t>WHALAN</t>
  </si>
  <si>
    <t>WHEATON</t>
  </si>
  <si>
    <t>WHITE BEAR LAKE</t>
  </si>
  <si>
    <t>WILDER</t>
  </si>
  <si>
    <t>WILLERNIE</t>
  </si>
  <si>
    <t>WILLIAMS</t>
  </si>
  <si>
    <t>WILLMAR</t>
  </si>
  <si>
    <t>WILLOW RIVER</t>
  </si>
  <si>
    <t>WILMONT</t>
  </si>
  <si>
    <t>WILTON</t>
  </si>
  <si>
    <t>WINDOM</t>
  </si>
  <si>
    <t>WINGER</t>
  </si>
  <si>
    <t>WINNEBAGO</t>
  </si>
  <si>
    <t>WINONA</t>
  </si>
  <si>
    <t>WINSTED</t>
  </si>
  <si>
    <t>WINTHROP</t>
  </si>
  <si>
    <t>WINTON</t>
  </si>
  <si>
    <t>WOLF LAKE</t>
  </si>
  <si>
    <t>WOLVERTON</t>
  </si>
  <si>
    <t>WOOD LAKE</t>
  </si>
  <si>
    <t>WOODBURY</t>
  </si>
  <si>
    <t>WOODLAND</t>
  </si>
  <si>
    <t>WOODSTOCK</t>
  </si>
  <si>
    <t>WORTHINGTON</t>
  </si>
  <si>
    <t>WRENSHALL</t>
  </si>
  <si>
    <t>WRIGHT</t>
  </si>
  <si>
    <t>WYKOFF</t>
  </si>
  <si>
    <t>WYOMING</t>
  </si>
  <si>
    <t>ZEMPLE</t>
  </si>
  <si>
    <t>ZIMMERMAN</t>
  </si>
  <si>
    <t>ZUMBRO FALLS</t>
  </si>
  <si>
    <t>ZUMBROTA</t>
  </si>
  <si>
    <t>County Code</t>
  </si>
  <si>
    <t>City Code</t>
  </si>
  <si>
    <t>City Name</t>
  </si>
  <si>
    <t>Pre-1940 Housing Units</t>
  </si>
  <si>
    <t>Housing Units: Total</t>
  </si>
  <si>
    <t>Population 1970</t>
  </si>
  <si>
    <t>Population 1980</t>
  </si>
  <si>
    <t>Population 1990</t>
  </si>
  <si>
    <t>Population 2000</t>
  </si>
  <si>
    <t>Population 2010</t>
  </si>
  <si>
    <t>Peak Population Decline</t>
  </si>
  <si>
    <t>Tax Effort Rate</t>
  </si>
  <si>
    <t>Pre-1940 Housing Percentage</t>
  </si>
  <si>
    <t>Revenue Need Per Capita</t>
  </si>
  <si>
    <t>Unmet Need</t>
  </si>
  <si>
    <t>Aid Gap Percentage</t>
  </si>
  <si>
    <t>City Aid Distribution</t>
  </si>
  <si>
    <t>Minimum Aid</t>
  </si>
  <si>
    <t>Highest Population</t>
  </si>
  <si>
    <t>Transition Factor 2500&lt;Pop&lt;3000</t>
  </si>
  <si>
    <t>Revenue Need: Small Cities</t>
  </si>
  <si>
    <t>Revenue Need: Medium Cities</t>
  </si>
  <si>
    <t>Revenue Need: Large Cities</t>
  </si>
  <si>
    <t>Revenue Need:Small to Medium Cities</t>
  </si>
  <si>
    <t>Revenue Need: Medium to Large Cities</t>
  </si>
  <si>
    <t>Initial Revenue Need</t>
  </si>
  <si>
    <t>City Formula Aid</t>
  </si>
  <si>
    <t>$10 x Population</t>
  </si>
  <si>
    <t>City Aid Distribution - Smallest Minimum Aid</t>
  </si>
  <si>
    <t>Inflation Adjusted Need</t>
  </si>
  <si>
    <t>RICE LAKE</t>
  </si>
  <si>
    <t>Number of Cities receiving LGA</t>
  </si>
  <si>
    <t>Transition Factor 10000&lt;Pop&lt;11000</t>
  </si>
  <si>
    <t>Formula Aid Calculation</t>
  </si>
  <si>
    <t>Data Analysis</t>
  </si>
  <si>
    <t>5% of Net Levy</t>
  </si>
  <si>
    <t>CREDIT RIVER</t>
  </si>
  <si>
    <t>EMPIRE</t>
  </si>
  <si>
    <t>Population 2020</t>
  </si>
  <si>
    <t>Transformed</t>
  </si>
  <si>
    <t>Population</t>
  </si>
  <si>
    <t>Comm/Ind/PU</t>
  </si>
  <si>
    <t>Market Value</t>
  </si>
  <si>
    <t>Total Taxable</t>
  </si>
  <si>
    <t>CIU</t>
  </si>
  <si>
    <t>Percentage</t>
  </si>
  <si>
    <t>Age 65+</t>
  </si>
  <si>
    <t>Total Population</t>
  </si>
  <si>
    <t>City Age Index</t>
  </si>
  <si>
    <t>2024 LGA</t>
  </si>
  <si>
    <t>2022 Population</t>
  </si>
  <si>
    <t>1600000US2700172</t>
  </si>
  <si>
    <t>Ada city, Minnesota</t>
  </si>
  <si>
    <t>1600000US2700190</t>
  </si>
  <si>
    <t>Adams city, Minnesota</t>
  </si>
  <si>
    <t>1600000US2700262</t>
  </si>
  <si>
    <t>Adrian city, Minnesota</t>
  </si>
  <si>
    <t>1600000US2700316</t>
  </si>
  <si>
    <t>Afton city, Minnesota</t>
  </si>
  <si>
    <t>1600000US2700460</t>
  </si>
  <si>
    <t>Aitkin city, Minnesota</t>
  </si>
  <si>
    <t>1600000US2700496</t>
  </si>
  <si>
    <t>Akeley city, Minnesota</t>
  </si>
  <si>
    <t>1600000US2700622</t>
  </si>
  <si>
    <t>Albany city, Minnesota</t>
  </si>
  <si>
    <t>1600000US2700694</t>
  </si>
  <si>
    <t>Albert Lea city, Minnesota</t>
  </si>
  <si>
    <t>1600000US2700676</t>
  </si>
  <si>
    <t>Alberta city, Minnesota</t>
  </si>
  <si>
    <t>1600000US2700730</t>
  </si>
  <si>
    <t>Albertville city, Minnesota</t>
  </si>
  <si>
    <t>1600000US2700838</t>
  </si>
  <si>
    <t>Alden city, Minnesota</t>
  </si>
  <si>
    <t>1600000US2700892</t>
  </si>
  <si>
    <t>Aldrich city, Minnesota</t>
  </si>
  <si>
    <t>1600000US2700928</t>
  </si>
  <si>
    <t>Alexandria city, Minnesota</t>
  </si>
  <si>
    <t>1600000US2701162</t>
  </si>
  <si>
    <t>Alpha city, Minnesota</t>
  </si>
  <si>
    <t>1600000US2701234</t>
  </si>
  <si>
    <t>Altura city, Minnesota</t>
  </si>
  <si>
    <t>1600000US2701252</t>
  </si>
  <si>
    <t>Alvarado city, Minnesota</t>
  </si>
  <si>
    <t>1600000US2701324</t>
  </si>
  <si>
    <t>Amboy city, Minnesota</t>
  </si>
  <si>
    <t>1600000US2701486</t>
  </si>
  <si>
    <t>Andover city, Minnesota</t>
  </si>
  <si>
    <t>1600000US2701684</t>
  </si>
  <si>
    <t>Annandale city, Minnesota</t>
  </si>
  <si>
    <t>1600000US2701720</t>
  </si>
  <si>
    <t>Anoka city, Minnesota</t>
  </si>
  <si>
    <t>1600000US2701900</t>
  </si>
  <si>
    <t>Apple Valley city, Minnesota</t>
  </si>
  <si>
    <t>1600000US2701864</t>
  </si>
  <si>
    <t>Appleton city, Minnesota</t>
  </si>
  <si>
    <t>1600000US2701972</t>
  </si>
  <si>
    <t>Arco city, Minnesota</t>
  </si>
  <si>
    <t>1600000US2702026</t>
  </si>
  <si>
    <t>Arden Hills city, Minnesota</t>
  </si>
  <si>
    <t>1600000US2702134</t>
  </si>
  <si>
    <t>Argyle city, Minnesota</t>
  </si>
  <si>
    <t>1600000US2702152</t>
  </si>
  <si>
    <t>Arlington city, Minnesota</t>
  </si>
  <si>
    <t>1600000US2702422</t>
  </si>
  <si>
    <t>Ashby city, Minnesota</t>
  </si>
  <si>
    <t>1600000US2702548</t>
  </si>
  <si>
    <t>Askov city, Minnesota</t>
  </si>
  <si>
    <t>1600000US2702692</t>
  </si>
  <si>
    <t>Atwater city, Minnesota</t>
  </si>
  <si>
    <t>1600000US2702728</t>
  </si>
  <si>
    <t>Audubon city, Minnesota</t>
  </si>
  <si>
    <t>1600000US2702872</t>
  </si>
  <si>
    <t>Aurora city, Minnesota</t>
  </si>
  <si>
    <t>1600000US2702908</t>
  </si>
  <si>
    <t>Austin city, Minnesota</t>
  </si>
  <si>
    <t>1600000US2703052</t>
  </si>
  <si>
    <t>Avoca city, Minnesota</t>
  </si>
  <si>
    <t>1600000US2703070</t>
  </si>
  <si>
    <t>Avon city, Minnesota</t>
  </si>
  <si>
    <t>1600000US2703106</t>
  </si>
  <si>
    <t>Babbitt city, Minnesota</t>
  </si>
  <si>
    <t>1600000US2703124</t>
  </si>
  <si>
    <t>Backus city, Minnesota</t>
  </si>
  <si>
    <t>1600000US2703160</t>
  </si>
  <si>
    <t>Badger city, Minnesota</t>
  </si>
  <si>
    <t>1600000US2703196</t>
  </si>
  <si>
    <t>Bagley city, Minnesota</t>
  </si>
  <si>
    <t>1600000US2703250</t>
  </si>
  <si>
    <t>Balaton city, Minnesota</t>
  </si>
  <si>
    <t>1600000US2703574</t>
  </si>
  <si>
    <t>Barnesville city, Minnesota</t>
  </si>
  <si>
    <t>1600000US2703628</t>
  </si>
  <si>
    <t>Barnum city, Minnesota</t>
  </si>
  <si>
    <t>1600000US2703682</t>
  </si>
  <si>
    <t>Barrett city, Minnesota</t>
  </si>
  <si>
    <t>1600000US2703718</t>
  </si>
  <si>
    <t>Barry city, Minnesota</t>
  </si>
  <si>
    <t>1600000US2703970</t>
  </si>
  <si>
    <t>Battle Lake city, Minnesota</t>
  </si>
  <si>
    <t>1600000US2704024</t>
  </si>
  <si>
    <t>Baudette city, Minnesota</t>
  </si>
  <si>
    <t>1600000US2704042</t>
  </si>
  <si>
    <t>Baxter city, Minnesota</t>
  </si>
  <si>
    <t>1600000US2704114</t>
  </si>
  <si>
    <t>Bayport city, Minnesota</t>
  </si>
  <si>
    <t>1600000US2704204</t>
  </si>
  <si>
    <t>Beardsley city, Minnesota</t>
  </si>
  <si>
    <t>1600000US2704456</t>
  </si>
  <si>
    <t>Beaver Bay city, Minnesota</t>
  </si>
  <si>
    <t>1600000US2704492</t>
  </si>
  <si>
    <t>Beaver Creek city, Minnesota</t>
  </si>
  <si>
    <t>1600000US2704618</t>
  </si>
  <si>
    <t>Becker city, Minnesota</t>
  </si>
  <si>
    <t>1600000US2704672</t>
  </si>
  <si>
    <t>Bejou city, Minnesota</t>
  </si>
  <si>
    <t>1600000US2704762</t>
  </si>
  <si>
    <t>Belgrade city, Minnesota</t>
  </si>
  <si>
    <t>1600000US2704834</t>
  </si>
  <si>
    <t>Belle Plaine city, Minnesota</t>
  </si>
  <si>
    <t>1600000US2704798</t>
  </si>
  <si>
    <t>Bellechester city, Minnesota</t>
  </si>
  <si>
    <t>1600000US2704960</t>
  </si>
  <si>
    <t>Bellingham city, Minnesota</t>
  </si>
  <si>
    <t>1600000US2705014</t>
  </si>
  <si>
    <t>Beltrami city, Minnesota</t>
  </si>
  <si>
    <t>1600000US2705050</t>
  </si>
  <si>
    <t>Belview city, Minnesota</t>
  </si>
  <si>
    <t>1600000US2705068</t>
  </si>
  <si>
    <t>Bemidji city, Minnesota</t>
  </si>
  <si>
    <t>1600000US2705104</t>
  </si>
  <si>
    <t>Bena city, Minnesota</t>
  </si>
  <si>
    <t>1600000US2705212</t>
  </si>
  <si>
    <t>Benson city, Minnesota</t>
  </si>
  <si>
    <t>1600000US2705482</t>
  </si>
  <si>
    <t>Bertha city, Minnesota</t>
  </si>
  <si>
    <t>1600000US2705554</t>
  </si>
  <si>
    <t>Bethel city, Minnesota</t>
  </si>
  <si>
    <t>1600000US2705680</t>
  </si>
  <si>
    <t>Big Falls city, Minnesota</t>
  </si>
  <si>
    <t>1600000US2705752</t>
  </si>
  <si>
    <t>Big Lake city, Minnesota</t>
  </si>
  <si>
    <t>1600000US2705644</t>
  </si>
  <si>
    <t>Bigelow city, Minnesota</t>
  </si>
  <si>
    <t>1600000US2705698</t>
  </si>
  <si>
    <t>Bigfork city, Minnesota</t>
  </si>
  <si>
    <t>1600000US2705896</t>
  </si>
  <si>
    <t>Bingham Lake city, Minnesota</t>
  </si>
  <si>
    <t>1600000US2706058</t>
  </si>
  <si>
    <t>Birchwood Village city, Minnesota</t>
  </si>
  <si>
    <t>1600000US2706076</t>
  </si>
  <si>
    <t>Bird Island city, Minnesota</t>
  </si>
  <si>
    <t>1600000US2706112</t>
  </si>
  <si>
    <t>Biscay city, Minnesota</t>
  </si>
  <si>
    <t>1600000US2706148</t>
  </si>
  <si>
    <t>Biwabik city, Minnesota</t>
  </si>
  <si>
    <t>1600000US2706256</t>
  </si>
  <si>
    <t>Blackduck city, Minnesota</t>
  </si>
  <si>
    <t>1600000US2706382</t>
  </si>
  <si>
    <t>Blaine city, Minnesota</t>
  </si>
  <si>
    <t>1600000US2706490</t>
  </si>
  <si>
    <t>Blomkest city, Minnesota</t>
  </si>
  <si>
    <t>1600000US2706580</t>
  </si>
  <si>
    <t>Blooming Prairie city, Minnesota</t>
  </si>
  <si>
    <t>1600000US2706616</t>
  </si>
  <si>
    <t>Bloomington city, Minnesota</t>
  </si>
  <si>
    <t>1600000US2706688</t>
  </si>
  <si>
    <t>Blue Earth city, Minnesota</t>
  </si>
  <si>
    <t>1600000US2706778</t>
  </si>
  <si>
    <t>Bluffton city, Minnesota</t>
  </si>
  <si>
    <t>1600000US2706814</t>
  </si>
  <si>
    <t>Bock city, Minnesota</t>
  </si>
  <si>
    <t>1600000US2707030</t>
  </si>
  <si>
    <t>Borup city, Minnesota</t>
  </si>
  <si>
    <t>1600000US2707048</t>
  </si>
  <si>
    <t>Bovey city, Minnesota</t>
  </si>
  <si>
    <t>1600000US2707066</t>
  </si>
  <si>
    <t>Bowlus city, Minnesota</t>
  </si>
  <si>
    <t>1600000US2707174</t>
  </si>
  <si>
    <t>Boy River city, Minnesota</t>
  </si>
  <si>
    <t>1600000US2707138</t>
  </si>
  <si>
    <t>Boyd city, Minnesota</t>
  </si>
  <si>
    <t>1600000US2707282</t>
  </si>
  <si>
    <t>Braham city, Minnesota</t>
  </si>
  <si>
    <t>1600000US2707300</t>
  </si>
  <si>
    <t>Brainerd city, Minnesota</t>
  </si>
  <si>
    <t>1600000US2707336</t>
  </si>
  <si>
    <t>Brandon city, Minnesota</t>
  </si>
  <si>
    <t>1600000US2707462</t>
  </si>
  <si>
    <t>Breckenridge city, Minnesota</t>
  </si>
  <si>
    <t>1600000US2707516</t>
  </si>
  <si>
    <t>Breezy Point city, Minnesota</t>
  </si>
  <si>
    <t>1600000US2707660</t>
  </si>
  <si>
    <t>Brewster city, Minnesota</t>
  </si>
  <si>
    <t>1600000US2707678</t>
  </si>
  <si>
    <t>Bricelyn city, Minnesota</t>
  </si>
  <si>
    <t>1600000US2707984</t>
  </si>
  <si>
    <t>Brook Park city, Minnesota</t>
  </si>
  <si>
    <t>1600000US2707948</t>
  </si>
  <si>
    <t>Brooklyn Center city, Minnesota</t>
  </si>
  <si>
    <t>1600000US2707966</t>
  </si>
  <si>
    <t>Brooklyn Park city, Minnesota</t>
  </si>
  <si>
    <t>1600000US2708038</t>
  </si>
  <si>
    <t>Brooks city, Minnesota</t>
  </si>
  <si>
    <t>1600000US2708056</t>
  </si>
  <si>
    <t>Brookston city, Minnesota</t>
  </si>
  <si>
    <t>1600000US2708092</t>
  </si>
  <si>
    <t>Brooten city, Minnesota</t>
  </si>
  <si>
    <t>1600000US2708110</t>
  </si>
  <si>
    <t>Browerville city, Minnesota</t>
  </si>
  <si>
    <t>1600000US2708200</t>
  </si>
  <si>
    <t>Browns Valley city, Minnesota</t>
  </si>
  <si>
    <t>1600000US2708164</t>
  </si>
  <si>
    <t>Brownsdale city, Minnesota</t>
  </si>
  <si>
    <t>1600000US2708218</t>
  </si>
  <si>
    <t>Brownsville city, Minnesota</t>
  </si>
  <si>
    <t>1600000US2708254</t>
  </si>
  <si>
    <t>Brownton city, Minnesota</t>
  </si>
  <si>
    <t>1600000US2708290</t>
  </si>
  <si>
    <t>Bruno city, Minnesota</t>
  </si>
  <si>
    <t>1600000US2708416</t>
  </si>
  <si>
    <t>Buckman city, Minnesota</t>
  </si>
  <si>
    <t>1600000US2708452</t>
  </si>
  <si>
    <t>Buffalo city, Minnesota</t>
  </si>
  <si>
    <t>1600000US2708488</t>
  </si>
  <si>
    <t>Buffalo Lake city, Minnesota</t>
  </si>
  <si>
    <t>1600000US2708524</t>
  </si>
  <si>
    <t>Buhl city, Minnesota</t>
  </si>
  <si>
    <t>1600000US2708794</t>
  </si>
  <si>
    <t>Burnsville city, Minnesota</t>
  </si>
  <si>
    <t>1600000US2708902</t>
  </si>
  <si>
    <t>Burtrum city, Minnesota</t>
  </si>
  <si>
    <t>1600000US2708992</t>
  </si>
  <si>
    <t>Butterfield city, Minnesota</t>
  </si>
  <si>
    <t>1600000US2709154</t>
  </si>
  <si>
    <t>Byron city, Minnesota</t>
  </si>
  <si>
    <t>1600000US2709226</t>
  </si>
  <si>
    <t>Caledonia city, Minnesota</t>
  </si>
  <si>
    <t>1600000US2709280</t>
  </si>
  <si>
    <t>Callaway city, Minnesota</t>
  </si>
  <si>
    <t>1600000US2709316</t>
  </si>
  <si>
    <t>Calumet city, Minnesota</t>
  </si>
  <si>
    <t>1600000US2709370</t>
  </si>
  <si>
    <t>Cambridge city, Minnesota</t>
  </si>
  <si>
    <t>1600000US2709496</t>
  </si>
  <si>
    <t>Campbell city, Minnesota</t>
  </si>
  <si>
    <t>1600000US2709604</t>
  </si>
  <si>
    <t>Canby city, Minnesota</t>
  </si>
  <si>
    <t>1600000US2709730</t>
  </si>
  <si>
    <t>Cannon Falls city, Minnesota</t>
  </si>
  <si>
    <t>1600000US2709802</t>
  </si>
  <si>
    <t>Canton city, Minnesota</t>
  </si>
  <si>
    <t>1600000US2709964</t>
  </si>
  <si>
    <t>Carlos city, Minnesota</t>
  </si>
  <si>
    <t>1600000US2710018</t>
  </si>
  <si>
    <t>Carlton city, Minnesota</t>
  </si>
  <si>
    <t>1600000US2710144</t>
  </si>
  <si>
    <t>Carver city, Minnesota</t>
  </si>
  <si>
    <t>1600000US2710252</t>
  </si>
  <si>
    <t>Cass Lake city, Minnesota</t>
  </si>
  <si>
    <t>1600000US2710468</t>
  </si>
  <si>
    <t>Cedar Mills city, Minnesota</t>
  </si>
  <si>
    <t>1600000US2710576</t>
  </si>
  <si>
    <t>Center City city, Minnesota</t>
  </si>
  <si>
    <t>1600000US2710648</t>
  </si>
  <si>
    <t>Centerville city, Minnesota</t>
  </si>
  <si>
    <t>1600000US2710792</t>
  </si>
  <si>
    <t>Ceylon city, Minnesota</t>
  </si>
  <si>
    <t>1600000US2710846</t>
  </si>
  <si>
    <t>Champlin city, Minnesota</t>
  </si>
  <si>
    <t>1600000US2710900</t>
  </si>
  <si>
    <t>Chandler city, Minnesota</t>
  </si>
  <si>
    <t>1600000US2710918</t>
  </si>
  <si>
    <t>Chanhassen city, Minnesota</t>
  </si>
  <si>
    <t>1600000US2710972</t>
  </si>
  <si>
    <t>Chaska city, Minnesota</t>
  </si>
  <si>
    <t>1600000US2711008</t>
  </si>
  <si>
    <t>Chatfield city, Minnesota</t>
  </si>
  <si>
    <t>1600000US2711296</t>
  </si>
  <si>
    <t>Chickamaw Beach city, Minnesota</t>
  </si>
  <si>
    <t>1600000US2711350</t>
  </si>
  <si>
    <t>Chisago City city, Minnesota</t>
  </si>
  <si>
    <t>1600000US2711386</t>
  </si>
  <si>
    <t>Chisholm city, Minnesota</t>
  </si>
  <si>
    <t>1600000US2711440</t>
  </si>
  <si>
    <t>Chokio city, Minnesota</t>
  </si>
  <si>
    <t>1600000US2711494</t>
  </si>
  <si>
    <t>Circle Pines city, Minnesota</t>
  </si>
  <si>
    <t>1600000US2711548</t>
  </si>
  <si>
    <t>Clara City city, Minnesota</t>
  </si>
  <si>
    <t>1600000US2711566</t>
  </si>
  <si>
    <t>Claremont city, Minnesota</t>
  </si>
  <si>
    <t>1600000US2711602</t>
  </si>
  <si>
    <t>Clarissa city, Minnesota</t>
  </si>
  <si>
    <t>1600000US2711656</t>
  </si>
  <si>
    <t>Clarkfield city, Minnesota</t>
  </si>
  <si>
    <t>1600000US2711674</t>
  </si>
  <si>
    <t>Clarks Grove city, Minnesota</t>
  </si>
  <si>
    <t>1600000US2711764</t>
  </si>
  <si>
    <t>Clear Lake city, Minnesota</t>
  </si>
  <si>
    <t>1600000US2711746</t>
  </si>
  <si>
    <t>Clearbrook city, Minnesota</t>
  </si>
  <si>
    <t>1600000US2711800</t>
  </si>
  <si>
    <t>Clearwater city, Minnesota</t>
  </si>
  <si>
    <t>1600000US2711836</t>
  </si>
  <si>
    <t>Clements city, Minnesota</t>
  </si>
  <si>
    <t>1600000US2711872</t>
  </si>
  <si>
    <t>Cleveland city, Minnesota</t>
  </si>
  <si>
    <t>1600000US2711962</t>
  </si>
  <si>
    <t>Climax city, Minnesota</t>
  </si>
  <si>
    <t>1600000US2711980</t>
  </si>
  <si>
    <t>Clinton city, Minnesota</t>
  </si>
  <si>
    <t>1600000US2712088</t>
  </si>
  <si>
    <t>Clitherall city, Minnesota</t>
  </si>
  <si>
    <t>1600000US2712124</t>
  </si>
  <si>
    <t>Clontarf city, Minnesota</t>
  </si>
  <si>
    <t>1600000US2712160</t>
  </si>
  <si>
    <t>Cloquet city, Minnesota</t>
  </si>
  <si>
    <t>1600000US2712376</t>
  </si>
  <si>
    <t>Coates city, Minnesota</t>
  </si>
  <si>
    <t>1600000US2712394</t>
  </si>
  <si>
    <t>Cobden city, Minnesota</t>
  </si>
  <si>
    <t>1600000US2712412</t>
  </si>
  <si>
    <t>Cohasset city, Minnesota</t>
  </si>
  <si>
    <t>1600000US2712430</t>
  </si>
  <si>
    <t>Cokato city, Minnesota</t>
  </si>
  <si>
    <t>1600000US2712484</t>
  </si>
  <si>
    <t>Cold Spring city, Minnesota</t>
  </si>
  <si>
    <t>1600000US2712502</t>
  </si>
  <si>
    <t>Coleraine city, Minnesota</t>
  </si>
  <si>
    <t>1600000US2712664</t>
  </si>
  <si>
    <t>Cologne city, Minnesota</t>
  </si>
  <si>
    <t>1600000US2712700</t>
  </si>
  <si>
    <t>Columbia Heights city, Minnesota</t>
  </si>
  <si>
    <t>1600000US2712718</t>
  </si>
  <si>
    <t>Columbus city, Minnesota</t>
  </si>
  <si>
    <t>1600000US2712772</t>
  </si>
  <si>
    <t>Comfrey city, Minnesota</t>
  </si>
  <si>
    <t>1600000US2712862</t>
  </si>
  <si>
    <t>Comstock city, Minnesota</t>
  </si>
  <si>
    <t>1600000US2712952</t>
  </si>
  <si>
    <t>Conger city, Minnesota</t>
  </si>
  <si>
    <t>1600000US2713006</t>
  </si>
  <si>
    <t>Cook city, Minnesota</t>
  </si>
  <si>
    <t>1600000US2713114</t>
  </si>
  <si>
    <t>Coon Rapids city, Minnesota</t>
  </si>
  <si>
    <t>1600000US2713168</t>
  </si>
  <si>
    <t>Corcoran city, Minnesota</t>
  </si>
  <si>
    <t>1600000US2713384</t>
  </si>
  <si>
    <t>Correll city, Minnesota</t>
  </si>
  <si>
    <t>1600000US2713420</t>
  </si>
  <si>
    <t>Cosmos city, Minnesota</t>
  </si>
  <si>
    <t>1600000US2713456</t>
  </si>
  <si>
    <t>Cottage Grove city, Minnesota</t>
  </si>
  <si>
    <t>1600000US2713564</t>
  </si>
  <si>
    <t>Cottonwood city, Minnesota</t>
  </si>
  <si>
    <t>1600000US2713582</t>
  </si>
  <si>
    <t>Courtland city, Minnesota</t>
  </si>
  <si>
    <t>1600000US2713708</t>
  </si>
  <si>
    <t>Credit River city, Minnesota</t>
  </si>
  <si>
    <t>1600000US2713780</t>
  </si>
  <si>
    <t>Cromwell city, Minnesota</t>
  </si>
  <si>
    <t>1600000US2713870</t>
  </si>
  <si>
    <t>Crookston city, Minnesota</t>
  </si>
  <si>
    <t>1600000US2713924</t>
  </si>
  <si>
    <t>Crosby city, Minnesota</t>
  </si>
  <si>
    <t>1600000US2713978</t>
  </si>
  <si>
    <t>Crosslake city, Minnesota</t>
  </si>
  <si>
    <t>1600000US2714158</t>
  </si>
  <si>
    <t>Crystal city, Minnesota</t>
  </si>
  <si>
    <t>1600000US2714320</t>
  </si>
  <si>
    <t>Currie city, Minnesota</t>
  </si>
  <si>
    <t>1600000US2714428</t>
  </si>
  <si>
    <t>Cuyuna city, Minnesota</t>
  </si>
  <si>
    <t>1600000US2714446</t>
  </si>
  <si>
    <t>Cyrus city, Minnesota</t>
  </si>
  <si>
    <t>1600000US2714518</t>
  </si>
  <si>
    <t>Dakota city, Minnesota</t>
  </si>
  <si>
    <t>1600000US2714626</t>
  </si>
  <si>
    <t>Dalton city, Minnesota</t>
  </si>
  <si>
    <t>1600000US2714716</t>
  </si>
  <si>
    <t>Danube city, Minnesota</t>
  </si>
  <si>
    <t>1600000US2714734</t>
  </si>
  <si>
    <t>Danvers city, Minnesota</t>
  </si>
  <si>
    <t>1600000US2714770</t>
  </si>
  <si>
    <t>Darfur city, Minnesota</t>
  </si>
  <si>
    <t>1600000US2714842</t>
  </si>
  <si>
    <t>Darwin city, Minnesota</t>
  </si>
  <si>
    <t>1600000US2714878</t>
  </si>
  <si>
    <t>Dassel city, Minnesota</t>
  </si>
  <si>
    <t>1600000US2714968</t>
  </si>
  <si>
    <t>Dawson city, Minnesota</t>
  </si>
  <si>
    <t>1600000US2715022</t>
  </si>
  <si>
    <t>Dayton city, Minnesota</t>
  </si>
  <si>
    <t>1600000US2715148</t>
  </si>
  <si>
    <t>Deephaven city, Minnesota</t>
  </si>
  <si>
    <t>1600000US2715184</t>
  </si>
  <si>
    <t>Deer Creek city, Minnesota</t>
  </si>
  <si>
    <t>1600000US2715310</t>
  </si>
  <si>
    <t>Deer River city, Minnesota</t>
  </si>
  <si>
    <t>1600000US2715346</t>
  </si>
  <si>
    <t>Deerwood city, Minnesota</t>
  </si>
  <si>
    <t>1600000US2715418</t>
  </si>
  <si>
    <t>De Graff city, Minnesota</t>
  </si>
  <si>
    <t>1600000US2715454</t>
  </si>
  <si>
    <t>Delano city, Minnesota</t>
  </si>
  <si>
    <t>1600000US2715472</t>
  </si>
  <si>
    <t>Delavan city, Minnesota</t>
  </si>
  <si>
    <t>1600000US2715544</t>
  </si>
  <si>
    <t>Delhi city, Minnesota</t>
  </si>
  <si>
    <t>1600000US2715616</t>
  </si>
  <si>
    <t>Dellwood city, Minnesota</t>
  </si>
  <si>
    <t>1600000US2715670</t>
  </si>
  <si>
    <t>Denham city, Minnesota</t>
  </si>
  <si>
    <t>1600000US2715706</t>
  </si>
  <si>
    <t>Dennison city, Minnesota</t>
  </si>
  <si>
    <t>1600000US2715724</t>
  </si>
  <si>
    <t>Dent city, Minnesota</t>
  </si>
  <si>
    <t>1600000US2715832</t>
  </si>
  <si>
    <t>Detroit Lakes city, Minnesota</t>
  </si>
  <si>
    <t>1600000US2715886</t>
  </si>
  <si>
    <t>Dexter city, Minnesota</t>
  </si>
  <si>
    <t>1600000US2715976</t>
  </si>
  <si>
    <t>Dilworth city, Minnesota</t>
  </si>
  <si>
    <t>1600000US2715994</t>
  </si>
  <si>
    <t>Dodge Center city, Minnesota</t>
  </si>
  <si>
    <t>1600000US2716030</t>
  </si>
  <si>
    <t>Donaldson city, Minnesota</t>
  </si>
  <si>
    <t>1600000US2716084</t>
  </si>
  <si>
    <t>Donnelly city, Minnesota</t>
  </si>
  <si>
    <t>1600000US2716156</t>
  </si>
  <si>
    <t>Doran city, Minnesota</t>
  </si>
  <si>
    <t>1600000US2716264</t>
  </si>
  <si>
    <t>Dover city, Minnesota</t>
  </si>
  <si>
    <t>1600000US2716300</t>
  </si>
  <si>
    <t>Dovray city, Minnesota</t>
  </si>
  <si>
    <t>1600000US2717000</t>
  </si>
  <si>
    <t>Duluth city, Minnesota</t>
  </si>
  <si>
    <t>1600000US2717090</t>
  </si>
  <si>
    <t>Dumont city, Minnesota</t>
  </si>
  <si>
    <t>1600000US2717126</t>
  </si>
  <si>
    <t>Dundas city, Minnesota</t>
  </si>
  <si>
    <t>1600000US2717144</t>
  </si>
  <si>
    <t>Dundee city, Minnesota</t>
  </si>
  <si>
    <t>1600000US2717180</t>
  </si>
  <si>
    <t>Dunnell city, Minnesota</t>
  </si>
  <si>
    <t>1600000US2717288</t>
  </si>
  <si>
    <t>Eagan city, Minnesota</t>
  </si>
  <si>
    <t>1600000US2717342</t>
  </si>
  <si>
    <t>Eagle Bend city, Minnesota</t>
  </si>
  <si>
    <t>1600000US2717378</t>
  </si>
  <si>
    <t>Eagle Lake city, Minnesota</t>
  </si>
  <si>
    <t>1600000US2717486</t>
  </si>
  <si>
    <t>East Bethel city, Minnesota</t>
  </si>
  <si>
    <t>1600000US2717612</t>
  </si>
  <si>
    <t>East Grand Forks city, Minnesota</t>
  </si>
  <si>
    <t>1600000US2717630</t>
  </si>
  <si>
    <t>East Gull Lake city, Minnesota</t>
  </si>
  <si>
    <t>1600000US2717738</t>
  </si>
  <si>
    <t>Easton city, Minnesota</t>
  </si>
  <si>
    <t>1600000US2717900</t>
  </si>
  <si>
    <t>Echo city, Minnesota</t>
  </si>
  <si>
    <t>1600000US2718116</t>
  </si>
  <si>
    <t>Eden Prairie city, Minnesota</t>
  </si>
  <si>
    <t>1600000US2718134</t>
  </si>
  <si>
    <t>Eden Valley city, Minnesota</t>
  </si>
  <si>
    <t>1600000US2718152</t>
  </si>
  <si>
    <t>Edgerton city, Minnesota</t>
  </si>
  <si>
    <t>1600000US2718188</t>
  </si>
  <si>
    <t>Edina city, Minnesota</t>
  </si>
  <si>
    <t>1600000US2718260</t>
  </si>
  <si>
    <t>Effie city, Minnesota</t>
  </si>
  <si>
    <t>1600000US2718368</t>
  </si>
  <si>
    <t>Eitzen city, Minnesota</t>
  </si>
  <si>
    <t>1600000US2718386</t>
  </si>
  <si>
    <t>Elba city, Minnesota</t>
  </si>
  <si>
    <t>1600000US2718458</t>
  </si>
  <si>
    <t>Elbow Lake city, Minnesota</t>
  </si>
  <si>
    <t>1600000US2718530</t>
  </si>
  <si>
    <t>Elgin city, Minnesota</t>
  </si>
  <si>
    <t>1600000US2718566</t>
  </si>
  <si>
    <t>Elizabeth city, Minnesota</t>
  </si>
  <si>
    <t>1600000US2718674</t>
  </si>
  <si>
    <t>Elk River city, Minnesota</t>
  </si>
  <si>
    <t>1600000US2718662</t>
  </si>
  <si>
    <t>Elko New Market city, Minnesota</t>
  </si>
  <si>
    <t>1600000US2718728</t>
  </si>
  <si>
    <t>Elkton city, Minnesota</t>
  </si>
  <si>
    <t>1600000US2718746</t>
  </si>
  <si>
    <t>Ellendale city, Minnesota</t>
  </si>
  <si>
    <t>1600000US2718836</t>
  </si>
  <si>
    <t>Ellsworth city, Minnesota</t>
  </si>
  <si>
    <t>1600000US2718872</t>
  </si>
  <si>
    <t>Elmdale city, Minnesota</t>
  </si>
  <si>
    <t>1600000US2718998</t>
  </si>
  <si>
    <t>Elmore city, Minnesota</t>
  </si>
  <si>
    <t>1600000US2719088</t>
  </si>
  <si>
    <t>Elrosa city, Minnesota</t>
  </si>
  <si>
    <t>1600000US2719142</t>
  </si>
  <si>
    <t>Ely city, Minnesota</t>
  </si>
  <si>
    <t>1600000US2719160</t>
  </si>
  <si>
    <t>Elysian city, Minnesota</t>
  </si>
  <si>
    <t>1600000US2719286</t>
  </si>
  <si>
    <t>Emily city, Minnesota</t>
  </si>
  <si>
    <t>1600000US2719340</t>
  </si>
  <si>
    <t>Emmons city, Minnesota</t>
  </si>
  <si>
    <t>0600000US2703719376</t>
  </si>
  <si>
    <t>Empire township, Dakota County, Minnesota</t>
  </si>
  <si>
    <t>1600000US2719556</t>
  </si>
  <si>
    <t>Erhard city, Minnesota</t>
  </si>
  <si>
    <t>1600000US2719700</t>
  </si>
  <si>
    <t>Erskine city, Minnesota</t>
  </si>
  <si>
    <t>1600000US2719880</t>
  </si>
  <si>
    <t>Evan city, Minnesota</t>
  </si>
  <si>
    <t>1600000US2719898</t>
  </si>
  <si>
    <t>Evansville city, Minnesota</t>
  </si>
  <si>
    <t>1600000US2719934</t>
  </si>
  <si>
    <t>Eveleth city, Minnesota</t>
  </si>
  <si>
    <t>1600000US2720078</t>
  </si>
  <si>
    <t>Excelsior city, Minnesota</t>
  </si>
  <si>
    <t>1600000US2720114</t>
  </si>
  <si>
    <t>Eyota city, Minnesota</t>
  </si>
  <si>
    <t>1600000US2720222</t>
  </si>
  <si>
    <t>Fairfax city, Minnesota</t>
  </si>
  <si>
    <t>1600000US2720330</t>
  </si>
  <si>
    <t>Fairmont city, Minnesota</t>
  </si>
  <si>
    <t>1600000US2720420</t>
  </si>
  <si>
    <t>Falcon Heights city, Minnesota</t>
  </si>
  <si>
    <t>1600000US2720546</t>
  </si>
  <si>
    <t>Faribault city, Minnesota</t>
  </si>
  <si>
    <t>1600000US2720618</t>
  </si>
  <si>
    <t>Farmington city, Minnesota</t>
  </si>
  <si>
    <t>1600000US2720690</t>
  </si>
  <si>
    <t>Farwell city, Minnesota</t>
  </si>
  <si>
    <t>1600000US2720798</t>
  </si>
  <si>
    <t>Federal Dam city, Minnesota</t>
  </si>
  <si>
    <t>1600000US2720834</t>
  </si>
  <si>
    <t>Felton city, Minnesota</t>
  </si>
  <si>
    <t>1600000US2720906</t>
  </si>
  <si>
    <t>Fergus Falls city, Minnesota</t>
  </si>
  <si>
    <t>1600000US2720978</t>
  </si>
  <si>
    <t>Fertile city, Minnesota</t>
  </si>
  <si>
    <t>1600000US2721032</t>
  </si>
  <si>
    <t>Fifty Lakes city, Minnesota</t>
  </si>
  <si>
    <t>1600000US2721122</t>
  </si>
  <si>
    <t>Finlayson city, Minnesota</t>
  </si>
  <si>
    <t>1600000US2721158</t>
  </si>
  <si>
    <t>Fisher city, Minnesota</t>
  </si>
  <si>
    <t>1600000US2721266</t>
  </si>
  <si>
    <t>Flensburg city, Minnesota</t>
  </si>
  <si>
    <t>1600000US2721338</t>
  </si>
  <si>
    <t>Floodwood city, Minnesota</t>
  </si>
  <si>
    <t>1600000US2721410</t>
  </si>
  <si>
    <t>Florence city, Minnesota</t>
  </si>
  <si>
    <t>1600000US2721536</t>
  </si>
  <si>
    <t>Foley city, Minnesota</t>
  </si>
  <si>
    <t>1600000US2721608</t>
  </si>
  <si>
    <t>Forada city, Minnesota</t>
  </si>
  <si>
    <t>1600000US2721770</t>
  </si>
  <si>
    <t>Forest Lake city, Minnesota</t>
  </si>
  <si>
    <t>1600000US2721824</t>
  </si>
  <si>
    <t>Foreston city, Minnesota</t>
  </si>
  <si>
    <t>1600000US2721932</t>
  </si>
  <si>
    <t>Fort Ripley city, Minnesota</t>
  </si>
  <si>
    <t>1600000US2721986</t>
  </si>
  <si>
    <t>Fosston city, Minnesota</t>
  </si>
  <si>
    <t>1600000US2722094</t>
  </si>
  <si>
    <t>Fountain city, Minnesota</t>
  </si>
  <si>
    <t>1600000US2722202</t>
  </si>
  <si>
    <t>Foxhome city, Minnesota</t>
  </si>
  <si>
    <t>1600000US2722364</t>
  </si>
  <si>
    <t>Franklin city, Minnesota</t>
  </si>
  <si>
    <t>1600000US2722472</t>
  </si>
  <si>
    <t>Frazee city, Minnesota</t>
  </si>
  <si>
    <t>1600000US2722526</t>
  </si>
  <si>
    <t>Freeborn city, Minnesota</t>
  </si>
  <si>
    <t>1600000US2722652</t>
  </si>
  <si>
    <t>Freeport city, Minnesota</t>
  </si>
  <si>
    <t>1600000US2722814</t>
  </si>
  <si>
    <t>Fridley city, Minnesota</t>
  </si>
  <si>
    <t>1600000US2722940</t>
  </si>
  <si>
    <t>Frost city, Minnesota</t>
  </si>
  <si>
    <t>1600000US2722958</t>
  </si>
  <si>
    <t>Fulda city, Minnesota</t>
  </si>
  <si>
    <t>1600000US2722976</t>
  </si>
  <si>
    <t>Funkley city, Minnesota</t>
  </si>
  <si>
    <t>1600000US2723120</t>
  </si>
  <si>
    <t>Garfield city, Minnesota</t>
  </si>
  <si>
    <t>1600000US2723192</t>
  </si>
  <si>
    <t>Garrison city, Minnesota</t>
  </si>
  <si>
    <t>1600000US2723228</t>
  </si>
  <si>
    <t>Garvin city, Minnesota</t>
  </si>
  <si>
    <t>1600000US2723246</t>
  </si>
  <si>
    <t>Gary city, Minnesota</t>
  </si>
  <si>
    <t>1600000US2723300</t>
  </si>
  <si>
    <t>Gaylord city, Minnesota</t>
  </si>
  <si>
    <t>1600000US2723318</t>
  </si>
  <si>
    <t>Gem Lake city, Minnesota</t>
  </si>
  <si>
    <t>1600000US2723354</t>
  </si>
  <si>
    <t>Geneva city, Minnesota</t>
  </si>
  <si>
    <t>1600000US2723444</t>
  </si>
  <si>
    <t>Genola city, Minnesota</t>
  </si>
  <si>
    <t>1600000US2723498</t>
  </si>
  <si>
    <t>Georgetown city, Minnesota</t>
  </si>
  <si>
    <t>1600000US2723660</t>
  </si>
  <si>
    <t>Ghent city, Minnesota</t>
  </si>
  <si>
    <t>1600000US2723678</t>
  </si>
  <si>
    <t>Gibbon city, Minnesota</t>
  </si>
  <si>
    <t>1600000US2723714</t>
  </si>
  <si>
    <t>Gilbert city, Minnesota</t>
  </si>
  <si>
    <t>1600000US2723804</t>
  </si>
  <si>
    <t>Gilman city, Minnesota</t>
  </si>
  <si>
    <t>1600000US2723948</t>
  </si>
  <si>
    <t>Glencoe city, Minnesota</t>
  </si>
  <si>
    <t>1600000US2724056</t>
  </si>
  <si>
    <t>Glenville city, Minnesota</t>
  </si>
  <si>
    <t>1600000US2724074</t>
  </si>
  <si>
    <t>Glenwood city, Minnesota</t>
  </si>
  <si>
    <t>1600000US2724182</t>
  </si>
  <si>
    <t>Glyndon city, Minnesota</t>
  </si>
  <si>
    <t>1600000US2724308</t>
  </si>
  <si>
    <t>Golden Valley city, Minnesota</t>
  </si>
  <si>
    <t>1600000US2724344</t>
  </si>
  <si>
    <t>Gonvick city, Minnesota</t>
  </si>
  <si>
    <t>1600000US2724506</t>
  </si>
  <si>
    <t>Good Thunder city, Minnesota</t>
  </si>
  <si>
    <t>1600000US2724398</t>
  </si>
  <si>
    <t>Goodhue city, Minnesota</t>
  </si>
  <si>
    <t>1600000US2724470</t>
  </si>
  <si>
    <t>Goodridge city, Minnesota</t>
  </si>
  <si>
    <t>1600000US2724524</t>
  </si>
  <si>
    <t>Goodview city, Minnesota</t>
  </si>
  <si>
    <t>1600000US2724758</t>
  </si>
  <si>
    <t>Graceville city, Minnesota</t>
  </si>
  <si>
    <t>1600000US2724884</t>
  </si>
  <si>
    <t>Granada city, Minnesota</t>
  </si>
  <si>
    <t>1600000US2724992</t>
  </si>
  <si>
    <t>Grand Marais city, Minnesota</t>
  </si>
  <si>
    <t>1600000US2725010</t>
  </si>
  <si>
    <t>Grand Meadow city, Minnesota</t>
  </si>
  <si>
    <t>1600000US2725118</t>
  </si>
  <si>
    <t>Grand Rapids city, Minnesota</t>
  </si>
  <si>
    <t>1600000US2725280</t>
  </si>
  <si>
    <t>Granite Falls city, Minnesota</t>
  </si>
  <si>
    <t>1600000US2725334</t>
  </si>
  <si>
    <t>Grant city, Minnesota</t>
  </si>
  <si>
    <t>1600000US2725424</t>
  </si>
  <si>
    <t>Grasston city, Minnesota</t>
  </si>
  <si>
    <t>1600000US2725658</t>
  </si>
  <si>
    <t>Green Isle city, Minnesota</t>
  </si>
  <si>
    <t>1600000US2725604</t>
  </si>
  <si>
    <t>Greenbush city, Minnesota</t>
  </si>
  <si>
    <t>1600000US2725622</t>
  </si>
  <si>
    <t>Greenfield city, Minnesota</t>
  </si>
  <si>
    <t>1600000US2725874</t>
  </si>
  <si>
    <t>Greenwald city, Minnesota</t>
  </si>
  <si>
    <t>1600000US2725918</t>
  </si>
  <si>
    <t>Greenwood city, Minnesota</t>
  </si>
  <si>
    <t>1600000US2726000</t>
  </si>
  <si>
    <t>Grey Eagle city, Minnesota</t>
  </si>
  <si>
    <t>1600000US2726126</t>
  </si>
  <si>
    <t>Grove City city, Minnesota</t>
  </si>
  <si>
    <t>1600000US2726216</t>
  </si>
  <si>
    <t>Grygla city, Minnesota</t>
  </si>
  <si>
    <t>1600000US2726270</t>
  </si>
  <si>
    <t>Gully city, Minnesota</t>
  </si>
  <si>
    <t>1600000US2726378</t>
  </si>
  <si>
    <t>Hackensack city, Minnesota</t>
  </si>
  <si>
    <t>1600000US2726450</t>
  </si>
  <si>
    <t>Hadley city, Minnesota</t>
  </si>
  <si>
    <t>1600000US2726576</t>
  </si>
  <si>
    <t>Hallock city, Minnesota</t>
  </si>
  <si>
    <t>1600000US2726612</t>
  </si>
  <si>
    <t>Halma city, Minnesota</t>
  </si>
  <si>
    <t>1600000US2726630</t>
  </si>
  <si>
    <t>Halstad city, Minnesota</t>
  </si>
  <si>
    <t>1600000US2726738</t>
  </si>
  <si>
    <t>Ham Lake city, Minnesota</t>
  </si>
  <si>
    <t>1600000US2726666</t>
  </si>
  <si>
    <t>Hamburg city, Minnesota</t>
  </si>
  <si>
    <t>1600000US2726828</t>
  </si>
  <si>
    <t>Hammond city, Minnesota</t>
  </si>
  <si>
    <t>1600000US2726864</t>
  </si>
  <si>
    <t>Hampton city, Minnesota</t>
  </si>
  <si>
    <t>1600000US2726936</t>
  </si>
  <si>
    <t>Hancock city, Minnesota</t>
  </si>
  <si>
    <t>1600000US2726972</t>
  </si>
  <si>
    <t>Hanley Falls city, Minnesota</t>
  </si>
  <si>
    <t>1600000US2726990</t>
  </si>
  <si>
    <t>Hanover city, Minnesota</t>
  </si>
  <si>
    <t>1600000US2727008</t>
  </si>
  <si>
    <t>Hanska city, Minnesota</t>
  </si>
  <si>
    <t>1600000US2727098</t>
  </si>
  <si>
    <t>Harding city, Minnesota</t>
  </si>
  <si>
    <t>1600000US2727116</t>
  </si>
  <si>
    <t>Hardwick city, Minnesota</t>
  </si>
  <si>
    <t>1600000US2727188</t>
  </si>
  <si>
    <t>Harmony city, Minnesota</t>
  </si>
  <si>
    <t>1600000US2727278</t>
  </si>
  <si>
    <t>Harris city, Minnesota</t>
  </si>
  <si>
    <t>1600000US2727404</t>
  </si>
  <si>
    <t>Hartland city, Minnesota</t>
  </si>
  <si>
    <t>1600000US2727530</t>
  </si>
  <si>
    <t>Hastings city, Minnesota</t>
  </si>
  <si>
    <t>1600000US2727566</t>
  </si>
  <si>
    <t>Hatfield city, Minnesota</t>
  </si>
  <si>
    <t>1600000US2727746</t>
  </si>
  <si>
    <t>Hawley city, Minnesota</t>
  </si>
  <si>
    <t>1600000US2727872</t>
  </si>
  <si>
    <t>Hayfield city, Minnesota</t>
  </si>
  <si>
    <t>1600000US2727944</t>
  </si>
  <si>
    <t>Hayward city, Minnesota</t>
  </si>
  <si>
    <t>1600000US2728016</t>
  </si>
  <si>
    <t>Hazel Run city, Minnesota</t>
  </si>
  <si>
    <t>1600000US2728124</t>
  </si>
  <si>
    <t>Hector city, Minnesota</t>
  </si>
  <si>
    <t>1600000US2728214</t>
  </si>
  <si>
    <t>Heidelberg city, Minnesota</t>
  </si>
  <si>
    <t>1600000US2728394</t>
  </si>
  <si>
    <t>Henderson city, Minnesota</t>
  </si>
  <si>
    <t>1600000US2728430</t>
  </si>
  <si>
    <t>Hendricks city, Minnesota</t>
  </si>
  <si>
    <t>1600000US2728484</t>
  </si>
  <si>
    <t>Hendrum city, Minnesota</t>
  </si>
  <si>
    <t>1600000US2728520</t>
  </si>
  <si>
    <t>Henning city, Minnesota</t>
  </si>
  <si>
    <t>1600000US2728574</t>
  </si>
  <si>
    <t>Henriette city, Minnesota</t>
  </si>
  <si>
    <t>1600000US2728646</t>
  </si>
  <si>
    <t>Herman city, Minnesota</t>
  </si>
  <si>
    <t>1600000US2728682</t>
  </si>
  <si>
    <t>Hermantown city, Minnesota</t>
  </si>
  <si>
    <t>1600000US2728700</t>
  </si>
  <si>
    <t>Heron Lake city, Minnesota</t>
  </si>
  <si>
    <t>1600000US2728754</t>
  </si>
  <si>
    <t>Hewitt city, Minnesota</t>
  </si>
  <si>
    <t>1600000US2728790</t>
  </si>
  <si>
    <t>Hibbing city, Minnesota</t>
  </si>
  <si>
    <t>1600000US2729096</t>
  </si>
  <si>
    <t>Hill City city, Minnesota</t>
  </si>
  <si>
    <t>1600000US2729150</t>
  </si>
  <si>
    <t>Hillman city, Minnesota</t>
  </si>
  <si>
    <t>1600000US2729204</t>
  </si>
  <si>
    <t>Hills city, Minnesota</t>
  </si>
  <si>
    <t>1600000US2729258</t>
  </si>
  <si>
    <t>Hilltop city, Minnesota</t>
  </si>
  <si>
    <t>1600000US2729294</t>
  </si>
  <si>
    <t>Hinckley city, Minnesota</t>
  </si>
  <si>
    <t>1600000US2729402</t>
  </si>
  <si>
    <t>Hitterdal city, Minnesota</t>
  </si>
  <si>
    <t>1600000US2729474</t>
  </si>
  <si>
    <t>Hoffman city, Minnesota</t>
  </si>
  <si>
    <t>1600000US2729510</t>
  </si>
  <si>
    <t>Hokah city, Minnesota</t>
  </si>
  <si>
    <t>1600000US2729582</t>
  </si>
  <si>
    <t>Holdingford city, Minnesota</t>
  </si>
  <si>
    <t>1600000US2729618</t>
  </si>
  <si>
    <t>Holland city, Minnesota</t>
  </si>
  <si>
    <t>1600000US2729636</t>
  </si>
  <si>
    <t>Hollandale city, Minnesota</t>
  </si>
  <si>
    <t>1600000US2729672</t>
  </si>
  <si>
    <t>Holloway city, Minnesota</t>
  </si>
  <si>
    <t>1600000US2729870</t>
  </si>
  <si>
    <t>Holt city, Minnesota</t>
  </si>
  <si>
    <t>1600000US2730140</t>
  </si>
  <si>
    <t>Hopkins city, Minnesota</t>
  </si>
  <si>
    <t>1600000US2730230</t>
  </si>
  <si>
    <t>Houston city, Minnesota</t>
  </si>
  <si>
    <t>1600000US2730284</t>
  </si>
  <si>
    <t>Howard Lake city, Minnesota</t>
  </si>
  <si>
    <t>1600000US2730302</t>
  </si>
  <si>
    <t>Hoyt Lakes city, Minnesota</t>
  </si>
  <si>
    <t>1600000US2730392</t>
  </si>
  <si>
    <t>Hugo city, Minnesota</t>
  </si>
  <si>
    <t>1600000US2730446</t>
  </si>
  <si>
    <t>Humboldt city, Minnesota</t>
  </si>
  <si>
    <t>1600000US2730644</t>
  </si>
  <si>
    <t>Hutchinson city, Minnesota</t>
  </si>
  <si>
    <t>1600000US2730806</t>
  </si>
  <si>
    <t>Ihlen city, Minnesota</t>
  </si>
  <si>
    <t>1600000US2730842</t>
  </si>
  <si>
    <t>Independence city, Minnesota</t>
  </si>
  <si>
    <t>1600000US2731040</t>
  </si>
  <si>
    <t>International Falls city, Minnesota</t>
  </si>
  <si>
    <t>1600000US2731076</t>
  </si>
  <si>
    <t>Inver Grove Heights city, Minnesota</t>
  </si>
  <si>
    <t>1600000US2731094</t>
  </si>
  <si>
    <t>Iona city, Minnesota</t>
  </si>
  <si>
    <t>1600000US2731238</t>
  </si>
  <si>
    <t>Iron Junction city, Minnesota</t>
  </si>
  <si>
    <t>1600000US2731274</t>
  </si>
  <si>
    <t>Ironton city, Minnesota</t>
  </si>
  <si>
    <t>1600000US2731328</t>
  </si>
  <si>
    <t>Isanti city, Minnesota</t>
  </si>
  <si>
    <t>1600000US2731472</t>
  </si>
  <si>
    <t>Isle city, Minnesota</t>
  </si>
  <si>
    <t>1600000US2731526</t>
  </si>
  <si>
    <t>Ivanhoe city, Minnesota</t>
  </si>
  <si>
    <t>1600000US2731562</t>
  </si>
  <si>
    <t>Jackson city, Minnesota</t>
  </si>
  <si>
    <t>1600000US2731706</t>
  </si>
  <si>
    <t>Janesville city, Minnesota</t>
  </si>
  <si>
    <t>1600000US2731760</t>
  </si>
  <si>
    <t>Jasper city, Minnesota</t>
  </si>
  <si>
    <t>1600000US2731796</t>
  </si>
  <si>
    <t>Jeffers city, Minnesota</t>
  </si>
  <si>
    <t>1600000US2731832</t>
  </si>
  <si>
    <t>Jenkins city, Minnesota</t>
  </si>
  <si>
    <t>1600000US2732012</t>
  </si>
  <si>
    <t>Johnson city, Minnesota</t>
  </si>
  <si>
    <t>1600000US2732174</t>
  </si>
  <si>
    <t>Jordan city, Minnesota</t>
  </si>
  <si>
    <t>1600000US2732372</t>
  </si>
  <si>
    <t>Kandiyohi city, Minnesota</t>
  </si>
  <si>
    <t>1600000US2732444</t>
  </si>
  <si>
    <t>Karlstad city, Minnesota</t>
  </si>
  <si>
    <t>1600000US2732462</t>
  </si>
  <si>
    <t>Kasota city, Minnesota</t>
  </si>
  <si>
    <t>1600000US2732498</t>
  </si>
  <si>
    <t>Kasson city, Minnesota</t>
  </si>
  <si>
    <t>1600000US2732570</t>
  </si>
  <si>
    <t>Keewatin city, Minnesota</t>
  </si>
  <si>
    <t>1600000US2732606</t>
  </si>
  <si>
    <t>Kelliher city, Minnesota</t>
  </si>
  <si>
    <t>1600000US2732642</t>
  </si>
  <si>
    <t>Kellogg city, Minnesota</t>
  </si>
  <si>
    <t>1600000US2732732</t>
  </si>
  <si>
    <t>Kennedy city, Minnesota</t>
  </si>
  <si>
    <t>1600000US2732750</t>
  </si>
  <si>
    <t>Kenneth city, Minnesota</t>
  </si>
  <si>
    <t>1600000US2732768</t>
  </si>
  <si>
    <t>Kensington city, Minnesota</t>
  </si>
  <si>
    <t>1600000US2732786</t>
  </si>
  <si>
    <t>Kent city, Minnesota</t>
  </si>
  <si>
    <t>1600000US2732840</t>
  </si>
  <si>
    <t>Kenyon city, Minnesota</t>
  </si>
  <si>
    <t>1600000US2732876</t>
  </si>
  <si>
    <t>Kerkhoven city, Minnesota</t>
  </si>
  <si>
    <t>1600000US2732912</t>
  </si>
  <si>
    <t>Kerrick city, Minnesota</t>
  </si>
  <si>
    <t>1600000US2732966</t>
  </si>
  <si>
    <t>Kettle River city, Minnesota</t>
  </si>
  <si>
    <t>1600000US2733056</t>
  </si>
  <si>
    <t>Kiester city, Minnesota</t>
  </si>
  <si>
    <t>1600000US2733110</t>
  </si>
  <si>
    <t>Kilkenny city, Minnesota</t>
  </si>
  <si>
    <t>1600000US2733164</t>
  </si>
  <si>
    <t>Kimball city, Minnesota</t>
  </si>
  <si>
    <t>1600000US2733236</t>
  </si>
  <si>
    <t>Kinbrae city, Minnesota</t>
  </si>
  <si>
    <t>1600000US2733344</t>
  </si>
  <si>
    <t>Kingston city, Minnesota</t>
  </si>
  <si>
    <t>1600000US2733416</t>
  </si>
  <si>
    <t>Kinney city, Minnesota</t>
  </si>
  <si>
    <t>1600000US2733866</t>
  </si>
  <si>
    <t>La Crescent city, Minnesota</t>
  </si>
  <si>
    <t>1600000US2733920</t>
  </si>
  <si>
    <t>Lafayette city, Minnesota</t>
  </si>
  <si>
    <t>1600000US2734100</t>
  </si>
  <si>
    <t>Lake Benton city, Minnesota</t>
  </si>
  <si>
    <t>1600000US2734136</t>
  </si>
  <si>
    <t>Lake Bronson city, Minnesota</t>
  </si>
  <si>
    <t>1600000US2734172</t>
  </si>
  <si>
    <t>Lake City city, Minnesota</t>
  </si>
  <si>
    <t>1600000US2734190</t>
  </si>
  <si>
    <t>Lake Crystal city, Minnesota</t>
  </si>
  <si>
    <t>1600000US2734244</t>
  </si>
  <si>
    <t>Lake Elmo city, Minnesota</t>
  </si>
  <si>
    <t>1600000US2734478</t>
  </si>
  <si>
    <t>Lake Henry city, Minnesota</t>
  </si>
  <si>
    <t>1600000US2734676</t>
  </si>
  <si>
    <t>Lake Lillian city, Minnesota</t>
  </si>
  <si>
    <t>1600000US2734784</t>
  </si>
  <si>
    <t>Lake Park city, Minnesota</t>
  </si>
  <si>
    <t>1600000US2734928</t>
  </si>
  <si>
    <t>Lake Shore city, Minnesota</t>
  </si>
  <si>
    <t>1600000US2734865</t>
  </si>
  <si>
    <t>Lake St. Croix Beach city, Minnesota</t>
  </si>
  <si>
    <t>1600000US2735198</t>
  </si>
  <si>
    <t>Lake Wilson city, Minnesota</t>
  </si>
  <si>
    <t>1600000US2734316</t>
  </si>
  <si>
    <t>Lakefield city, Minnesota</t>
  </si>
  <si>
    <t>1600000US2734622</t>
  </si>
  <si>
    <t>Lakeland city, Minnesota</t>
  </si>
  <si>
    <t>1600000US2734658</t>
  </si>
  <si>
    <t>Lakeland Shores city, Minnesota</t>
  </si>
  <si>
    <t>1600000US2735180</t>
  </si>
  <si>
    <t>Lakeville city, Minnesota</t>
  </si>
  <si>
    <t>1600000US2735288</t>
  </si>
  <si>
    <t>Lamberton city, Minnesota</t>
  </si>
  <si>
    <t>1600000US2735378</t>
  </si>
  <si>
    <t>Lancaster city, Minnesota</t>
  </si>
  <si>
    <t>1600000US2735414</t>
  </si>
  <si>
    <t>Landfall city, Minnesota</t>
  </si>
  <si>
    <t>1600000US2735450</t>
  </si>
  <si>
    <t>Lanesboro city, Minnesota</t>
  </si>
  <si>
    <t>1600000US2735612</t>
  </si>
  <si>
    <t>Laporte city, Minnesota</t>
  </si>
  <si>
    <t>1600000US2735648</t>
  </si>
  <si>
    <t>La Prairie city, Minnesota</t>
  </si>
  <si>
    <t>1600000US2735702</t>
  </si>
  <si>
    <t>La Salle city, Minnesota</t>
  </si>
  <si>
    <t>1600000US2735720</t>
  </si>
  <si>
    <t>Lastrup city, Minnesota</t>
  </si>
  <si>
    <t>1600000US2735738</t>
  </si>
  <si>
    <t>Lauderdale city, Minnesota</t>
  </si>
  <si>
    <t>1600000US2736134</t>
  </si>
  <si>
    <t>Le Center city, Minnesota</t>
  </si>
  <si>
    <t>1600000US2736404</t>
  </si>
  <si>
    <t>Lengby city, Minnesota</t>
  </si>
  <si>
    <t>1600000US2736494</t>
  </si>
  <si>
    <t>Leonard city, Minnesota</t>
  </si>
  <si>
    <t>1600000US2736530</t>
  </si>
  <si>
    <t>Leonidas city, Minnesota</t>
  </si>
  <si>
    <t>1600000US2736620</t>
  </si>
  <si>
    <t>Le Roy city, Minnesota</t>
  </si>
  <si>
    <t>1600000US2736728</t>
  </si>
  <si>
    <t>Lester Prairie city, Minnesota</t>
  </si>
  <si>
    <t>1600000US2736746</t>
  </si>
  <si>
    <t>Le Sueur city, Minnesota</t>
  </si>
  <si>
    <t>1600000US2736800</t>
  </si>
  <si>
    <t>Lewiston city, Minnesota</t>
  </si>
  <si>
    <t>1600000US2736818</t>
  </si>
  <si>
    <t>Lewisville city, Minnesota</t>
  </si>
  <si>
    <t>1600000US2736836</t>
  </si>
  <si>
    <t>Lexington city, Minnesota</t>
  </si>
  <si>
    <t>1600000US2737016</t>
  </si>
  <si>
    <t>Lilydale city, Minnesota</t>
  </si>
  <si>
    <t>1600000US2737304</t>
  </si>
  <si>
    <t>Lindstrom city, Minnesota</t>
  </si>
  <si>
    <t>1600000US2737322</t>
  </si>
  <si>
    <t>Lino Lakes city, Minnesota</t>
  </si>
  <si>
    <t>1600000US2737412</t>
  </si>
  <si>
    <t>Lismore city, Minnesota</t>
  </si>
  <si>
    <t>1600000US2737448</t>
  </si>
  <si>
    <t>Litchfield city, Minnesota</t>
  </si>
  <si>
    <t>1600000US2737502</t>
  </si>
  <si>
    <t>Little Canada city, Minnesota</t>
  </si>
  <si>
    <t>1600000US2737556</t>
  </si>
  <si>
    <t>Little Falls city, Minnesota</t>
  </si>
  <si>
    <t>1600000US2737592</t>
  </si>
  <si>
    <t>Littlefork city, Minnesota</t>
  </si>
  <si>
    <t>1600000US2737970</t>
  </si>
  <si>
    <t>Long Beach city, Minnesota</t>
  </si>
  <si>
    <t>1600000US2738006</t>
  </si>
  <si>
    <t>Long Lake city, Minnesota</t>
  </si>
  <si>
    <t>1600000US2738060</t>
  </si>
  <si>
    <t>Long Prairie city, Minnesota</t>
  </si>
  <si>
    <t>1600000US2738114</t>
  </si>
  <si>
    <t>Longville city, Minnesota</t>
  </si>
  <si>
    <t>1600000US2738150</t>
  </si>
  <si>
    <t>Lonsdale city, Minnesota</t>
  </si>
  <si>
    <t>1600000US2738222</t>
  </si>
  <si>
    <t>Loretto city, Minnesota</t>
  </si>
  <si>
    <t>1600000US2738258</t>
  </si>
  <si>
    <t>Louisburg city, Minnesota</t>
  </si>
  <si>
    <t>1600000US2738366</t>
  </si>
  <si>
    <t>Lowry city, Minnesota</t>
  </si>
  <si>
    <t>1600000US2738420</t>
  </si>
  <si>
    <t>Lucan city, Minnesota</t>
  </si>
  <si>
    <t>1600000US2738564</t>
  </si>
  <si>
    <t>Luverne city, Minnesota</t>
  </si>
  <si>
    <t>1600000US2738654</t>
  </si>
  <si>
    <t>Lyle city, Minnesota</t>
  </si>
  <si>
    <t>1600000US2738708</t>
  </si>
  <si>
    <t>Lynd city, Minnesota</t>
  </si>
  <si>
    <t>1600000US2738888</t>
  </si>
  <si>
    <t>Mabel city, Minnesota</t>
  </si>
  <si>
    <t>1600000US2739230</t>
  </si>
  <si>
    <t>Madelia city, Minnesota</t>
  </si>
  <si>
    <t>1600000US2739266</t>
  </si>
  <si>
    <t>Madison city, Minnesota</t>
  </si>
  <si>
    <t>1600000US2739320</t>
  </si>
  <si>
    <t>Madison Lake city, Minnesota</t>
  </si>
  <si>
    <t>1600000US2739338</t>
  </si>
  <si>
    <t>Magnolia city, Minnesota</t>
  </si>
  <si>
    <t>1600000US2739392</t>
  </si>
  <si>
    <t>Mahnomen city, Minnesota</t>
  </si>
  <si>
    <t>1600000US2739428</t>
  </si>
  <si>
    <t>Mahtomedi city, Minnesota</t>
  </si>
  <si>
    <t>1600000US2739716</t>
  </si>
  <si>
    <t>Manchester city, Minnesota</t>
  </si>
  <si>
    <t>1600000US2739806</t>
  </si>
  <si>
    <t>Manhattan Beach city, Minnesota</t>
  </si>
  <si>
    <t>1600000US2739878</t>
  </si>
  <si>
    <t>Mankato city, Minnesota</t>
  </si>
  <si>
    <t>1600000US2739986</t>
  </si>
  <si>
    <t>Mantorville city, Minnesota</t>
  </si>
  <si>
    <t>1600000US2740166</t>
  </si>
  <si>
    <t>Maple Grove city, Minnesota</t>
  </si>
  <si>
    <t>1600000US2740220</t>
  </si>
  <si>
    <t>Maple Lake city, Minnesota</t>
  </si>
  <si>
    <t>1600000US2740256</t>
  </si>
  <si>
    <t>Maple Plain city, Minnesota</t>
  </si>
  <si>
    <t>1600000US2740310</t>
  </si>
  <si>
    <t>Mapleton city, Minnesota</t>
  </si>
  <si>
    <t>1600000US2740346</t>
  </si>
  <si>
    <t>Mapleview city, Minnesota</t>
  </si>
  <si>
    <t>1600000US2740382</t>
  </si>
  <si>
    <t>Maplewood city, Minnesota</t>
  </si>
  <si>
    <t>1600000US2740418</t>
  </si>
  <si>
    <t>Marble city, Minnesota</t>
  </si>
  <si>
    <t>1600000US2740526</t>
  </si>
  <si>
    <t>Marietta city, Minnesota</t>
  </si>
  <si>
    <t>1600000US2740562</t>
  </si>
  <si>
    <t>Marine on St. Croix city, Minnesota</t>
  </si>
  <si>
    <t>1600000US2740688</t>
  </si>
  <si>
    <t>Marshall city, Minnesota</t>
  </si>
  <si>
    <t>1600000US2741138</t>
  </si>
  <si>
    <t>Mayer city, Minnesota</t>
  </si>
  <si>
    <t>1600000US2741210</t>
  </si>
  <si>
    <t>Maynard city, Minnesota</t>
  </si>
  <si>
    <t>1600000US2741282</t>
  </si>
  <si>
    <t>Mazeppa city, Minnesota</t>
  </si>
  <si>
    <t>1600000US2738996</t>
  </si>
  <si>
    <t>McGrath city, Minnesota</t>
  </si>
  <si>
    <t>1600000US2739014</t>
  </si>
  <si>
    <t>McGregor city, Minnesota</t>
  </si>
  <si>
    <t>1600000US2739050</t>
  </si>
  <si>
    <t>McIntosh city, Minnesota</t>
  </si>
  <si>
    <t>1600000US2739140</t>
  </si>
  <si>
    <t>McKinley city, Minnesota</t>
  </si>
  <si>
    <t>1600000US2741372</t>
  </si>
  <si>
    <t>Meadowlands city, Minnesota</t>
  </si>
  <si>
    <t>1600000US2741426</t>
  </si>
  <si>
    <t>Medford city, Minnesota</t>
  </si>
  <si>
    <t>1600000US2741462</t>
  </si>
  <si>
    <t>Medicine Lake city, Minnesota</t>
  </si>
  <si>
    <t>1600000US2741480</t>
  </si>
  <si>
    <t>Medina city, Minnesota</t>
  </si>
  <si>
    <t>1600000US2741534</t>
  </si>
  <si>
    <t>Meire Grove city, Minnesota</t>
  </si>
  <si>
    <t>1600000US2741570</t>
  </si>
  <si>
    <t>Melrose city, Minnesota</t>
  </si>
  <si>
    <t>1600000US2741660</t>
  </si>
  <si>
    <t>Menahga city, Minnesota</t>
  </si>
  <si>
    <t>1600000US2741678</t>
  </si>
  <si>
    <t>Mendota city, Minnesota</t>
  </si>
  <si>
    <t>1600000US2741696</t>
  </si>
  <si>
    <t>Mendota Heights city, Minnesota</t>
  </si>
  <si>
    <t>1600000US2741714</t>
  </si>
  <si>
    <t>Mentor city, Minnesota</t>
  </si>
  <si>
    <t>1600000US2741912</t>
  </si>
  <si>
    <t>Middle River city, Minnesota</t>
  </si>
  <si>
    <t>1600000US2742092</t>
  </si>
  <si>
    <t>Miesville city, Minnesota</t>
  </si>
  <si>
    <t>1600000US2742110</t>
  </si>
  <si>
    <t>Milaca city, Minnesota</t>
  </si>
  <si>
    <t>1600000US2742146</t>
  </si>
  <si>
    <t>Milan city, Minnesota</t>
  </si>
  <si>
    <t>1600000US2742254</t>
  </si>
  <si>
    <t>Millerville city, Minnesota</t>
  </si>
  <si>
    <t>1600000US2742290</t>
  </si>
  <si>
    <t>Millville city, Minnesota</t>
  </si>
  <si>
    <t>1600000US2742362</t>
  </si>
  <si>
    <t>Milroy city, Minnesota</t>
  </si>
  <si>
    <t>1600000US2742398</t>
  </si>
  <si>
    <t>Miltona city, Minnesota</t>
  </si>
  <si>
    <t>1600000US2743000</t>
  </si>
  <si>
    <t>Minneapolis city, Minnesota</t>
  </si>
  <si>
    <t>1600000US2743036</t>
  </si>
  <si>
    <t>Minneiska city, Minnesota</t>
  </si>
  <si>
    <t>1600000US2743126</t>
  </si>
  <si>
    <t>Minneota city, Minnesota</t>
  </si>
  <si>
    <t>1600000US2743144</t>
  </si>
  <si>
    <t>Minnesota City city, Minnesota</t>
  </si>
  <si>
    <t>1600000US2743198</t>
  </si>
  <si>
    <t>Minnesota Lake city, Minnesota</t>
  </si>
  <si>
    <t>1600000US2743252</t>
  </si>
  <si>
    <t>Minnetonka city, Minnesota</t>
  </si>
  <si>
    <t>1600000US2743270</t>
  </si>
  <si>
    <t>Minnetonka Beach city, Minnesota</t>
  </si>
  <si>
    <t>1600000US2743306</t>
  </si>
  <si>
    <t>Minnetrista city, Minnesota</t>
  </si>
  <si>
    <t>1600000US2743540</t>
  </si>
  <si>
    <t>Mizpah city, Minnesota</t>
  </si>
  <si>
    <t>1600000US2743720</t>
  </si>
  <si>
    <t>Montevideo city, Minnesota</t>
  </si>
  <si>
    <t>1600000US2743738</t>
  </si>
  <si>
    <t>Montgomery city, Minnesota</t>
  </si>
  <si>
    <t>1600000US2743774</t>
  </si>
  <si>
    <t>Monticello city, Minnesota</t>
  </si>
  <si>
    <t>1600000US2743810</t>
  </si>
  <si>
    <t>Montrose city, Minnesota</t>
  </si>
  <si>
    <t>1600000US2743864</t>
  </si>
  <si>
    <t>Moorhead city, Minnesota</t>
  </si>
  <si>
    <t>1600000US2743954</t>
  </si>
  <si>
    <t>Moose Lake city, Minnesota</t>
  </si>
  <si>
    <t>1600000US2744044</t>
  </si>
  <si>
    <t>Mora city, Minnesota</t>
  </si>
  <si>
    <t>1600000US2744116</t>
  </si>
  <si>
    <t>Morgan city, Minnesota</t>
  </si>
  <si>
    <t>1600000US2744242</t>
  </si>
  <si>
    <t>Morris city, Minnesota</t>
  </si>
  <si>
    <t>1600000US2744296</t>
  </si>
  <si>
    <t>Morristown city, Minnesota</t>
  </si>
  <si>
    <t>1600000US2744368</t>
  </si>
  <si>
    <t>Morton city, Minnesota</t>
  </si>
  <si>
    <t>1600000US2744422</t>
  </si>
  <si>
    <t>Motley city, Minnesota</t>
  </si>
  <si>
    <t>1600000US2744476</t>
  </si>
  <si>
    <t>Mound city, Minnesota</t>
  </si>
  <si>
    <t>1600000US2744530</t>
  </si>
  <si>
    <t>Mounds View city, Minnesota</t>
  </si>
  <si>
    <t>1600000US2744548</t>
  </si>
  <si>
    <t>Mountain Iron city, Minnesota</t>
  </si>
  <si>
    <t>1600000US2744566</t>
  </si>
  <si>
    <t>Mountain Lake city, Minnesota</t>
  </si>
  <si>
    <t>1600000US2744818</t>
  </si>
  <si>
    <t>Murdock city, Minnesota</t>
  </si>
  <si>
    <t>1600000US2744890</t>
  </si>
  <si>
    <t>Myrtle city, Minnesota</t>
  </si>
  <si>
    <t>1600000US2744944</t>
  </si>
  <si>
    <t>Nashua city, Minnesota</t>
  </si>
  <si>
    <t>1600000US2744980</t>
  </si>
  <si>
    <t>Nashwauk city, Minnesota</t>
  </si>
  <si>
    <t>1600000US2745016</t>
  </si>
  <si>
    <t>Nassau city, Minnesota</t>
  </si>
  <si>
    <t>1600000US2745106</t>
  </si>
  <si>
    <t>Nelson city, Minnesota</t>
  </si>
  <si>
    <t>1600000US2745196</t>
  </si>
  <si>
    <t>Nerstrand city, Minnesota</t>
  </si>
  <si>
    <t>1600000US2745340</t>
  </si>
  <si>
    <t>Nevis city, Minnesota</t>
  </si>
  <si>
    <t>1600000US2745376</t>
  </si>
  <si>
    <t>New Auburn city, Minnesota</t>
  </si>
  <si>
    <t>1600000US2745430</t>
  </si>
  <si>
    <t>New Brighton city, Minnesota</t>
  </si>
  <si>
    <t>1600000US2745556</t>
  </si>
  <si>
    <t>New Germany city, Minnesota</t>
  </si>
  <si>
    <t>1600000US2745628</t>
  </si>
  <si>
    <t>New Hope city, Minnesota</t>
  </si>
  <si>
    <t>1600000US2745682</t>
  </si>
  <si>
    <t>New London city, Minnesota</t>
  </si>
  <si>
    <t>1600000US2745772</t>
  </si>
  <si>
    <t>New Munich city, Minnesota</t>
  </si>
  <si>
    <t>1600000US2745808</t>
  </si>
  <si>
    <t>New Prague city, Minnesota</t>
  </si>
  <si>
    <t>1600000US2745862</t>
  </si>
  <si>
    <t>New Richland city, Minnesota</t>
  </si>
  <si>
    <t>1600000US2746024</t>
  </si>
  <si>
    <t>New Trier city, Minnesota</t>
  </si>
  <si>
    <t>1600000US2746042</t>
  </si>
  <si>
    <t>New Ulm city, Minnesota</t>
  </si>
  <si>
    <t>1600000US2746060</t>
  </si>
  <si>
    <t>New York Mills city, Minnesota</t>
  </si>
  <si>
    <t>1600000US2745520</t>
  </si>
  <si>
    <t>Newfolden city, Minnesota</t>
  </si>
  <si>
    <t>1600000US2745790</t>
  </si>
  <si>
    <t>Newport city, Minnesota</t>
  </si>
  <si>
    <t>1600000US2746150</t>
  </si>
  <si>
    <t>Nicollet city, Minnesota</t>
  </si>
  <si>
    <t>1600000US2746258</t>
  </si>
  <si>
    <t>Nielsville city, Minnesota</t>
  </si>
  <si>
    <t>1600000US2746294</t>
  </si>
  <si>
    <t>Nimrod city, Minnesota</t>
  </si>
  <si>
    <t>1600000US2746348</t>
  </si>
  <si>
    <t>Nisswa city, Minnesota</t>
  </si>
  <si>
    <t>1600000US2746492</t>
  </si>
  <si>
    <t>Norcross city, Minnesota</t>
  </si>
  <si>
    <t>1600000US2746798</t>
  </si>
  <si>
    <t>North Branch city, Minnesota</t>
  </si>
  <si>
    <t>1600000US2747068</t>
  </si>
  <si>
    <t>North Mankato city, Minnesota</t>
  </si>
  <si>
    <t>1600000US2747104</t>
  </si>
  <si>
    <t>North Oaks city, Minnesota</t>
  </si>
  <si>
    <t>1600000US2747221</t>
  </si>
  <si>
    <t>North St. Paul city, Minnesota</t>
  </si>
  <si>
    <t>1600000US2746924</t>
  </si>
  <si>
    <t>Northfield city, Minnesota</t>
  </si>
  <si>
    <t>1600000US2747122</t>
  </si>
  <si>
    <t>Northome city, Minnesota</t>
  </si>
  <si>
    <t>1600000US2747212</t>
  </si>
  <si>
    <t>Northrop city, Minnesota</t>
  </si>
  <si>
    <t>1600000US2747520</t>
  </si>
  <si>
    <t>Norwood Young America city, Minnesota</t>
  </si>
  <si>
    <t>1600000US2747536</t>
  </si>
  <si>
    <t>Nowthen city, Minnesota</t>
  </si>
  <si>
    <t>1600000US2747690</t>
  </si>
  <si>
    <t>Oak Grove city, Minnesota</t>
  </si>
  <si>
    <t>1600000US2747914</t>
  </si>
  <si>
    <t>Oak Park Heights city, Minnesota</t>
  </si>
  <si>
    <t>1600000US2747680</t>
  </si>
  <si>
    <t>Oakdale city, Minnesota</t>
  </si>
  <si>
    <t>1600000US2748058</t>
  </si>
  <si>
    <t>Odessa city, Minnesota</t>
  </si>
  <si>
    <t>1600000US2748094</t>
  </si>
  <si>
    <t>Odin city, Minnesota</t>
  </si>
  <si>
    <t>1600000US2748130</t>
  </si>
  <si>
    <t>Ogema city, Minnesota</t>
  </si>
  <si>
    <t>1600000US2748166</t>
  </si>
  <si>
    <t>Ogilvie city, Minnesota</t>
  </si>
  <si>
    <t>1600000US2748184</t>
  </si>
  <si>
    <t>Okabena city, Minnesota</t>
  </si>
  <si>
    <t>1600000US2748202</t>
  </si>
  <si>
    <t>Oklee city, Minnesota</t>
  </si>
  <si>
    <t>1600000US2748256</t>
  </si>
  <si>
    <t>Olivia city, Minnesota</t>
  </si>
  <si>
    <t>1600000US2748310</t>
  </si>
  <si>
    <t>Onamia city, Minnesota</t>
  </si>
  <si>
    <t>1600000US2748562</t>
  </si>
  <si>
    <t>Ormsby city, Minnesota</t>
  </si>
  <si>
    <t>1600000US2748580</t>
  </si>
  <si>
    <t>Orono city, Minnesota</t>
  </si>
  <si>
    <t>1600000US2748598</t>
  </si>
  <si>
    <t>Oronoco city, Minnesota</t>
  </si>
  <si>
    <t>1600000US2748634</t>
  </si>
  <si>
    <t>Orr city, Minnesota</t>
  </si>
  <si>
    <t>1600000US2748706</t>
  </si>
  <si>
    <t>Ortonville city, Minnesota</t>
  </si>
  <si>
    <t>1600000US2748796</t>
  </si>
  <si>
    <t>Osakis city, Minnesota</t>
  </si>
  <si>
    <t>1600000US2748976</t>
  </si>
  <si>
    <t>Oslo city, Minnesota</t>
  </si>
  <si>
    <t>1600000US2749012</t>
  </si>
  <si>
    <t>Osseo city, Minnesota</t>
  </si>
  <si>
    <t>1600000US2749030</t>
  </si>
  <si>
    <t>Ostrander city, Minnesota</t>
  </si>
  <si>
    <t>1600000US2749138</t>
  </si>
  <si>
    <t>Otsego city, Minnesota</t>
  </si>
  <si>
    <t>1600000US2749210</t>
  </si>
  <si>
    <t>Ottertail city, Minnesota</t>
  </si>
  <si>
    <t>1600000US2749300</t>
  </si>
  <si>
    <t>Owatonna city, Minnesota</t>
  </si>
  <si>
    <t>1600000US2749498</t>
  </si>
  <si>
    <t>Palisade city, Minnesota</t>
  </si>
  <si>
    <t>1600000US2749768</t>
  </si>
  <si>
    <t>Park Rapids city, Minnesota</t>
  </si>
  <si>
    <t>1600000US2749732</t>
  </si>
  <si>
    <t>Parkers Prairie city, Minnesota</t>
  </si>
  <si>
    <t>1600000US2749966</t>
  </si>
  <si>
    <t>Paynesville city, Minnesota</t>
  </si>
  <si>
    <t>1600000US2750056</t>
  </si>
  <si>
    <t>Pease city, Minnesota</t>
  </si>
  <si>
    <t>1600000US2750164</t>
  </si>
  <si>
    <t>Pelican Rapids city, Minnesota</t>
  </si>
  <si>
    <t>1600000US2750200</t>
  </si>
  <si>
    <t>Pemberton city, Minnesota</t>
  </si>
  <si>
    <t>1600000US2750344</t>
  </si>
  <si>
    <t>Pennock city, Minnesota</t>
  </si>
  <si>
    <t>1600000US2750416</t>
  </si>
  <si>
    <t>Pequot Lakes city, Minnesota</t>
  </si>
  <si>
    <t>1600000US2750470</t>
  </si>
  <si>
    <t>Perham city, Minnesota</t>
  </si>
  <si>
    <t>1600000US2750506</t>
  </si>
  <si>
    <t>Perley city, Minnesota</t>
  </si>
  <si>
    <t>1600000US2750596</t>
  </si>
  <si>
    <t>Peterson city, Minnesota</t>
  </si>
  <si>
    <t>1600000US2750776</t>
  </si>
  <si>
    <t>Pierz city, Minnesota</t>
  </si>
  <si>
    <t>1600000US2750902</t>
  </si>
  <si>
    <t>Pillager city, Minnesota</t>
  </si>
  <si>
    <t>1600000US2751064</t>
  </si>
  <si>
    <t>Pine City city, Minnesota</t>
  </si>
  <si>
    <t>1600000US2751136</t>
  </si>
  <si>
    <t>Pine Island city, Minnesota</t>
  </si>
  <si>
    <t>1600000US2751280</t>
  </si>
  <si>
    <t>Pine River city, Minnesota</t>
  </si>
  <si>
    <t>1600000US2751316</t>
  </si>
  <si>
    <t>Pine Springs city, Minnesota</t>
  </si>
  <si>
    <t>1600000US2751388</t>
  </si>
  <si>
    <t>Pipestone city, Minnesota</t>
  </si>
  <si>
    <t>1600000US2751424</t>
  </si>
  <si>
    <t>Plainview city, Minnesota</t>
  </si>
  <si>
    <t>1600000US2751460</t>
  </si>
  <si>
    <t>Plato city, Minnesota</t>
  </si>
  <si>
    <t>1600000US2751712</t>
  </si>
  <si>
    <t>Plummer city, Minnesota</t>
  </si>
  <si>
    <t>1600000US2751730</t>
  </si>
  <si>
    <t>Plymouth city, Minnesota</t>
  </si>
  <si>
    <t>1600000US2752144</t>
  </si>
  <si>
    <t>Porter city, Minnesota</t>
  </si>
  <si>
    <t>1600000US2752450</t>
  </si>
  <si>
    <t>Preston city, Minnesota</t>
  </si>
  <si>
    <t>1600000US2752522</t>
  </si>
  <si>
    <t>Princeton city, Minnesota</t>
  </si>
  <si>
    <t>1600000US2752558</t>
  </si>
  <si>
    <t>Prinsburg city, Minnesota</t>
  </si>
  <si>
    <t>1600000US2752594</t>
  </si>
  <si>
    <t>Prior Lake city, Minnesota</t>
  </si>
  <si>
    <t>1600000US2752630</t>
  </si>
  <si>
    <t>Proctor city, Minnesota</t>
  </si>
  <si>
    <t>1600000US2752756</t>
  </si>
  <si>
    <t>Quamba city, Minnesota</t>
  </si>
  <si>
    <t>1600000US2752882</t>
  </si>
  <si>
    <t>Racine city, Minnesota</t>
  </si>
  <si>
    <t>1600000US2753026</t>
  </si>
  <si>
    <t>Ramsey city, Minnesota</t>
  </si>
  <si>
    <t>1600000US2753080</t>
  </si>
  <si>
    <t>Randall city, Minnesota</t>
  </si>
  <si>
    <t>1600000US2753098</t>
  </si>
  <si>
    <t>Randolph city, Minnesota</t>
  </si>
  <si>
    <t>1600000US2753134</t>
  </si>
  <si>
    <t>Ranier city, Minnesota</t>
  </si>
  <si>
    <t>1600000US2753296</t>
  </si>
  <si>
    <t>Raymond city, Minnesota</t>
  </si>
  <si>
    <t>1600000US2753476</t>
  </si>
  <si>
    <t>Red Lake Falls city, Minnesota</t>
  </si>
  <si>
    <t>1600000US2753620</t>
  </si>
  <si>
    <t>Red Wing city, Minnesota</t>
  </si>
  <si>
    <t>1600000US2753656</t>
  </si>
  <si>
    <t>Redwood Falls city, Minnesota</t>
  </si>
  <si>
    <t>1600000US2753710</t>
  </si>
  <si>
    <t>Regal city, Minnesota</t>
  </si>
  <si>
    <t>1600000US2753782</t>
  </si>
  <si>
    <t>Remer city, Minnesota</t>
  </si>
  <si>
    <t>1600000US2753890</t>
  </si>
  <si>
    <t>Renville city, Minnesota</t>
  </si>
  <si>
    <t>1600000US2753908</t>
  </si>
  <si>
    <t>Revere city, Minnesota</t>
  </si>
  <si>
    <t>1600000US2753998</t>
  </si>
  <si>
    <t>Rice city, Minnesota</t>
  </si>
  <si>
    <t>1600000US2754060</t>
  </si>
  <si>
    <t>Rice Lake city, Minnesota</t>
  </si>
  <si>
    <t>1600000US2754214</t>
  </si>
  <si>
    <t>Richfield city, Minnesota</t>
  </si>
  <si>
    <t>1600000US2754268</t>
  </si>
  <si>
    <t>Richmond city, Minnesota</t>
  </si>
  <si>
    <t>1600000US2754340</t>
  </si>
  <si>
    <t>Richville city, Minnesota</t>
  </si>
  <si>
    <t>1600000US2754736</t>
  </si>
  <si>
    <t>Riverton city, Minnesota</t>
  </si>
  <si>
    <t>1600000US2754808</t>
  </si>
  <si>
    <t>Robbinsdale city, Minnesota</t>
  </si>
  <si>
    <t>1600000US2754880</t>
  </si>
  <si>
    <t>Rochester city, Minnesota</t>
  </si>
  <si>
    <t>1600000US2754934</t>
  </si>
  <si>
    <t>Rock Creek city, Minnesota</t>
  </si>
  <si>
    <t>1600000US2755006</t>
  </si>
  <si>
    <t>Rockford city, Minnesota</t>
  </si>
  <si>
    <t>1600000US2755078</t>
  </si>
  <si>
    <t>Rockville city, Minnesota</t>
  </si>
  <si>
    <t>1600000US2755186</t>
  </si>
  <si>
    <t>Rogers city, Minnesota</t>
  </si>
  <si>
    <t>1600000US2755276</t>
  </si>
  <si>
    <t>Rollingstone city, Minnesota</t>
  </si>
  <si>
    <t>1600000US2755438</t>
  </si>
  <si>
    <t>Roosevelt city, Minnesota</t>
  </si>
  <si>
    <t>1600000US2755510</t>
  </si>
  <si>
    <t>Roscoe city, Minnesota</t>
  </si>
  <si>
    <t>1600000US2755600</t>
  </si>
  <si>
    <t>Rose Creek city, Minnesota</t>
  </si>
  <si>
    <t>1600000US2755546</t>
  </si>
  <si>
    <t>Roseau city, Minnesota</t>
  </si>
  <si>
    <t>1600000US2755726</t>
  </si>
  <si>
    <t>Rosemount city, Minnesota</t>
  </si>
  <si>
    <t>1600000US2755852</t>
  </si>
  <si>
    <t>Roseville city, Minnesota</t>
  </si>
  <si>
    <t>1600000US2756014</t>
  </si>
  <si>
    <t>Rothsay city, Minnesota</t>
  </si>
  <si>
    <t>1600000US2756086</t>
  </si>
  <si>
    <t>Round Lake city, Minnesota</t>
  </si>
  <si>
    <t>1600000US2756176</t>
  </si>
  <si>
    <t>Royalton city, Minnesota</t>
  </si>
  <si>
    <t>1600000US2756266</t>
  </si>
  <si>
    <t>Rush City city, Minnesota</t>
  </si>
  <si>
    <t>1600000US2756284</t>
  </si>
  <si>
    <t>Rushford city, Minnesota</t>
  </si>
  <si>
    <t>1600000US2756302</t>
  </si>
  <si>
    <t>Rushford Village city, Minnesota</t>
  </si>
  <si>
    <t>1600000US2756338</t>
  </si>
  <si>
    <t>Rushmore city, Minnesota</t>
  </si>
  <si>
    <t>1600000US2756428</t>
  </si>
  <si>
    <t>Russell city, Minnesota</t>
  </si>
  <si>
    <t>1600000US2756482</t>
  </si>
  <si>
    <t>Ruthton city, Minnesota</t>
  </si>
  <si>
    <t>1600000US2756518</t>
  </si>
  <si>
    <t>Rutledge city, Minnesota</t>
  </si>
  <si>
    <t>1600000US2756554</t>
  </si>
  <si>
    <t>Sabin city, Minnesota</t>
  </si>
  <si>
    <t>1600000US2756572</t>
  </si>
  <si>
    <t>Sacred Heart city, Minnesota</t>
  </si>
  <si>
    <t>1600000US2756680</t>
  </si>
  <si>
    <t>St. Anthony city (Hennepin and Ramsey Counties), Minnesota</t>
  </si>
  <si>
    <t>1600000US2756770</t>
  </si>
  <si>
    <t>St. Bonifacius city, Minnesota</t>
  </si>
  <si>
    <t>1600000US2757220</t>
  </si>
  <si>
    <t>St. Louis Park city, Minnesota</t>
  </si>
  <si>
    <t>1600000US2758306</t>
  </si>
  <si>
    <t>Sanborn city, Minnesota</t>
  </si>
  <si>
    <t>1600000US2758396</t>
  </si>
  <si>
    <t>Sandstone city, Minnesota</t>
  </si>
  <si>
    <t>1600000US2758576</t>
  </si>
  <si>
    <t>Sargeant city, Minnesota</t>
  </si>
  <si>
    <t>1600000US2758612</t>
  </si>
  <si>
    <t>Sartell city, Minnesota</t>
  </si>
  <si>
    <t>1600000US2758648</t>
  </si>
  <si>
    <t>Sauk Centre city, Minnesota</t>
  </si>
  <si>
    <t>1600000US2758684</t>
  </si>
  <si>
    <t>Sauk Rapids city, Minnesota</t>
  </si>
  <si>
    <t>1600000US2758738</t>
  </si>
  <si>
    <t>Savage city, Minnesota</t>
  </si>
  <si>
    <t>1600000US2758900</t>
  </si>
  <si>
    <t>Scandia city, Minnesota</t>
  </si>
  <si>
    <t>1600000US2758936</t>
  </si>
  <si>
    <t>Scanlon city, Minnesota</t>
  </si>
  <si>
    <t>1600000US2759098</t>
  </si>
  <si>
    <t>Seaforth city, Minnesota</t>
  </si>
  <si>
    <t>1600000US2759152</t>
  </si>
  <si>
    <t>Sebeka city, Minnesota</t>
  </si>
  <si>
    <t>1600000US2759188</t>
  </si>
  <si>
    <t>Sedan city, Minnesota</t>
  </si>
  <si>
    <t>1600000US2759314</t>
  </si>
  <si>
    <t>Shafer city, Minnesota</t>
  </si>
  <si>
    <t>1600000US2759350</t>
  </si>
  <si>
    <t>Shakopee city, Minnesota</t>
  </si>
  <si>
    <t>1600000US2759566</t>
  </si>
  <si>
    <t>Shelly city, Minnesota</t>
  </si>
  <si>
    <t>1600000US2759620</t>
  </si>
  <si>
    <t>Sherburn city, Minnesota</t>
  </si>
  <si>
    <t>1600000US2759782</t>
  </si>
  <si>
    <t>Shevlin city, Minnesota</t>
  </si>
  <si>
    <t>1600000US2759998</t>
  </si>
  <si>
    <t>Shoreview city, Minnesota</t>
  </si>
  <si>
    <t>1600000US2760016</t>
  </si>
  <si>
    <t>Shorewood city, Minnesota</t>
  </si>
  <si>
    <t>1600000US2760250</t>
  </si>
  <si>
    <t>Silver Bay city, Minnesota</t>
  </si>
  <si>
    <t>1600000US2760376</t>
  </si>
  <si>
    <t>Silver Lake city, Minnesota</t>
  </si>
  <si>
    <t>1600000US2760754</t>
  </si>
  <si>
    <t>Skyline city, Minnesota</t>
  </si>
  <si>
    <t>1600000US2760808</t>
  </si>
  <si>
    <t>Slayton city, Minnesota</t>
  </si>
  <si>
    <t>1600000US2760844</t>
  </si>
  <si>
    <t>Sleepy Eye city, Minnesota</t>
  </si>
  <si>
    <t>1600000US2761006</t>
  </si>
  <si>
    <t>Sobieski city, Minnesota</t>
  </si>
  <si>
    <t>1600000US2761114</t>
  </si>
  <si>
    <t>Solway city, Minnesota</t>
  </si>
  <si>
    <t>1600000US2761402</t>
  </si>
  <si>
    <t>South Haven city, Minnesota</t>
  </si>
  <si>
    <t>1600000US2761492</t>
  </si>
  <si>
    <t>South St. Paul city, Minnesota</t>
  </si>
  <si>
    <t>1600000US2761690</t>
  </si>
  <si>
    <t>Spicer city, Minnesota</t>
  </si>
  <si>
    <t>1600000US2761852</t>
  </si>
  <si>
    <t>Spring Grove city, Minnesota</t>
  </si>
  <si>
    <t>1600000US2761888</t>
  </si>
  <si>
    <t>Spring Hill city, Minnesota</t>
  </si>
  <si>
    <t>1600000US2761996</t>
  </si>
  <si>
    <t>Spring Lake Park city, Minnesota</t>
  </si>
  <si>
    <t>1600000US2762014</t>
  </si>
  <si>
    <t>Spring Park city, Minnesota</t>
  </si>
  <si>
    <t>1600000US2762104</t>
  </si>
  <si>
    <t>Spring Valley city, Minnesota</t>
  </si>
  <si>
    <t>1600000US2761816</t>
  </si>
  <si>
    <t>Springfield city, Minnesota</t>
  </si>
  <si>
    <t>1600000US2762284</t>
  </si>
  <si>
    <t>Squaw Lake city, Minnesota</t>
  </si>
  <si>
    <t>1600000US2756698</t>
  </si>
  <si>
    <t>St. Anthony city (Stearns County), Minnesota</t>
  </si>
  <si>
    <t>1600000US2756724</t>
  </si>
  <si>
    <t>St. Augusta city, Minnesota</t>
  </si>
  <si>
    <t>1600000US2756788</t>
  </si>
  <si>
    <t>St. Charles city, Minnesota</t>
  </si>
  <si>
    <t>1600000US2756824</t>
  </si>
  <si>
    <t>St. Clair city, Minnesota</t>
  </si>
  <si>
    <t>1600000US2756896</t>
  </si>
  <si>
    <t>St. Cloud city, Minnesota</t>
  </si>
  <si>
    <t>1600000US2756950</t>
  </si>
  <si>
    <t>St. Francis city, Minnesota</t>
  </si>
  <si>
    <t>1600000US2757022</t>
  </si>
  <si>
    <t>St. Hilaire city, Minnesota</t>
  </si>
  <si>
    <t>1600000US2757040</t>
  </si>
  <si>
    <t>St. James city, Minnesota</t>
  </si>
  <si>
    <t>1600000US2757130</t>
  </si>
  <si>
    <t>St. Joseph city, Minnesota</t>
  </si>
  <si>
    <t>1600000US2757202</t>
  </si>
  <si>
    <t>St. Leo city, Minnesota</t>
  </si>
  <si>
    <t>1600000US2757238</t>
  </si>
  <si>
    <t>St. Martin city, Minnesota</t>
  </si>
  <si>
    <t>1600000US2757292</t>
  </si>
  <si>
    <t>St. Marys Point city, Minnesota</t>
  </si>
  <si>
    <t>1600000US2757346</t>
  </si>
  <si>
    <t>St. Michael city, Minnesota</t>
  </si>
  <si>
    <t>1600000US2758000</t>
  </si>
  <si>
    <t>St. Paul city, Minnesota</t>
  </si>
  <si>
    <t>1600000US2758018</t>
  </si>
  <si>
    <t>St. Paul Park city, Minnesota</t>
  </si>
  <si>
    <t>1600000US2758036</t>
  </si>
  <si>
    <t>St. Peter city, Minnesota</t>
  </si>
  <si>
    <t>1600000US2758072</t>
  </si>
  <si>
    <t>St. Rosa city, Minnesota</t>
  </si>
  <si>
    <t>1600000US2758090</t>
  </si>
  <si>
    <t>St. Stephen city, Minnesota</t>
  </si>
  <si>
    <t>1600000US2758144</t>
  </si>
  <si>
    <t>St. Vincent city, Minnesota</t>
  </si>
  <si>
    <t>1600000US2762320</t>
  </si>
  <si>
    <t>Stacy city, Minnesota</t>
  </si>
  <si>
    <t>1600000US2762446</t>
  </si>
  <si>
    <t>Staples city, Minnesota</t>
  </si>
  <si>
    <t>1600000US2762500</t>
  </si>
  <si>
    <t>Starbuck city, Minnesota</t>
  </si>
  <si>
    <t>1600000US2762662</t>
  </si>
  <si>
    <t>Steen city, Minnesota</t>
  </si>
  <si>
    <t>1600000US2762698</t>
  </si>
  <si>
    <t>Stephen city, Minnesota</t>
  </si>
  <si>
    <t>1600000US2762788</t>
  </si>
  <si>
    <t>Stewart city, Minnesota</t>
  </si>
  <si>
    <t>1600000US2762806</t>
  </si>
  <si>
    <t>Stewartville city, Minnesota</t>
  </si>
  <si>
    <t>1600000US2762824</t>
  </si>
  <si>
    <t>Stillwater city, Minnesota</t>
  </si>
  <si>
    <t>1600000US2762896</t>
  </si>
  <si>
    <t>Stockton city, Minnesota</t>
  </si>
  <si>
    <t>1600000US2763022</t>
  </si>
  <si>
    <t>Storden city, Minnesota</t>
  </si>
  <si>
    <t>1600000US2763112</t>
  </si>
  <si>
    <t>Strandquist city, Minnesota</t>
  </si>
  <si>
    <t>1600000US2763130</t>
  </si>
  <si>
    <t>Strathcona city, Minnesota</t>
  </si>
  <si>
    <t>1600000US2763220</t>
  </si>
  <si>
    <t>Sturgeon Lake city, Minnesota</t>
  </si>
  <si>
    <t>1600000US2763454</t>
  </si>
  <si>
    <t>Sunburg city, Minnesota</t>
  </si>
  <si>
    <t>1600000US2763544</t>
  </si>
  <si>
    <t>Sunfish Lake city, Minnesota</t>
  </si>
  <si>
    <t>1600000US2763778</t>
  </si>
  <si>
    <t>Swanville city, Minnesota</t>
  </si>
  <si>
    <t>1600000US2764048</t>
  </si>
  <si>
    <t>Taconite city, Minnesota</t>
  </si>
  <si>
    <t>1600000US2764156</t>
  </si>
  <si>
    <t>Tamarack city, Minnesota</t>
  </si>
  <si>
    <t>1600000US2764210</t>
  </si>
  <si>
    <t>Taopi city, Minnesota</t>
  </si>
  <si>
    <t>1600000US2764264</t>
  </si>
  <si>
    <t>Taunton city, Minnesota</t>
  </si>
  <si>
    <t>1600000US2764318</t>
  </si>
  <si>
    <t>Taylors Falls city, Minnesota</t>
  </si>
  <si>
    <t>1600000US2764444</t>
  </si>
  <si>
    <t>Tenstrike city, Minnesota</t>
  </si>
  <si>
    <t>1600000US2764570</t>
  </si>
  <si>
    <t>Thief River Falls city, Minnesota</t>
  </si>
  <si>
    <t>1600000US2764948</t>
  </si>
  <si>
    <t>Tintah city, Minnesota</t>
  </si>
  <si>
    <t>1600000US2765164</t>
  </si>
  <si>
    <t>Tonka Bay city, Minnesota</t>
  </si>
  <si>
    <t>1600000US2765272</t>
  </si>
  <si>
    <t>Tower city, Minnesota</t>
  </si>
  <si>
    <t>1600000US2765308</t>
  </si>
  <si>
    <t>Tracy city, Minnesota</t>
  </si>
  <si>
    <t>1600000US2765344</t>
  </si>
  <si>
    <t>Trail city, Minnesota</t>
  </si>
  <si>
    <t>1600000US2765470</t>
  </si>
  <si>
    <t>Trimont city, Minnesota</t>
  </si>
  <si>
    <t>1600000US2765506</t>
  </si>
  <si>
    <t>Trommald city, Minnesota</t>
  </si>
  <si>
    <t>1600000US2765542</t>
  </si>
  <si>
    <t>Trosky city, Minnesota</t>
  </si>
  <si>
    <t>1600000US2765668</t>
  </si>
  <si>
    <t>Truman city, Minnesota</t>
  </si>
  <si>
    <t>1600000US2765794</t>
  </si>
  <si>
    <t>Turtle River city, Minnesota</t>
  </si>
  <si>
    <t>1600000US2765920</t>
  </si>
  <si>
    <t>Twin Lakes city, Minnesota</t>
  </si>
  <si>
    <t>1600000US2765938</t>
  </si>
  <si>
    <t>Twin Valley city, Minnesota</t>
  </si>
  <si>
    <t>1600000US2765956</t>
  </si>
  <si>
    <t>Two Harbors city, Minnesota</t>
  </si>
  <si>
    <t>1600000US2766046</t>
  </si>
  <si>
    <t>Tyler city, Minnesota</t>
  </si>
  <si>
    <t>1600000US2766136</t>
  </si>
  <si>
    <t>Ulen city, Minnesota</t>
  </si>
  <si>
    <t>1600000US2766172</t>
  </si>
  <si>
    <t>Underwood city, Minnesota</t>
  </si>
  <si>
    <t>1600000US2766334</t>
  </si>
  <si>
    <t>Upsala city, Minnesota</t>
  </si>
  <si>
    <t>1600000US2766388</t>
  </si>
  <si>
    <t>Urbank city, Minnesota</t>
  </si>
  <si>
    <t>1600000US2766424</t>
  </si>
  <si>
    <t>Utica city, Minnesota</t>
  </si>
  <si>
    <t>1600000US2766460</t>
  </si>
  <si>
    <t>Vadnais Heights city, Minnesota</t>
  </si>
  <si>
    <t>1600000US2766766</t>
  </si>
  <si>
    <t>Vergas city, Minnesota</t>
  </si>
  <si>
    <t>1600000US2766802</t>
  </si>
  <si>
    <t>Vermillion city, Minnesota</t>
  </si>
  <si>
    <t>1600000US2766874</t>
  </si>
  <si>
    <t>Verndale city, Minnesota</t>
  </si>
  <si>
    <t>1600000US2766910</t>
  </si>
  <si>
    <t>Vernon Center city, Minnesota</t>
  </si>
  <si>
    <t>1600000US2766982</t>
  </si>
  <si>
    <t>Vesta city, Minnesota</t>
  </si>
  <si>
    <t>1600000US2767036</t>
  </si>
  <si>
    <t>Victoria city, Minnesota</t>
  </si>
  <si>
    <t>1600000US2767090</t>
  </si>
  <si>
    <t>Viking city, Minnesota</t>
  </si>
  <si>
    <t>1600000US2767144</t>
  </si>
  <si>
    <t>Villard city, Minnesota</t>
  </si>
  <si>
    <t>1600000US2767216</t>
  </si>
  <si>
    <t>Vining city, Minnesota</t>
  </si>
  <si>
    <t>1600000US2767288</t>
  </si>
  <si>
    <t>Virginia city, Minnesota</t>
  </si>
  <si>
    <t>1600000US2767378</t>
  </si>
  <si>
    <t>Wabasha city, Minnesota</t>
  </si>
  <si>
    <t>1600000US2767396</t>
  </si>
  <si>
    <t>Wabasso city, Minnesota</t>
  </si>
  <si>
    <t>1600000US2767432</t>
  </si>
  <si>
    <t>Waconia city, Minnesota</t>
  </si>
  <si>
    <t>1600000US2767504</t>
  </si>
  <si>
    <t>Wadena city, Minnesota</t>
  </si>
  <si>
    <t>1600000US2767558</t>
  </si>
  <si>
    <t>Wahkon city, Minnesota</t>
  </si>
  <si>
    <t>1600000US2767612</t>
  </si>
  <si>
    <t>Waite Park city, Minnesota</t>
  </si>
  <si>
    <t>1600000US2767756</t>
  </si>
  <si>
    <t>Waldorf city, Minnesota</t>
  </si>
  <si>
    <t>1600000US2767792</t>
  </si>
  <si>
    <t>Walker city, Minnesota</t>
  </si>
  <si>
    <t>1600000US2767846</t>
  </si>
  <si>
    <t>Walnut Grove city, Minnesota</t>
  </si>
  <si>
    <t>1600000US2767900</t>
  </si>
  <si>
    <t>Walters city, Minnesota</t>
  </si>
  <si>
    <t>1600000US2767918</t>
  </si>
  <si>
    <t>Waltham city, Minnesota</t>
  </si>
  <si>
    <t>1600000US2767972</t>
  </si>
  <si>
    <t>Wanamingo city, Minnesota</t>
  </si>
  <si>
    <t>1600000US2768008</t>
  </si>
  <si>
    <t>Wanda city, Minnesota</t>
  </si>
  <si>
    <t>1600000US2768080</t>
  </si>
  <si>
    <t>Warba city, Minnesota</t>
  </si>
  <si>
    <t>1600000US2768170</t>
  </si>
  <si>
    <t>Warren city, Minnesota</t>
  </si>
  <si>
    <t>1600000US2768224</t>
  </si>
  <si>
    <t>Warroad city, Minnesota</t>
  </si>
  <si>
    <t>1600000US2768296</t>
  </si>
  <si>
    <t>Waseca city, Minnesota</t>
  </si>
  <si>
    <t>1600000US2768548</t>
  </si>
  <si>
    <t>Watertown city, Minnesota</t>
  </si>
  <si>
    <t>1600000US2768584</t>
  </si>
  <si>
    <t>Waterville city, Minnesota</t>
  </si>
  <si>
    <t>1600000US2768620</t>
  </si>
  <si>
    <t>Watkins city, Minnesota</t>
  </si>
  <si>
    <t>1600000US2768656</t>
  </si>
  <si>
    <t>Watson city, Minnesota</t>
  </si>
  <si>
    <t>1600000US2768674</t>
  </si>
  <si>
    <t>Waubun city, Minnesota</t>
  </si>
  <si>
    <t>1600000US2768764</t>
  </si>
  <si>
    <t>Waverly city, Minnesota</t>
  </si>
  <si>
    <t>1600000US2768818</t>
  </si>
  <si>
    <t>Wayzata city, Minnesota</t>
  </si>
  <si>
    <t>1600000US2769070</t>
  </si>
  <si>
    <t>Welcome city, Minnesota</t>
  </si>
  <si>
    <t>1600000US2769106</t>
  </si>
  <si>
    <t>Wells city, Minnesota</t>
  </si>
  <si>
    <t>1600000US2769142</t>
  </si>
  <si>
    <t>Wendell city, Minnesota</t>
  </si>
  <si>
    <t>1600000US2769304</t>
  </si>
  <si>
    <t>West Concord city, Minnesota</t>
  </si>
  <si>
    <t>1600000US2769700</t>
  </si>
  <si>
    <t>West St. Paul city, Minnesota</t>
  </si>
  <si>
    <t>1600000US2769736</t>
  </si>
  <si>
    <t>West Union city, Minnesota</t>
  </si>
  <si>
    <t>1600000US2769250</t>
  </si>
  <si>
    <t>Westbrook city, Minnesota</t>
  </si>
  <si>
    <t>1600000US2769628</t>
  </si>
  <si>
    <t>Westport city, Minnesota</t>
  </si>
  <si>
    <t>1600000US2769808</t>
  </si>
  <si>
    <t>Whalan city, Minnesota</t>
  </si>
  <si>
    <t>1600000US2769844</t>
  </si>
  <si>
    <t>Wheaton city, Minnesota</t>
  </si>
  <si>
    <t>1600000US2769970</t>
  </si>
  <si>
    <t>White Bear Lake city, Minnesota</t>
  </si>
  <si>
    <t>1600000US2770258</t>
  </si>
  <si>
    <t>Wilder city, Minnesota</t>
  </si>
  <si>
    <t>1600000US2770366</t>
  </si>
  <si>
    <t>Willernie city, Minnesota</t>
  </si>
  <si>
    <t>1600000US2770402</t>
  </si>
  <si>
    <t>Williams city, Minnesota</t>
  </si>
  <si>
    <t>1600000US2770420</t>
  </si>
  <si>
    <t>Willmar city, Minnesota</t>
  </si>
  <si>
    <t>1600000US2770492</t>
  </si>
  <si>
    <t>Willow River city, Minnesota</t>
  </si>
  <si>
    <t>1600000US2770582</t>
  </si>
  <si>
    <t>Wilmont city, Minnesota</t>
  </si>
  <si>
    <t>1600000US2770708</t>
  </si>
  <si>
    <t>Wilton city, Minnesota</t>
  </si>
  <si>
    <t>1600000US2770798</t>
  </si>
  <si>
    <t>Windom city, Minnesota</t>
  </si>
  <si>
    <t>1600000US2770870</t>
  </si>
  <si>
    <t>Winger city, Minnesota</t>
  </si>
  <si>
    <t>1600000US2770924</t>
  </si>
  <si>
    <t>Winnebago city, Minnesota</t>
  </si>
  <si>
    <t>1600000US2771032</t>
  </si>
  <si>
    <t>Winona city, Minnesota</t>
  </si>
  <si>
    <t>1600000US2771086</t>
  </si>
  <si>
    <t>Winsted city, Minnesota</t>
  </si>
  <si>
    <t>1600000US2771122</t>
  </si>
  <si>
    <t>Winthrop city, Minnesota</t>
  </si>
  <si>
    <t>1600000US2771140</t>
  </si>
  <si>
    <t>Winton city, Minnesota</t>
  </si>
  <si>
    <t>1600000US2771338</t>
  </si>
  <si>
    <t>Wolf Lake city, Minnesota</t>
  </si>
  <si>
    <t>1600000US2771392</t>
  </si>
  <si>
    <t>Wolverton city, Minnesota</t>
  </si>
  <si>
    <t>1600000US2771446</t>
  </si>
  <si>
    <t>Wood Lake city, Minnesota</t>
  </si>
  <si>
    <t>1600000US2771428</t>
  </si>
  <si>
    <t>Woodbury city, Minnesota</t>
  </si>
  <si>
    <t>1600000US2771500</t>
  </si>
  <si>
    <t>Woodland city, Minnesota</t>
  </si>
  <si>
    <t>1600000US2771680</t>
  </si>
  <si>
    <t>Woodstock city, Minnesota</t>
  </si>
  <si>
    <t>1600000US2771734</t>
  </si>
  <si>
    <t>Worthington city, Minnesota</t>
  </si>
  <si>
    <t>1600000US2771788</t>
  </si>
  <si>
    <t>Wrenshall city, Minnesota</t>
  </si>
  <si>
    <t>1600000US2771824</t>
  </si>
  <si>
    <t>Wright city, Minnesota</t>
  </si>
  <si>
    <t>1600000US2771950</t>
  </si>
  <si>
    <t>Wykoff city, Minnesota</t>
  </si>
  <si>
    <t>1600000US2772022</t>
  </si>
  <si>
    <t>Wyoming city, Minnesota</t>
  </si>
  <si>
    <t>1600000US2772184</t>
  </si>
  <si>
    <t>Zemple city, Minnesota</t>
  </si>
  <si>
    <t>1600000US2772238</t>
  </si>
  <si>
    <t>Zimmerman city, Minnesota</t>
  </si>
  <si>
    <t>1600000US2772310</t>
  </si>
  <si>
    <t>Zumbro Falls city, Minnesota</t>
  </si>
  <si>
    <t>1600000US2772328</t>
  </si>
  <si>
    <t>Zumbrota city, Minnesota</t>
  </si>
  <si>
    <t>AY 2023</t>
  </si>
  <si>
    <t>ACS 2022 5yr</t>
  </si>
  <si>
    <t>Study Year 2022 Adjusted Net Tax Capacity</t>
  </si>
  <si>
    <t>Certified Pay 2023 Levy</t>
  </si>
  <si>
    <t>2025 LGA</t>
  </si>
  <si>
    <t>ACS 5YR 2022 Housing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</si>
</sst>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00000"/>
    <numFmt numFmtId="165" formatCode="0.000000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0"/>
      <name val="Courier"/>
      <family val="3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65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Helv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</fonts>
  <fills count="4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</borders>
  <cellStyleXfs count="264">
    <xf numFmtId="0" fontId="0" fillId="0" borderId="0"/>
    <xf numFmtId="0" fontId="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0" fontId="4" fillId="0" borderId="0"/>
    <xf numFmtId="0" fontId="4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11" fillId="3" borderId="0" applyNumberFormat="0" applyBorder="0" applyAlignment="0" applyProtection="0"/>
    <xf numFmtId="0" fontId="15" fillId="6" borderId="4" applyNumberFormat="0" applyAlignment="0" applyProtection="0"/>
    <xf numFmtId="0" fontId="17" fillId="7" borderId="7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3" fillId="5" borderId="4" applyNumberFormat="0" applyAlignment="0" applyProtection="0"/>
    <xf numFmtId="0" fontId="16" fillId="0" borderId="6" applyNumberFormat="0" applyFill="0" applyAlignment="0" applyProtection="0"/>
    <xf numFmtId="0" fontId="12" fillId="4" borderId="0" applyNumberFormat="0" applyBorder="0" applyAlignment="0" applyProtection="0"/>
    <xf numFmtId="0" fontId="1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1" fillId="0" borderId="0"/>
    <xf numFmtId="0" fontId="5" fillId="8" borderId="8" applyNumberFormat="0" applyFont="0" applyAlignment="0" applyProtection="0"/>
    <xf numFmtId="0" fontId="14" fillId="6" borderId="5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0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" applyNumberFormat="0" applyFill="0" applyAlignment="0" applyProtection="0"/>
    <xf numFmtId="0" fontId="25" fillId="0" borderId="2" applyNumberFormat="0" applyFill="0" applyAlignment="0" applyProtection="0"/>
    <xf numFmtId="0" fontId="26" fillId="0" borderId="3" applyNumberFormat="0" applyFill="0" applyAlignment="0" applyProtection="0"/>
    <xf numFmtId="0" fontId="26" fillId="0" borderId="0" applyNumberFormat="0" applyFill="0" applyBorder="0" applyAlignment="0" applyProtection="0"/>
    <xf numFmtId="0" fontId="27" fillId="2" borderId="0" applyNumberFormat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4" applyNumberFormat="0" applyAlignment="0" applyProtection="0"/>
    <xf numFmtId="0" fontId="31" fillId="6" borderId="5" applyNumberFormat="0" applyAlignment="0" applyProtection="0"/>
    <xf numFmtId="0" fontId="32" fillId="6" borderId="4" applyNumberFormat="0" applyAlignment="0" applyProtection="0"/>
    <xf numFmtId="0" fontId="33" fillId="0" borderId="6" applyNumberFormat="0" applyFill="0" applyAlignment="0" applyProtection="0"/>
    <xf numFmtId="0" fontId="34" fillId="7" borderId="7" applyNumberFormat="0" applyAlignment="0" applyProtection="0"/>
    <xf numFmtId="0" fontId="3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36" fillId="0" borderId="0" applyNumberFormat="0" applyFill="0" applyBorder="0" applyAlignment="0" applyProtection="0"/>
    <xf numFmtId="0" fontId="2" fillId="0" borderId="9" applyNumberFormat="0" applyFill="0" applyAlignment="0" applyProtection="0"/>
    <xf numFmtId="0" fontId="3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7" fillId="32" borderId="0" applyNumberFormat="0" applyBorder="0" applyAlignment="0" applyProtection="0"/>
    <xf numFmtId="0" fontId="38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8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9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8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39" fontId="42" fillId="0" borderId="0"/>
  </cellStyleXfs>
  <cellXfs count="85">
    <xf numFmtId="0" fontId="0" fillId="0" borderId="0" xfId="0"/>
    <xf numFmtId="0" fontId="2" fillId="41" borderId="10" xfId="0" applyFont="1" applyFill="1" applyBorder="1" applyAlignment="1">
      <alignment horizontal="center"/>
    </xf>
    <xf numFmtId="0" fontId="2" fillId="42" borderId="10" xfId="0" applyFont="1" applyFill="1" applyBorder="1" applyAlignment="1">
      <alignment horizontal="center"/>
    </xf>
    <xf numFmtId="0" fontId="2" fillId="33" borderId="12" xfId="0" applyFont="1" applyFill="1" applyBorder="1" applyAlignment="1">
      <alignment horizontal="center"/>
    </xf>
    <xf numFmtId="0" fontId="2" fillId="34" borderId="10" xfId="0" applyFont="1" applyFill="1" applyBorder="1" applyAlignment="1">
      <alignment horizontal="center"/>
    </xf>
    <xf numFmtId="0" fontId="2" fillId="35" borderId="10" xfId="0" applyFont="1" applyFill="1" applyBorder="1" applyAlignment="1">
      <alignment horizontal="center"/>
    </xf>
    <xf numFmtId="0" fontId="2" fillId="36" borderId="10" xfId="0" applyFont="1" applyFill="1" applyBorder="1" applyAlignment="1">
      <alignment horizontal="center"/>
    </xf>
    <xf numFmtId="0" fontId="2" fillId="37" borderId="10" xfId="0" applyFont="1" applyFill="1" applyBorder="1" applyAlignment="1">
      <alignment horizontal="center"/>
    </xf>
    <xf numFmtId="0" fontId="2" fillId="38" borderId="10" xfId="0" applyFont="1" applyFill="1" applyBorder="1" applyAlignment="1">
      <alignment horizontal="center"/>
    </xf>
    <xf numFmtId="0" fontId="2" fillId="39" borderId="10" xfId="0" applyFont="1" applyFill="1" applyBorder="1" applyAlignment="1">
      <alignment horizontal="center"/>
    </xf>
    <xf numFmtId="0" fontId="2" fillId="33" borderId="10" xfId="0" applyFont="1" applyFill="1" applyBorder="1" applyAlignment="1">
      <alignment horizontal="center"/>
    </xf>
    <xf numFmtId="49" fontId="22" fillId="35" borderId="10" xfId="0" applyNumberFormat="1" applyFont="1" applyFill="1" applyBorder="1" applyAlignment="1">
      <alignment horizontal="center"/>
    </xf>
    <xf numFmtId="0" fontId="2" fillId="40" borderId="10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43" borderId="1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49" fontId="22" fillId="0" borderId="0" xfId="0" applyNumberFormat="1" applyFont="1" applyFill="1" applyBorder="1" applyAlignment="1">
      <alignment horizontal="center"/>
    </xf>
    <xf numFmtId="0" fontId="2" fillId="41" borderId="0" xfId="0" applyFont="1" applyFill="1" applyBorder="1" applyAlignment="1">
      <alignment horizontal="center"/>
    </xf>
    <xf numFmtId="0" fontId="2" fillId="42" borderId="0" xfId="0" applyFont="1" applyFill="1" applyBorder="1" applyAlignment="1">
      <alignment horizontal="center"/>
    </xf>
    <xf numFmtId="0" fontId="2" fillId="33" borderId="0" xfId="0" applyFont="1" applyFill="1" applyBorder="1" applyAlignment="1">
      <alignment horizontal="center"/>
    </xf>
    <xf numFmtId="0" fontId="2" fillId="34" borderId="0" xfId="0" applyFont="1" applyFill="1" applyBorder="1" applyAlignment="1">
      <alignment horizontal="center"/>
    </xf>
    <xf numFmtId="0" fontId="2" fillId="35" borderId="0" xfId="0" applyFont="1" applyFill="1" applyBorder="1" applyAlignment="1">
      <alignment horizontal="center"/>
    </xf>
    <xf numFmtId="0" fontId="2" fillId="36" borderId="0" xfId="0" applyFont="1" applyFill="1" applyBorder="1" applyAlignment="1">
      <alignment horizontal="center"/>
    </xf>
    <xf numFmtId="0" fontId="2" fillId="37" borderId="0" xfId="0" applyFont="1" applyFill="1" applyBorder="1" applyAlignment="1">
      <alignment horizontal="center"/>
    </xf>
    <xf numFmtId="0" fontId="2" fillId="38" borderId="0" xfId="0" applyFont="1" applyFill="1" applyBorder="1" applyAlignment="1">
      <alignment horizontal="center"/>
    </xf>
    <xf numFmtId="0" fontId="2" fillId="39" borderId="0" xfId="0" applyFont="1" applyFill="1" applyBorder="1" applyAlignment="1">
      <alignment horizontal="center"/>
    </xf>
    <xf numFmtId="0" fontId="2" fillId="43" borderId="0" xfId="0" applyFont="1" applyFill="1" applyBorder="1" applyAlignment="1">
      <alignment horizontal="center"/>
    </xf>
    <xf numFmtId="49" fontId="22" fillId="35" borderId="0" xfId="0" applyNumberFormat="1" applyFont="1" applyFill="1" applyBorder="1" applyAlignment="1">
      <alignment horizontal="center"/>
    </xf>
    <xf numFmtId="0" fontId="2" fillId="4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2" fillId="36" borderId="11" xfId="0" applyFont="1" applyFill="1" applyBorder="1" applyAlignment="1">
      <alignment horizontal="center"/>
    </xf>
    <xf numFmtId="3" fontId="2" fillId="0" borderId="0" xfId="0" applyNumberFormat="1" applyFont="1"/>
    <xf numFmtId="3" fontId="2" fillId="0" borderId="0" xfId="0" applyNumberFormat="1" applyFont="1" applyFill="1"/>
    <xf numFmtId="0" fontId="2" fillId="0" borderId="10" xfId="0" applyFont="1" applyFill="1" applyBorder="1" applyAlignment="1">
      <alignment horizontal="center"/>
    </xf>
    <xf numFmtId="3" fontId="43" fillId="0" borderId="0" xfId="0" applyNumberFormat="1" applyFont="1" applyFill="1"/>
    <xf numFmtId="3" fontId="43" fillId="0" borderId="0" xfId="0" applyNumberFormat="1" applyFont="1"/>
    <xf numFmtId="0" fontId="43" fillId="0" borderId="0" xfId="0" applyFont="1"/>
    <xf numFmtId="2" fontId="43" fillId="0" borderId="0" xfId="0" applyNumberFormat="1" applyFont="1"/>
    <xf numFmtId="164" fontId="43" fillId="0" borderId="0" xfId="0" applyNumberFormat="1" applyFont="1"/>
    <xf numFmtId="3" fontId="43" fillId="43" borderId="0" xfId="0" applyNumberFormat="1" applyFont="1" applyFill="1"/>
    <xf numFmtId="0" fontId="2" fillId="33" borderId="13" xfId="0" applyFont="1" applyFill="1" applyBorder="1" applyAlignment="1">
      <alignment horizontal="center"/>
    </xf>
    <xf numFmtId="3" fontId="44" fillId="0" borderId="0" xfId="0" applyNumberFormat="1" applyFont="1"/>
    <xf numFmtId="0" fontId="0" fillId="0" borderId="0" xfId="0" applyNumberFormat="1" applyFont="1"/>
    <xf numFmtId="49" fontId="0" fillId="0" borderId="0" xfId="0" applyNumberFormat="1" applyFont="1"/>
    <xf numFmtId="3" fontId="45" fillId="0" borderId="0" xfId="92" applyNumberFormat="1" applyFont="1" applyFill="1" applyBorder="1" applyAlignment="1">
      <alignment vertical="top" wrapText="1"/>
    </xf>
    <xf numFmtId="3" fontId="43" fillId="0" borderId="0" xfId="159" applyNumberFormat="1" applyFont="1"/>
    <xf numFmtId="0" fontId="0" fillId="0" borderId="0" xfId="0" applyFont="1"/>
    <xf numFmtId="0" fontId="45" fillId="0" borderId="0" xfId="92" applyNumberFormat="1" applyFont="1" applyFill="1" applyBorder="1" applyAlignment="1">
      <alignment vertical="top" wrapText="1"/>
    </xf>
    <xf numFmtId="3" fontId="0" fillId="0" borderId="0" xfId="0" applyNumberFormat="1" applyFont="1"/>
    <xf numFmtId="0" fontId="2" fillId="36" borderId="0" xfId="0" applyFont="1" applyFill="1" applyAlignment="1">
      <alignment horizontal="center"/>
    </xf>
    <xf numFmtId="0" fontId="2" fillId="44" borderId="10" xfId="0" applyFont="1" applyFill="1" applyBorder="1" applyAlignment="1">
      <alignment horizontal="center"/>
    </xf>
    <xf numFmtId="0" fontId="2" fillId="44" borderId="0" xfId="0" applyFont="1" applyFill="1" applyBorder="1" applyAlignment="1">
      <alignment horizontal="center"/>
    </xf>
    <xf numFmtId="3" fontId="0" fillId="0" borderId="0" xfId="0" applyNumberFormat="1"/>
    <xf numFmtId="49" fontId="0" fillId="0" borderId="0" xfId="0" applyNumberFormat="1" applyFont="1" applyFill="1"/>
    <xf numFmtId="3" fontId="46" fillId="0" borderId="0" xfId="0" applyNumberFormat="1" applyFont="1" applyAlignment="1">
      <alignment horizontal="right" wrapText="1"/>
    </xf>
    <xf numFmtId="4" fontId="43" fillId="0" borderId="0" xfId="0" applyNumberFormat="1" applyFont="1"/>
    <xf numFmtId="0" fontId="2" fillId="45" borderId="10" xfId="0" applyFont="1" applyFill="1" applyBorder="1" applyAlignment="1">
      <alignment horizontal="center"/>
    </xf>
    <xf numFmtId="0" fontId="2" fillId="45" borderId="0" xfId="0" applyFont="1" applyFill="1" applyAlignment="1">
      <alignment horizontal="center"/>
    </xf>
    <xf numFmtId="0" fontId="2" fillId="46" borderId="10" xfId="0" applyFont="1" applyFill="1" applyBorder="1" applyAlignment="1">
      <alignment horizontal="center"/>
    </xf>
    <xf numFmtId="0" fontId="2" fillId="46" borderId="0" xfId="0" applyFont="1" applyFill="1" applyAlignment="1">
      <alignment horizontal="center"/>
    </xf>
    <xf numFmtId="0" fontId="2" fillId="47" borderId="10" xfId="0" applyFont="1" applyFill="1" applyBorder="1" applyAlignment="1">
      <alignment horizontal="center"/>
    </xf>
    <xf numFmtId="0" fontId="2" fillId="47" borderId="0" xfId="0" applyFont="1" applyFill="1" applyAlignment="1">
      <alignment horizontal="center"/>
    </xf>
    <xf numFmtId="165" fontId="43" fillId="0" borderId="0" xfId="0" applyNumberFormat="1" applyFont="1"/>
    <xf numFmtId="0" fontId="2" fillId="48" borderId="10" xfId="0" applyFont="1" applyFill="1" applyBorder="1" applyAlignment="1">
      <alignment horizontal="center"/>
    </xf>
    <xf numFmtId="0" fontId="2" fillId="48" borderId="0" xfId="0" applyFont="1" applyFill="1" applyAlignment="1">
      <alignment horizontal="center"/>
    </xf>
    <xf numFmtId="3" fontId="2" fillId="48" borderId="10" xfId="0" applyNumberFormat="1" applyFont="1" applyFill="1" applyBorder="1" applyAlignment="1">
      <alignment horizontal="center"/>
    </xf>
    <xf numFmtId="3" fontId="2" fillId="48" borderId="0" xfId="0" applyNumberFormat="1" applyFont="1" applyFill="1" applyAlignment="1">
      <alignment horizontal="center"/>
    </xf>
    <xf numFmtId="1" fontId="2" fillId="34" borderId="11" xfId="0" applyNumberFormat="1" applyFont="1" applyFill="1" applyBorder="1" applyAlignment="1">
      <alignment horizontal="center"/>
    </xf>
    <xf numFmtId="1" fontId="2" fillId="34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43" fillId="0" borderId="0" xfId="0" applyNumberFormat="1" applyFont="1"/>
    <xf numFmtId="1" fontId="0" fillId="0" borderId="0" xfId="0" applyNumberFormat="1" applyFont="1"/>
    <xf numFmtId="1" fontId="2" fillId="34" borderId="10" xfId="0" applyNumberFormat="1" applyFont="1" applyFill="1" applyBorder="1" applyAlignment="1">
      <alignment horizontal="center"/>
    </xf>
    <xf numFmtId="164" fontId="0" fillId="0" borderId="0" xfId="0" applyNumberFormat="1"/>
    <xf numFmtId="0" fontId="2" fillId="42" borderId="12" xfId="0" applyFont="1" applyFill="1" applyBorder="1" applyAlignment="1">
      <alignment horizontal="center"/>
    </xf>
    <xf numFmtId="16" fontId="2" fillId="0" borderId="0" xfId="0" applyNumberFormat="1" applyFont="1" applyFill="1" applyBorder="1" applyAlignment="1">
      <alignment horizontal="center"/>
    </xf>
    <xf numFmtId="3" fontId="46" fillId="0" borderId="0" xfId="0" applyNumberFormat="1" applyFont="1" applyBorder="1" applyAlignment="1">
      <alignment horizontal="right" wrapText="1"/>
    </xf>
    <xf numFmtId="3" fontId="46" fillId="0" borderId="14" xfId="0" applyNumberFormat="1" applyFont="1" applyBorder="1"/>
    <xf numFmtId="16" fontId="2" fillId="0" borderId="0" xfId="0" applyNumberFormat="1" applyFont="1" applyAlignment="1">
      <alignment horizontal="center"/>
    </xf>
    <xf numFmtId="0" fontId="2" fillId="33" borderId="11" xfId="0" applyFont="1" applyFill="1" applyBorder="1" applyAlignment="1">
      <alignment horizontal="center"/>
    </xf>
    <xf numFmtId="0" fontId="2" fillId="33" borderId="13" xfId="0" applyFont="1" applyFill="1" applyBorder="1" applyAlignment="1">
      <alignment horizontal="center"/>
    </xf>
    <xf numFmtId="0" fontId="2" fillId="41" borderId="11" xfId="0" applyFont="1" applyFill="1" applyBorder="1" applyAlignment="1">
      <alignment horizontal="center"/>
    </xf>
    <xf numFmtId="0" fontId="2" fillId="41" borderId="12" xfId="0" applyFont="1" applyFill="1" applyBorder="1" applyAlignment="1">
      <alignment horizontal="center"/>
    </xf>
    <xf numFmtId="0" fontId="2" fillId="41" borderId="13" xfId="0" applyFont="1" applyFill="1" applyBorder="1" applyAlignment="1">
      <alignment horizontal="center"/>
    </xf>
  </cellXfs>
  <cellStyles count="264">
    <cellStyle name="20% - Accent1" xfId="136" builtinId="30" customBuiltin="1"/>
    <cellStyle name="20% - Accent1 2" xfId="35" xr:uid="{00000000-0005-0000-0000-000001000000}"/>
    <cellStyle name="20% - Accent1 2 2" xfId="163" xr:uid="{00000000-0005-0000-0000-000002000000}"/>
    <cellStyle name="20% - Accent1 2 3" xfId="213" xr:uid="{00000000-0005-0000-0000-000003000000}"/>
    <cellStyle name="20% - Accent2" xfId="140" builtinId="34" customBuiltin="1"/>
    <cellStyle name="20% - Accent2 2" xfId="36" xr:uid="{00000000-0005-0000-0000-000005000000}"/>
    <cellStyle name="20% - Accent2 2 2" xfId="164" xr:uid="{00000000-0005-0000-0000-000006000000}"/>
    <cellStyle name="20% - Accent2 2 3" xfId="214" xr:uid="{00000000-0005-0000-0000-000007000000}"/>
    <cellStyle name="20% - Accent3" xfId="144" builtinId="38" customBuiltin="1"/>
    <cellStyle name="20% - Accent3 2" xfId="37" xr:uid="{00000000-0005-0000-0000-000009000000}"/>
    <cellStyle name="20% - Accent3 2 2" xfId="165" xr:uid="{00000000-0005-0000-0000-00000A000000}"/>
    <cellStyle name="20% - Accent3 2 3" xfId="215" xr:uid="{00000000-0005-0000-0000-00000B000000}"/>
    <cellStyle name="20% - Accent4" xfId="148" builtinId="42" customBuiltin="1"/>
    <cellStyle name="20% - Accent4 2" xfId="38" xr:uid="{00000000-0005-0000-0000-00000D000000}"/>
    <cellStyle name="20% - Accent4 2 2" xfId="166" xr:uid="{00000000-0005-0000-0000-00000E000000}"/>
    <cellStyle name="20% - Accent4 2 3" xfId="216" xr:uid="{00000000-0005-0000-0000-00000F000000}"/>
    <cellStyle name="20% - Accent5" xfId="152" builtinId="46" customBuiltin="1"/>
    <cellStyle name="20% - Accent5 2" xfId="39" xr:uid="{00000000-0005-0000-0000-000011000000}"/>
    <cellStyle name="20% - Accent5 2 2" xfId="167" xr:uid="{00000000-0005-0000-0000-000012000000}"/>
    <cellStyle name="20% - Accent5 2 3" xfId="217" xr:uid="{00000000-0005-0000-0000-000013000000}"/>
    <cellStyle name="20% - Accent6" xfId="156" builtinId="50" customBuiltin="1"/>
    <cellStyle name="20% - Accent6 2" xfId="40" xr:uid="{00000000-0005-0000-0000-000015000000}"/>
    <cellStyle name="20% - Accent6 2 2" xfId="168" xr:uid="{00000000-0005-0000-0000-000016000000}"/>
    <cellStyle name="20% - Accent6 2 3" xfId="218" xr:uid="{00000000-0005-0000-0000-000017000000}"/>
    <cellStyle name="40% - Accent1" xfId="137" builtinId="31" customBuiltin="1"/>
    <cellStyle name="40% - Accent1 2" xfId="41" xr:uid="{00000000-0005-0000-0000-000019000000}"/>
    <cellStyle name="40% - Accent1 2 2" xfId="169" xr:uid="{00000000-0005-0000-0000-00001A000000}"/>
    <cellStyle name="40% - Accent1 2 3" xfId="219" xr:uid="{00000000-0005-0000-0000-00001B000000}"/>
    <cellStyle name="40% - Accent2" xfId="141" builtinId="35" customBuiltin="1"/>
    <cellStyle name="40% - Accent2 2" xfId="42" xr:uid="{00000000-0005-0000-0000-00001D000000}"/>
    <cellStyle name="40% - Accent2 2 2" xfId="170" xr:uid="{00000000-0005-0000-0000-00001E000000}"/>
    <cellStyle name="40% - Accent2 2 3" xfId="220" xr:uid="{00000000-0005-0000-0000-00001F000000}"/>
    <cellStyle name="40% - Accent3" xfId="145" builtinId="39" customBuiltin="1"/>
    <cellStyle name="40% - Accent3 2" xfId="43" xr:uid="{00000000-0005-0000-0000-000021000000}"/>
    <cellStyle name="40% - Accent3 2 2" xfId="171" xr:uid="{00000000-0005-0000-0000-000022000000}"/>
    <cellStyle name="40% - Accent3 2 3" xfId="221" xr:uid="{00000000-0005-0000-0000-000023000000}"/>
    <cellStyle name="40% - Accent4" xfId="149" builtinId="43" customBuiltin="1"/>
    <cellStyle name="40% - Accent4 2" xfId="44" xr:uid="{00000000-0005-0000-0000-000025000000}"/>
    <cellStyle name="40% - Accent4 2 2" xfId="172" xr:uid="{00000000-0005-0000-0000-000026000000}"/>
    <cellStyle name="40% - Accent4 2 3" xfId="222" xr:uid="{00000000-0005-0000-0000-000027000000}"/>
    <cellStyle name="40% - Accent5" xfId="153" builtinId="47" customBuiltin="1"/>
    <cellStyle name="40% - Accent5 2" xfId="45" xr:uid="{00000000-0005-0000-0000-000029000000}"/>
    <cellStyle name="40% - Accent5 2 2" xfId="173" xr:uid="{00000000-0005-0000-0000-00002A000000}"/>
    <cellStyle name="40% - Accent5 2 3" xfId="223" xr:uid="{00000000-0005-0000-0000-00002B000000}"/>
    <cellStyle name="40% - Accent6" xfId="157" builtinId="51" customBuiltin="1"/>
    <cellStyle name="40% - Accent6 2" xfId="46" xr:uid="{00000000-0005-0000-0000-00002D000000}"/>
    <cellStyle name="40% - Accent6 2 2" xfId="174" xr:uid="{00000000-0005-0000-0000-00002E000000}"/>
    <cellStyle name="40% - Accent6 2 3" xfId="224" xr:uid="{00000000-0005-0000-0000-00002F000000}"/>
    <cellStyle name="60% - Accent1" xfId="138" builtinId="32" customBuiltin="1"/>
    <cellStyle name="60% - Accent1 2" xfId="47" xr:uid="{00000000-0005-0000-0000-000031000000}"/>
    <cellStyle name="60% - Accent2" xfId="142" builtinId="36" customBuiltin="1"/>
    <cellStyle name="60% - Accent2 2" xfId="48" xr:uid="{00000000-0005-0000-0000-000033000000}"/>
    <cellStyle name="60% - Accent3" xfId="146" builtinId="40" customBuiltin="1"/>
    <cellStyle name="60% - Accent3 2" xfId="49" xr:uid="{00000000-0005-0000-0000-000035000000}"/>
    <cellStyle name="60% - Accent4" xfId="150" builtinId="44" customBuiltin="1"/>
    <cellStyle name="60% - Accent4 2" xfId="50" xr:uid="{00000000-0005-0000-0000-000037000000}"/>
    <cellStyle name="60% - Accent5" xfId="154" builtinId="48" customBuiltin="1"/>
    <cellStyle name="60% - Accent5 2" xfId="51" xr:uid="{00000000-0005-0000-0000-000039000000}"/>
    <cellStyle name="60% - Accent6" xfId="158" builtinId="52" customBuiltin="1"/>
    <cellStyle name="60% - Accent6 2" xfId="52" xr:uid="{00000000-0005-0000-0000-00003B000000}"/>
    <cellStyle name="Accent1" xfId="135" builtinId="29" customBuiltin="1"/>
    <cellStyle name="Accent1 2" xfId="53" xr:uid="{00000000-0005-0000-0000-00003D000000}"/>
    <cellStyle name="Accent2" xfId="139" builtinId="33" customBuiltin="1"/>
    <cellStyle name="Accent2 2" xfId="54" xr:uid="{00000000-0005-0000-0000-00003F000000}"/>
    <cellStyle name="Accent3" xfId="143" builtinId="37" customBuiltin="1"/>
    <cellStyle name="Accent3 2" xfId="55" xr:uid="{00000000-0005-0000-0000-000041000000}"/>
    <cellStyle name="Accent4" xfId="147" builtinId="41" customBuiltin="1"/>
    <cellStyle name="Accent4 2" xfId="56" xr:uid="{00000000-0005-0000-0000-000043000000}"/>
    <cellStyle name="Accent5" xfId="151" builtinId="45" customBuiltin="1"/>
    <cellStyle name="Accent5 2" xfId="57" xr:uid="{00000000-0005-0000-0000-000045000000}"/>
    <cellStyle name="Accent6" xfId="155" builtinId="49" customBuiltin="1"/>
    <cellStyle name="Accent6 2" xfId="58" xr:uid="{00000000-0005-0000-0000-000047000000}"/>
    <cellStyle name="Bad" xfId="124" builtinId="27" customBuiltin="1"/>
    <cellStyle name="Bad 2" xfId="59" xr:uid="{00000000-0005-0000-0000-000049000000}"/>
    <cellStyle name="Calculation" xfId="128" builtinId="22" customBuiltin="1"/>
    <cellStyle name="Calculation 2" xfId="60" xr:uid="{00000000-0005-0000-0000-00004B000000}"/>
    <cellStyle name="Check Cell" xfId="130" builtinId="23" customBuiltin="1"/>
    <cellStyle name="Check Cell 2" xfId="61" xr:uid="{00000000-0005-0000-0000-00004D000000}"/>
    <cellStyle name="Comma 2" xfId="2" xr:uid="{00000000-0005-0000-0000-00004E000000}"/>
    <cellStyle name="Comma 2 2" xfId="3" xr:uid="{00000000-0005-0000-0000-00004F000000}"/>
    <cellStyle name="Comma 2 3" xfId="162" xr:uid="{00000000-0005-0000-0000-000050000000}"/>
    <cellStyle name="Comma 3" xfId="4" xr:uid="{00000000-0005-0000-0000-000051000000}"/>
    <cellStyle name="Comma 4" xfId="25" xr:uid="{00000000-0005-0000-0000-000052000000}"/>
    <cellStyle name="Comma 4 2" xfId="31" xr:uid="{00000000-0005-0000-0000-000053000000}"/>
    <cellStyle name="Comma 4 2 2" xfId="62" xr:uid="{00000000-0005-0000-0000-000054000000}"/>
    <cellStyle name="Comma 4 3" xfId="175" xr:uid="{00000000-0005-0000-0000-000055000000}"/>
    <cellStyle name="Comma 4 4" xfId="225" xr:uid="{00000000-0005-0000-0000-000056000000}"/>
    <cellStyle name="Comma 5" xfId="63" xr:uid="{00000000-0005-0000-0000-000057000000}"/>
    <cellStyle name="Comma 5 2" xfId="176" xr:uid="{00000000-0005-0000-0000-000058000000}"/>
    <cellStyle name="Comma 5 3" xfId="226" xr:uid="{00000000-0005-0000-0000-000059000000}"/>
    <cellStyle name="Currency 2" xfId="5" xr:uid="{00000000-0005-0000-0000-00005A000000}"/>
    <cellStyle name="Currency 2 2" xfId="6" xr:uid="{00000000-0005-0000-0000-00005B000000}"/>
    <cellStyle name="Currency 2 2 2" xfId="178" xr:uid="{00000000-0005-0000-0000-00005C000000}"/>
    <cellStyle name="Currency 2 2 3" xfId="228" xr:uid="{00000000-0005-0000-0000-00005D000000}"/>
    <cellStyle name="Currency 2 3" xfId="177" xr:uid="{00000000-0005-0000-0000-00005E000000}"/>
    <cellStyle name="Currency 2 4" xfId="227" xr:uid="{00000000-0005-0000-0000-00005F000000}"/>
    <cellStyle name="Explanatory Text" xfId="133" builtinId="53" customBuiltin="1"/>
    <cellStyle name="Explanatory Text 2" xfId="64" xr:uid="{00000000-0005-0000-0000-000061000000}"/>
    <cellStyle name="Good" xfId="123" builtinId="26" customBuiltin="1"/>
    <cellStyle name="Good 2" xfId="65" xr:uid="{00000000-0005-0000-0000-000063000000}"/>
    <cellStyle name="Heading 1" xfId="119" builtinId="16" customBuiltin="1"/>
    <cellStyle name="Heading 1 2" xfId="66" xr:uid="{00000000-0005-0000-0000-000065000000}"/>
    <cellStyle name="Heading 2" xfId="120" builtinId="17" customBuiltin="1"/>
    <cellStyle name="Heading 2 2" xfId="67" xr:uid="{00000000-0005-0000-0000-000067000000}"/>
    <cellStyle name="Heading 3" xfId="121" builtinId="18" customBuiltin="1"/>
    <cellStyle name="Heading 3 2" xfId="68" xr:uid="{00000000-0005-0000-0000-000069000000}"/>
    <cellStyle name="Heading 4" xfId="122" builtinId="19" customBuiltin="1"/>
    <cellStyle name="Heading 4 2" xfId="69" xr:uid="{00000000-0005-0000-0000-00006B000000}"/>
    <cellStyle name="Input" xfId="126" builtinId="20" customBuiltin="1"/>
    <cellStyle name="Input 2" xfId="70" xr:uid="{00000000-0005-0000-0000-00006D000000}"/>
    <cellStyle name="Linked Cell" xfId="129" builtinId="24" customBuiltin="1"/>
    <cellStyle name="Linked Cell 2" xfId="71" xr:uid="{00000000-0005-0000-0000-00006F000000}"/>
    <cellStyle name="Neutral" xfId="125" builtinId="28" customBuiltin="1"/>
    <cellStyle name="Neutral 2" xfId="72" xr:uid="{00000000-0005-0000-0000-000071000000}"/>
    <cellStyle name="Normal" xfId="0" builtinId="0"/>
    <cellStyle name="Normal 10" xfId="20" xr:uid="{00000000-0005-0000-0000-000073000000}"/>
    <cellStyle name="Normal 10 2" xfId="73" xr:uid="{00000000-0005-0000-0000-000074000000}"/>
    <cellStyle name="Normal 11" xfId="24" xr:uid="{00000000-0005-0000-0000-000075000000}"/>
    <cellStyle name="Normal 11 2" xfId="30" xr:uid="{00000000-0005-0000-0000-000076000000}"/>
    <cellStyle name="Normal 11 2 2" xfId="74" xr:uid="{00000000-0005-0000-0000-000077000000}"/>
    <cellStyle name="Normal 12" xfId="75" xr:uid="{00000000-0005-0000-0000-000078000000}"/>
    <cellStyle name="Normal 12 2" xfId="179" xr:uid="{00000000-0005-0000-0000-000079000000}"/>
    <cellStyle name="Normal 12 3" xfId="229" xr:uid="{00000000-0005-0000-0000-00007A000000}"/>
    <cellStyle name="Normal 13" xfId="76" xr:uid="{00000000-0005-0000-0000-00007B000000}"/>
    <cellStyle name="Normal 13 2" xfId="180" xr:uid="{00000000-0005-0000-0000-00007C000000}"/>
    <cellStyle name="Normal 13 3" xfId="230" xr:uid="{00000000-0005-0000-0000-00007D000000}"/>
    <cellStyle name="Normal 14" xfId="77" xr:uid="{00000000-0005-0000-0000-00007E000000}"/>
    <cellStyle name="Normal 14 2" xfId="181" xr:uid="{00000000-0005-0000-0000-00007F000000}"/>
    <cellStyle name="Normal 14 3" xfId="231" xr:uid="{00000000-0005-0000-0000-000080000000}"/>
    <cellStyle name="Normal 15" xfId="78" xr:uid="{00000000-0005-0000-0000-000081000000}"/>
    <cellStyle name="Normal 15 2" xfId="182" xr:uid="{00000000-0005-0000-0000-000082000000}"/>
    <cellStyle name="Normal 15 3" xfId="232" xr:uid="{00000000-0005-0000-0000-000083000000}"/>
    <cellStyle name="Normal 16" xfId="79" xr:uid="{00000000-0005-0000-0000-000084000000}"/>
    <cellStyle name="Normal 16 2" xfId="183" xr:uid="{00000000-0005-0000-0000-000085000000}"/>
    <cellStyle name="Normal 16 3" xfId="233" xr:uid="{00000000-0005-0000-0000-000086000000}"/>
    <cellStyle name="Normal 17" xfId="80" xr:uid="{00000000-0005-0000-0000-000087000000}"/>
    <cellStyle name="Normal 17 2" xfId="184" xr:uid="{00000000-0005-0000-0000-000088000000}"/>
    <cellStyle name="Normal 17 3" xfId="234" xr:uid="{00000000-0005-0000-0000-000089000000}"/>
    <cellStyle name="Normal 18" xfId="81" xr:uid="{00000000-0005-0000-0000-00008A000000}"/>
    <cellStyle name="Normal 18 2" xfId="185" xr:uid="{00000000-0005-0000-0000-00008B000000}"/>
    <cellStyle name="Normal 18 3" xfId="235" xr:uid="{00000000-0005-0000-0000-00008C000000}"/>
    <cellStyle name="Normal 19" xfId="82" xr:uid="{00000000-0005-0000-0000-00008D000000}"/>
    <cellStyle name="Normal 19 2" xfId="186" xr:uid="{00000000-0005-0000-0000-00008E000000}"/>
    <cellStyle name="Normal 19 3" xfId="236" xr:uid="{00000000-0005-0000-0000-00008F000000}"/>
    <cellStyle name="Normal 2" xfId="7" xr:uid="{00000000-0005-0000-0000-000090000000}"/>
    <cellStyle name="Normal 2 2" xfId="8" xr:uid="{00000000-0005-0000-0000-000091000000}"/>
    <cellStyle name="Normal 2 2 2" xfId="83" xr:uid="{00000000-0005-0000-0000-000092000000}"/>
    <cellStyle name="Normal 2 2 2 2" xfId="84" xr:uid="{00000000-0005-0000-0000-000093000000}"/>
    <cellStyle name="Normal 2 2 2 2 2" xfId="188" xr:uid="{00000000-0005-0000-0000-000094000000}"/>
    <cellStyle name="Normal 2 2 2 2 3" xfId="238" xr:uid="{00000000-0005-0000-0000-000095000000}"/>
    <cellStyle name="Normal 2 2 2 3" xfId="85" xr:uid="{00000000-0005-0000-0000-000096000000}"/>
    <cellStyle name="Normal 2 2 2 3 2" xfId="189" xr:uid="{00000000-0005-0000-0000-000097000000}"/>
    <cellStyle name="Normal 2 2 2 3 3" xfId="239" xr:uid="{00000000-0005-0000-0000-000098000000}"/>
    <cellStyle name="Normal 2 2 2 4" xfId="86" xr:uid="{00000000-0005-0000-0000-000099000000}"/>
    <cellStyle name="Normal 2 2 2 4 2" xfId="190" xr:uid="{00000000-0005-0000-0000-00009A000000}"/>
    <cellStyle name="Normal 2 2 2 4 3" xfId="240" xr:uid="{00000000-0005-0000-0000-00009B000000}"/>
    <cellStyle name="Normal 2 2 2 5" xfId="187" xr:uid="{00000000-0005-0000-0000-00009C000000}"/>
    <cellStyle name="Normal 2 2 2 6" xfId="237" xr:uid="{00000000-0005-0000-0000-00009D000000}"/>
    <cellStyle name="Normal 2 3" xfId="87" xr:uid="{00000000-0005-0000-0000-00009E000000}"/>
    <cellStyle name="Normal 2 3 2" xfId="191" xr:uid="{00000000-0005-0000-0000-00009F000000}"/>
    <cellStyle name="Normal 2 3 3" xfId="241" xr:uid="{00000000-0005-0000-0000-0000A0000000}"/>
    <cellStyle name="Normal 2 4" xfId="160" xr:uid="{00000000-0005-0000-0000-0000A1000000}"/>
    <cellStyle name="Normal 2 5" xfId="263" xr:uid="{00000000-0005-0000-0000-0000A2000000}"/>
    <cellStyle name="Normal 20" xfId="88" xr:uid="{00000000-0005-0000-0000-0000A3000000}"/>
    <cellStyle name="Normal 20 2" xfId="192" xr:uid="{00000000-0005-0000-0000-0000A4000000}"/>
    <cellStyle name="Normal 20 3" xfId="242" xr:uid="{00000000-0005-0000-0000-0000A5000000}"/>
    <cellStyle name="Normal 21" xfId="89" xr:uid="{00000000-0005-0000-0000-0000A6000000}"/>
    <cellStyle name="Normal 21 2" xfId="193" xr:uid="{00000000-0005-0000-0000-0000A7000000}"/>
    <cellStyle name="Normal 21 3" xfId="243" xr:uid="{00000000-0005-0000-0000-0000A8000000}"/>
    <cellStyle name="Normal 22" xfId="90" xr:uid="{00000000-0005-0000-0000-0000A9000000}"/>
    <cellStyle name="Normal 22 2" xfId="194" xr:uid="{00000000-0005-0000-0000-0000AA000000}"/>
    <cellStyle name="Normal 22 3" xfId="244" xr:uid="{00000000-0005-0000-0000-0000AB000000}"/>
    <cellStyle name="Normal 23" xfId="91" xr:uid="{00000000-0005-0000-0000-0000AC000000}"/>
    <cellStyle name="Normal 23 2" xfId="195" xr:uid="{00000000-0005-0000-0000-0000AD000000}"/>
    <cellStyle name="Normal 23 3" xfId="245" xr:uid="{00000000-0005-0000-0000-0000AE000000}"/>
    <cellStyle name="Normal 24" xfId="159" xr:uid="{00000000-0005-0000-0000-0000AF000000}"/>
    <cellStyle name="Normal 25" xfId="212" xr:uid="{00000000-0005-0000-0000-0000B0000000}"/>
    <cellStyle name="Normal 25 2" xfId="262" xr:uid="{00000000-0005-0000-0000-0000B1000000}"/>
    <cellStyle name="Normal 3" xfId="9" xr:uid="{00000000-0005-0000-0000-0000B2000000}"/>
    <cellStyle name="Normal 3 2" xfId="10" xr:uid="{00000000-0005-0000-0000-0000B3000000}"/>
    <cellStyle name="Normal 3 2 2" xfId="92" xr:uid="{00000000-0005-0000-0000-0000B4000000}"/>
    <cellStyle name="Normal 3 3" xfId="21" xr:uid="{00000000-0005-0000-0000-0000B5000000}"/>
    <cellStyle name="Normal 3 3 2" xfId="93" xr:uid="{00000000-0005-0000-0000-0000B6000000}"/>
    <cellStyle name="Normal 3 3 3" xfId="196" xr:uid="{00000000-0005-0000-0000-0000B7000000}"/>
    <cellStyle name="Normal 3 3 4" xfId="246" xr:uid="{00000000-0005-0000-0000-0000B8000000}"/>
    <cellStyle name="Normal 3 4" xfId="23" xr:uid="{00000000-0005-0000-0000-0000B9000000}"/>
    <cellStyle name="Normal 3 5" xfId="22" xr:uid="{00000000-0005-0000-0000-0000BA000000}"/>
    <cellStyle name="Normal 3 5 2" xfId="27" xr:uid="{00000000-0005-0000-0000-0000BB000000}"/>
    <cellStyle name="Normal 3 5 2 2" xfId="33" xr:uid="{00000000-0005-0000-0000-0000BC000000}"/>
    <cellStyle name="Normal 3 5 3" xfId="28" xr:uid="{00000000-0005-0000-0000-0000BD000000}"/>
    <cellStyle name="Normal 3 6" xfId="29" xr:uid="{00000000-0005-0000-0000-0000BE000000}"/>
    <cellStyle name="Normal 3 7" xfId="161" xr:uid="{00000000-0005-0000-0000-0000BF000000}"/>
    <cellStyle name="Normal 4" xfId="11" xr:uid="{00000000-0005-0000-0000-0000C0000000}"/>
    <cellStyle name="Normal 4 2" xfId="95" xr:uid="{00000000-0005-0000-0000-0000C1000000}"/>
    <cellStyle name="Normal 4 2 2" xfId="198" xr:uid="{00000000-0005-0000-0000-0000C2000000}"/>
    <cellStyle name="Normal 4 2 3" xfId="248" xr:uid="{00000000-0005-0000-0000-0000C3000000}"/>
    <cellStyle name="Normal 4 3" xfId="96" xr:uid="{00000000-0005-0000-0000-0000C4000000}"/>
    <cellStyle name="Normal 4 3 2" xfId="199" xr:uid="{00000000-0005-0000-0000-0000C5000000}"/>
    <cellStyle name="Normal 4 3 3" xfId="249" xr:uid="{00000000-0005-0000-0000-0000C6000000}"/>
    <cellStyle name="Normal 4 4" xfId="97" xr:uid="{00000000-0005-0000-0000-0000C7000000}"/>
    <cellStyle name="Normal 4 5" xfId="94" xr:uid="{00000000-0005-0000-0000-0000C8000000}"/>
    <cellStyle name="Normal 4 6" xfId="197" xr:uid="{00000000-0005-0000-0000-0000C9000000}"/>
    <cellStyle name="Normal 4 7" xfId="247" xr:uid="{00000000-0005-0000-0000-0000CA000000}"/>
    <cellStyle name="Normal 5" xfId="12" xr:uid="{00000000-0005-0000-0000-0000CB000000}"/>
    <cellStyle name="Normal 5 2" xfId="98" xr:uid="{00000000-0005-0000-0000-0000CC000000}"/>
    <cellStyle name="Normal 5 3" xfId="200" xr:uid="{00000000-0005-0000-0000-0000CD000000}"/>
    <cellStyle name="Normal 5 4" xfId="250" xr:uid="{00000000-0005-0000-0000-0000CE000000}"/>
    <cellStyle name="Normal 6" xfId="13" xr:uid="{00000000-0005-0000-0000-0000CF000000}"/>
    <cellStyle name="Normal 6 2" xfId="201" xr:uid="{00000000-0005-0000-0000-0000D0000000}"/>
    <cellStyle name="Normal 6 3" xfId="251" xr:uid="{00000000-0005-0000-0000-0000D1000000}"/>
    <cellStyle name="Normal 7" xfId="14" xr:uid="{00000000-0005-0000-0000-0000D2000000}"/>
    <cellStyle name="Normal 7 2" xfId="99" xr:uid="{00000000-0005-0000-0000-0000D3000000}"/>
    <cellStyle name="Normal 8" xfId="15" xr:uid="{00000000-0005-0000-0000-0000D4000000}"/>
    <cellStyle name="Normal 8 2" xfId="100" xr:uid="{00000000-0005-0000-0000-0000D5000000}"/>
    <cellStyle name="Normal 9" xfId="1" xr:uid="{00000000-0005-0000-0000-0000D6000000}"/>
    <cellStyle name="Normal 9 2" xfId="101" xr:uid="{00000000-0005-0000-0000-0000D7000000}"/>
    <cellStyle name="Note" xfId="132" builtinId="10" customBuiltin="1"/>
    <cellStyle name="Note 2" xfId="102" xr:uid="{00000000-0005-0000-0000-0000D9000000}"/>
    <cellStyle name="Note 2 2" xfId="202" xr:uid="{00000000-0005-0000-0000-0000DA000000}"/>
    <cellStyle name="Note 2 3" xfId="252" xr:uid="{00000000-0005-0000-0000-0000DB000000}"/>
    <cellStyle name="Output" xfId="127" builtinId="21" customBuiltin="1"/>
    <cellStyle name="Output 2" xfId="103" xr:uid="{00000000-0005-0000-0000-0000DD000000}"/>
    <cellStyle name="Percent 10" xfId="104" xr:uid="{00000000-0005-0000-0000-0000DE000000}"/>
    <cellStyle name="Percent 10 2" xfId="203" xr:uid="{00000000-0005-0000-0000-0000DF000000}"/>
    <cellStyle name="Percent 10 3" xfId="253" xr:uid="{00000000-0005-0000-0000-0000E0000000}"/>
    <cellStyle name="Percent 2" xfId="16" xr:uid="{00000000-0005-0000-0000-0000E1000000}"/>
    <cellStyle name="Percent 2 2" xfId="17" xr:uid="{00000000-0005-0000-0000-0000E2000000}"/>
    <cellStyle name="Percent 2 2 2" xfId="105" xr:uid="{00000000-0005-0000-0000-0000E3000000}"/>
    <cellStyle name="Percent 2 2 2 2" xfId="204" xr:uid="{00000000-0005-0000-0000-0000E4000000}"/>
    <cellStyle name="Percent 2 2 2 3" xfId="254" xr:uid="{00000000-0005-0000-0000-0000E5000000}"/>
    <cellStyle name="Percent 2 3" xfId="106" xr:uid="{00000000-0005-0000-0000-0000E6000000}"/>
    <cellStyle name="Percent 2 3 2" xfId="205" xr:uid="{00000000-0005-0000-0000-0000E7000000}"/>
    <cellStyle name="Percent 2 3 3" xfId="255" xr:uid="{00000000-0005-0000-0000-0000E8000000}"/>
    <cellStyle name="Percent 3" xfId="18" xr:uid="{00000000-0005-0000-0000-0000E9000000}"/>
    <cellStyle name="Percent 3 2" xfId="107" xr:uid="{00000000-0005-0000-0000-0000EA000000}"/>
    <cellStyle name="Percent 3 2 2" xfId="206" xr:uid="{00000000-0005-0000-0000-0000EB000000}"/>
    <cellStyle name="Percent 3 2 3" xfId="256" xr:uid="{00000000-0005-0000-0000-0000EC000000}"/>
    <cellStyle name="Percent 3 3" xfId="108" xr:uid="{00000000-0005-0000-0000-0000ED000000}"/>
    <cellStyle name="Percent 3 4" xfId="34" xr:uid="{00000000-0005-0000-0000-0000EE000000}"/>
    <cellStyle name="Percent 4" xfId="19" xr:uid="{00000000-0005-0000-0000-0000EF000000}"/>
    <cellStyle name="Percent 4 2" xfId="110" xr:uid="{00000000-0005-0000-0000-0000F0000000}"/>
    <cellStyle name="Percent 4 2 2" xfId="208" xr:uid="{00000000-0005-0000-0000-0000F1000000}"/>
    <cellStyle name="Percent 4 2 3" xfId="258" xr:uid="{00000000-0005-0000-0000-0000F2000000}"/>
    <cellStyle name="Percent 4 3" xfId="109" xr:uid="{00000000-0005-0000-0000-0000F3000000}"/>
    <cellStyle name="Percent 4 4" xfId="207" xr:uid="{00000000-0005-0000-0000-0000F4000000}"/>
    <cellStyle name="Percent 4 5" xfId="257" xr:uid="{00000000-0005-0000-0000-0000F5000000}"/>
    <cellStyle name="Percent 5" xfId="26" xr:uid="{00000000-0005-0000-0000-0000F6000000}"/>
    <cellStyle name="Percent 5 2" xfId="32" xr:uid="{00000000-0005-0000-0000-0000F7000000}"/>
    <cellStyle name="Percent 5 2 2" xfId="111" xr:uid="{00000000-0005-0000-0000-0000F8000000}"/>
    <cellStyle name="Percent 6" xfId="112" xr:uid="{00000000-0005-0000-0000-0000F9000000}"/>
    <cellStyle name="Percent 7" xfId="113" xr:uid="{00000000-0005-0000-0000-0000FA000000}"/>
    <cellStyle name="Percent 7 2" xfId="209" xr:uid="{00000000-0005-0000-0000-0000FB000000}"/>
    <cellStyle name="Percent 7 3" xfId="259" xr:uid="{00000000-0005-0000-0000-0000FC000000}"/>
    <cellStyle name="Percent 8" xfId="114" xr:uid="{00000000-0005-0000-0000-0000FD000000}"/>
    <cellStyle name="Percent 8 2" xfId="210" xr:uid="{00000000-0005-0000-0000-0000FE000000}"/>
    <cellStyle name="Percent 8 3" xfId="260" xr:uid="{00000000-0005-0000-0000-0000FF000000}"/>
    <cellStyle name="Percent 9" xfId="115" xr:uid="{00000000-0005-0000-0000-000000010000}"/>
    <cellStyle name="Percent 9 2" xfId="211" xr:uid="{00000000-0005-0000-0000-000001010000}"/>
    <cellStyle name="Percent 9 3" xfId="261" xr:uid="{00000000-0005-0000-0000-000002010000}"/>
    <cellStyle name="Title" xfId="118" builtinId="15" customBuiltin="1"/>
    <cellStyle name="Total" xfId="134" builtinId="25" customBuiltin="1"/>
    <cellStyle name="Total 2" xfId="116" xr:uid="{00000000-0005-0000-0000-000005010000}"/>
    <cellStyle name="Warning Text" xfId="131" builtinId="11" customBuiltin="1"/>
    <cellStyle name="Warning Text 2" xfId="117" xr:uid="{00000000-0005-0000-0000-000007010000}"/>
  </cellStyles>
  <dxfs count="0"/>
  <tableStyles count="0" defaultTableStyle="TableStyleMedium2" defaultPivotStyle="PivotStyleLight16"/>
  <colors>
    <mruColors>
      <color rgb="FFFF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66"/>
  <sheetViews>
    <sheetView tabSelected="1" topLeftCell="AN1" zoomScaleNormal="100" workbookViewId="0">
      <pane ySplit="11" topLeftCell="A12" activePane="bottomLeft" state="frozen"/>
      <selection pane="bottomLeft" activeCell="Z4" sqref="Z4:AA5"/>
    </sheetView>
  </sheetViews>
  <sheetFormatPr defaultRowHeight="15" x14ac:dyDescent="0.25"/>
  <cols>
    <col min="1" max="1" width="16.42578125" style="47" bestFit="1" customWidth="1"/>
    <col min="2" max="2" width="12.5703125" style="47" bestFit="1" customWidth="1"/>
    <col min="3" max="4" width="12.5703125" style="47" hidden="1" customWidth="1"/>
    <col min="5" max="5" width="29" style="47" customWidth="1"/>
    <col min="6" max="6" width="15.85546875" style="47" customWidth="1"/>
    <col min="7" max="8" width="20.140625" style="47" customWidth="1"/>
    <col min="9" max="10" width="42" style="47" customWidth="1"/>
    <col min="11" max="11" width="36.85546875" style="47" customWidth="1"/>
    <col min="12" max="14" width="20.140625" style="47" customWidth="1"/>
    <col min="15" max="15" width="20.5703125" style="47" customWidth="1"/>
    <col min="16" max="17" width="20.140625" style="47" customWidth="1"/>
    <col min="18" max="18" width="23.5703125" style="47" customWidth="1"/>
    <col min="19" max="23" width="30.140625" style="47" customWidth="1"/>
    <col min="24" max="25" width="30.140625" style="49" customWidth="1"/>
    <col min="26" max="26" width="52.140625" style="47" customWidth="1"/>
    <col min="27" max="27" width="35.85546875" style="47" bestFit="1" customWidth="1"/>
    <col min="28" max="28" width="18.7109375" style="47" bestFit="1" customWidth="1"/>
    <col min="29" max="29" width="41.42578125" style="47" bestFit="1" customWidth="1"/>
    <col min="30" max="30" width="43.140625" style="47" bestFit="1" customWidth="1"/>
    <col min="31" max="31" width="25.42578125" style="72" bestFit="1" customWidth="1"/>
    <col min="32" max="32" width="36" style="72" bestFit="1" customWidth="1"/>
    <col min="33" max="33" width="34" style="72" bestFit="1" customWidth="1"/>
    <col min="34" max="34" width="45.42578125" style="72" bestFit="1" customWidth="1"/>
    <col min="35" max="35" width="36.28515625" style="47" customWidth="1"/>
    <col min="36" max="36" width="7.5703125" style="47" customWidth="1"/>
    <col min="37" max="37" width="24.7109375" style="47" customWidth="1"/>
    <col min="38" max="38" width="28.7109375" style="47" bestFit="1" customWidth="1"/>
    <col min="39" max="39" width="15.42578125" style="47" bestFit="1" customWidth="1"/>
    <col min="40" max="40" width="25" style="47" bestFit="1" customWidth="1"/>
    <col min="41" max="41" width="29.140625" style="47" bestFit="1" customWidth="1"/>
    <col min="42" max="42" width="24.28515625" style="47" bestFit="1" customWidth="1"/>
    <col min="43" max="43" width="20.5703125" style="47" bestFit="1" customWidth="1"/>
    <col min="44" max="44" width="24.85546875" style="47" bestFit="1" customWidth="1"/>
    <col min="45" max="45" width="41" style="47" customWidth="1"/>
    <col min="46" max="46" width="16.42578125" style="47" bestFit="1" customWidth="1"/>
    <col min="47" max="16384" width="9.140625" style="47"/>
  </cols>
  <sheetData>
    <row r="1" spans="1:48" s="13" customFormat="1" ht="15.75" thickBot="1" x14ac:dyDescent="0.3">
      <c r="A1" s="1" t="s">
        <v>852</v>
      </c>
      <c r="B1" s="2" t="s">
        <v>853</v>
      </c>
      <c r="C1" s="75"/>
      <c r="D1" s="75"/>
      <c r="E1" s="3" t="s">
        <v>854</v>
      </c>
      <c r="F1" s="4" t="s">
        <v>901</v>
      </c>
      <c r="G1" s="6" t="s">
        <v>902</v>
      </c>
      <c r="H1" s="6" t="s">
        <v>891</v>
      </c>
      <c r="I1" s="9" t="s">
        <v>855</v>
      </c>
      <c r="J1" s="10" t="s">
        <v>856</v>
      </c>
      <c r="K1" s="5" t="s">
        <v>864</v>
      </c>
      <c r="L1" s="7" t="s">
        <v>857</v>
      </c>
      <c r="M1" s="8" t="s">
        <v>858</v>
      </c>
      <c r="N1" s="1" t="s">
        <v>859</v>
      </c>
      <c r="O1" s="9" t="s">
        <v>860</v>
      </c>
      <c r="P1" s="10" t="s">
        <v>861</v>
      </c>
      <c r="Q1" s="51" t="s">
        <v>890</v>
      </c>
      <c r="R1" s="8" t="s">
        <v>870</v>
      </c>
      <c r="S1" s="4" t="s">
        <v>862</v>
      </c>
      <c r="T1" s="57" t="s">
        <v>893</v>
      </c>
      <c r="U1" s="59" t="s">
        <v>895</v>
      </c>
      <c r="V1" s="61" t="s">
        <v>896</v>
      </c>
      <c r="W1" s="64" t="s">
        <v>2614</v>
      </c>
      <c r="X1" s="66" t="s">
        <v>2614</v>
      </c>
      <c r="Y1" s="66" t="s">
        <v>900</v>
      </c>
      <c r="Z1" s="34" t="s">
        <v>2615</v>
      </c>
      <c r="AA1" s="34" t="s">
        <v>2616</v>
      </c>
      <c r="AB1" s="9" t="s">
        <v>863</v>
      </c>
      <c r="AC1" s="14" t="s">
        <v>871</v>
      </c>
      <c r="AD1" s="14" t="s">
        <v>884</v>
      </c>
      <c r="AE1" s="68" t="s">
        <v>872</v>
      </c>
      <c r="AF1" s="73" t="s">
        <v>873</v>
      </c>
      <c r="AG1" s="73" t="s">
        <v>874</v>
      </c>
      <c r="AH1" s="73" t="s">
        <v>875</v>
      </c>
      <c r="AI1" s="4" t="s">
        <v>876</v>
      </c>
      <c r="AJ1" s="80" t="s">
        <v>865</v>
      </c>
      <c r="AK1" s="81"/>
      <c r="AL1" s="41" t="s">
        <v>881</v>
      </c>
      <c r="AM1" s="4" t="s">
        <v>866</v>
      </c>
      <c r="AN1" s="11" t="s">
        <v>867</v>
      </c>
      <c r="AO1" s="31" t="s">
        <v>878</v>
      </c>
      <c r="AP1" s="8" t="s">
        <v>868</v>
      </c>
      <c r="AQ1" s="82" t="s">
        <v>869</v>
      </c>
      <c r="AR1" s="83"/>
      <c r="AS1" s="84"/>
      <c r="AT1" s="12" t="s">
        <v>2617</v>
      </c>
    </row>
    <row r="2" spans="1:48" s="29" customFormat="1" x14ac:dyDescent="0.25">
      <c r="A2" s="17"/>
      <c r="B2" s="18"/>
      <c r="C2" s="18"/>
      <c r="D2" s="18"/>
      <c r="E2" s="19"/>
      <c r="F2" s="20"/>
      <c r="G2" s="22"/>
      <c r="H2" s="22" t="s">
        <v>892</v>
      </c>
      <c r="I2" s="15" t="s">
        <v>2618</v>
      </c>
      <c r="J2" s="15" t="s">
        <v>2618</v>
      </c>
      <c r="K2" s="21"/>
      <c r="L2" s="23"/>
      <c r="M2" s="24"/>
      <c r="N2" s="17"/>
      <c r="O2" s="25"/>
      <c r="P2" s="19"/>
      <c r="Q2" s="52"/>
      <c r="R2" s="24"/>
      <c r="S2" s="20"/>
      <c r="T2" s="58" t="s">
        <v>894</v>
      </c>
      <c r="U2" s="60" t="s">
        <v>894</v>
      </c>
      <c r="V2" s="62" t="s">
        <v>897</v>
      </c>
      <c r="W2" s="65" t="s">
        <v>898</v>
      </c>
      <c r="X2" s="67" t="s">
        <v>899</v>
      </c>
      <c r="Y2" s="67"/>
      <c r="Z2" s="21" t="s">
        <v>886</v>
      </c>
      <c r="AA2" s="22"/>
      <c r="AB2" s="25"/>
      <c r="AC2" s="26"/>
      <c r="AD2" s="26"/>
      <c r="AE2" s="69"/>
      <c r="AF2" s="69"/>
      <c r="AG2" s="69"/>
      <c r="AH2" s="69"/>
      <c r="AI2" s="20"/>
      <c r="AJ2" s="19"/>
      <c r="AK2" s="19"/>
      <c r="AL2" s="19">
        <f>ROUND((127.111/124.97),6)</f>
        <v>1.0171319999999999</v>
      </c>
      <c r="AM2" s="20"/>
      <c r="AN2" s="27"/>
      <c r="AO2" s="22"/>
      <c r="AP2" s="24"/>
      <c r="AQ2" s="17" t="s">
        <v>879</v>
      </c>
      <c r="AR2" s="17" t="s">
        <v>887</v>
      </c>
      <c r="AS2" s="17" t="s">
        <v>880</v>
      </c>
      <c r="AT2" s="28"/>
    </row>
    <row r="3" spans="1:48" s="29" customFormat="1" x14ac:dyDescent="0.25">
      <c r="A3" s="17"/>
      <c r="B3" s="18"/>
      <c r="C3" s="18"/>
      <c r="D3" s="18"/>
      <c r="E3" s="19"/>
      <c r="F3" s="20"/>
      <c r="G3" s="22"/>
      <c r="H3" s="22"/>
      <c r="I3" s="25"/>
      <c r="J3" s="19"/>
      <c r="K3" s="21"/>
      <c r="L3" s="23"/>
      <c r="M3" s="24"/>
      <c r="N3" s="17"/>
      <c r="O3" s="25"/>
      <c r="P3" s="19"/>
      <c r="Q3" s="52"/>
      <c r="R3" s="24"/>
      <c r="S3" s="20"/>
      <c r="T3" s="58" t="s">
        <v>2613</v>
      </c>
      <c r="U3" s="60" t="s">
        <v>2613</v>
      </c>
      <c r="V3" s="62"/>
      <c r="W3" s="65"/>
      <c r="X3" s="67"/>
      <c r="Y3" s="67"/>
      <c r="Z3" s="21"/>
      <c r="AA3" s="50"/>
      <c r="AB3" s="25"/>
      <c r="AC3" s="26"/>
      <c r="AD3" s="26"/>
      <c r="AE3" s="69" t="s">
        <v>877</v>
      </c>
      <c r="AF3" s="69"/>
      <c r="AG3" s="69"/>
      <c r="AH3" s="69"/>
      <c r="AI3" s="20"/>
      <c r="AJ3" s="19"/>
      <c r="AK3" s="19"/>
      <c r="AL3" s="19"/>
      <c r="AM3" s="20"/>
      <c r="AN3" s="27"/>
      <c r="AO3" s="22" t="s">
        <v>885</v>
      </c>
      <c r="AP3" s="24"/>
      <c r="AQ3" s="17"/>
      <c r="AR3" s="17"/>
      <c r="AS3" s="17"/>
      <c r="AT3" s="28"/>
    </row>
    <row r="4" spans="1:48" s="15" customFormat="1" x14ac:dyDescent="0.25">
      <c r="F4" s="76"/>
      <c r="G4" s="76"/>
      <c r="H4" s="76"/>
      <c r="X4" s="30"/>
      <c r="Y4" s="30"/>
      <c r="Z4" s="76"/>
      <c r="AA4" s="79"/>
      <c r="AE4" s="70"/>
      <c r="AF4" s="70"/>
      <c r="AG4" s="70"/>
      <c r="AH4" s="70"/>
      <c r="AN4" s="16"/>
    </row>
    <row r="5" spans="1:48" s="15" customFormat="1" x14ac:dyDescent="0.25">
      <c r="I5" s="76"/>
      <c r="J5" s="76"/>
      <c r="R5" s="76"/>
      <c r="X5" s="30"/>
      <c r="Y5" s="30"/>
      <c r="AE5" s="70"/>
      <c r="AF5" s="70"/>
      <c r="AG5" s="70"/>
      <c r="AH5" s="70"/>
      <c r="AN5" s="16"/>
    </row>
    <row r="6" spans="1:48" s="15" customFormat="1" x14ac:dyDescent="0.25">
      <c r="X6" s="30"/>
      <c r="Y6" s="30"/>
      <c r="AE6" s="70"/>
      <c r="AF6" s="70"/>
      <c r="AG6" s="70"/>
      <c r="AH6" s="70"/>
      <c r="AN6" s="16"/>
    </row>
    <row r="7" spans="1:48" s="15" customFormat="1" x14ac:dyDescent="0.25">
      <c r="X7" s="30"/>
      <c r="Y7" s="30"/>
      <c r="AE7" s="70"/>
      <c r="AF7" s="70"/>
      <c r="AG7" s="70"/>
      <c r="AH7" s="70"/>
      <c r="AN7" s="16"/>
    </row>
    <row r="8" spans="1:48" s="15" customFormat="1" x14ac:dyDescent="0.25">
      <c r="X8" s="30"/>
      <c r="Y8" s="30"/>
      <c r="AE8" s="70"/>
      <c r="AF8" s="70"/>
      <c r="AG8" s="70"/>
      <c r="AH8" s="70"/>
      <c r="AN8" s="16"/>
      <c r="AV8" s="15" t="s">
        <v>883</v>
      </c>
    </row>
    <row r="9" spans="1:48" s="15" customFormat="1" x14ac:dyDescent="0.25">
      <c r="X9" s="30"/>
      <c r="Y9" s="30"/>
      <c r="AE9" s="70"/>
      <c r="AF9" s="70"/>
      <c r="AG9" s="70"/>
      <c r="AH9" s="70"/>
      <c r="AN9" s="16"/>
      <c r="AV9" s="15">
        <f>SUM(AV12:AV866)</f>
        <v>749</v>
      </c>
    </row>
    <row r="10" spans="1:48" s="15" customFormat="1" x14ac:dyDescent="0.25">
      <c r="X10" s="30"/>
      <c r="Y10" s="30"/>
      <c r="AE10" s="70"/>
      <c r="AF10" s="70"/>
      <c r="AG10" s="70"/>
      <c r="AH10" s="70"/>
      <c r="AN10" s="16"/>
    </row>
    <row r="11" spans="1:48" s="15" customFormat="1" x14ac:dyDescent="0.25">
      <c r="F11" s="30">
        <f>SUM(F12:F866)</f>
        <v>644398012</v>
      </c>
      <c r="G11" s="30">
        <f>SUM(G12:G866)</f>
        <v>4836478</v>
      </c>
      <c r="H11" s="30"/>
      <c r="I11" s="15">
        <f>SUM(I12:I866)</f>
        <v>319311</v>
      </c>
      <c r="J11" s="15">
        <f>SUM(J12:J866)</f>
        <v>2004670</v>
      </c>
      <c r="W11" s="30">
        <f>SUM(W12:W866)</f>
        <v>744163</v>
      </c>
      <c r="X11" s="30">
        <f>SUM(X12:X866)</f>
        <v>4740826</v>
      </c>
      <c r="Y11" s="30"/>
      <c r="Z11" s="32">
        <f>SUM(Z12:Z866)</f>
        <v>8482654662</v>
      </c>
      <c r="AA11" s="33">
        <f>SUM(AA12:AA866)</f>
        <v>3196074211.6600008</v>
      </c>
      <c r="AE11" s="70"/>
      <c r="AF11" s="70"/>
      <c r="AG11" s="70"/>
      <c r="AH11" s="70"/>
      <c r="AM11" s="30">
        <f>SUM(AM12:AM866)</f>
        <v>1212995433</v>
      </c>
      <c r="AN11" s="74">
        <v>1.8122660999999999E-3</v>
      </c>
      <c r="AT11" s="30">
        <f>SUM(AT12:AT866)</f>
        <v>644398012</v>
      </c>
    </row>
    <row r="12" spans="1:48" ht="15" customHeight="1" x14ac:dyDescent="0.25">
      <c r="A12" s="43">
        <v>1</v>
      </c>
      <c r="B12" s="43">
        <v>100</v>
      </c>
      <c r="C12" t="s">
        <v>911</v>
      </c>
      <c r="D12" t="s">
        <v>912</v>
      </c>
      <c r="E12" s="44" t="s">
        <v>4</v>
      </c>
      <c r="F12" s="35">
        <v>859582</v>
      </c>
      <c r="G12" s="53">
        <v>2266</v>
      </c>
      <c r="H12" s="56">
        <f t="shared" ref="H12:H75" si="0">LOG10(G12)</f>
        <v>3.3552599055273786</v>
      </c>
      <c r="I12">
        <v>269</v>
      </c>
      <c r="J12">
        <v>1012</v>
      </c>
      <c r="K12" s="37">
        <f t="shared" ref="K12:K75" si="1">ROUND(I12/J12,6)*100</f>
        <v>26.581</v>
      </c>
      <c r="L12" s="37">
        <v>1553</v>
      </c>
      <c r="M12" s="37">
        <v>1770</v>
      </c>
      <c r="N12" s="37">
        <v>1698</v>
      </c>
      <c r="O12" s="37">
        <v>1984</v>
      </c>
      <c r="P12" s="45">
        <v>2165</v>
      </c>
      <c r="Q12" s="53">
        <v>2168</v>
      </c>
      <c r="R12" s="45">
        <f t="shared" ref="R12:R75" si="2">MAX(L12:Q12)</f>
        <v>2168</v>
      </c>
      <c r="S12" s="38">
        <f t="shared" ref="S12:S75" si="3">ROUND(IF(100*(1-(G12/R12))&lt;0,0,100*(1-G12/R12)),2)</f>
        <v>0</v>
      </c>
      <c r="T12" s="53">
        <v>41521300</v>
      </c>
      <c r="U12" s="53">
        <v>169503358</v>
      </c>
      <c r="V12" s="63">
        <f t="shared" ref="V12:V75" si="4">ROUND(T12/U12*100,6)</f>
        <v>24.495857000000001</v>
      </c>
      <c r="W12" s="36">
        <v>687</v>
      </c>
      <c r="X12">
        <v>2153</v>
      </c>
      <c r="Y12">
        <f t="shared" ref="Y12:Y75" si="5">ROUND(W12/X12*100,2)</f>
        <v>31.91</v>
      </c>
      <c r="Z12" s="55">
        <v>1984147</v>
      </c>
      <c r="AA12" s="46">
        <v>1809163.1</v>
      </c>
      <c r="AB12" s="37">
        <f t="shared" ref="AB12:AB75" si="6">ROUND(AA$11/Z$11,6)</f>
        <v>0.376778</v>
      </c>
      <c r="AC12" s="37" t="str">
        <f t="shared" ref="AC12:AC75" si="7">IF(AND(2500&lt;=G12,G12&lt;3000),(G12-2500)*0.002,"")</f>
        <v/>
      </c>
      <c r="AD12" s="37" t="str">
        <f t="shared" ref="AD12:AD75" si="8">IF(AND(10000&lt;=G12,G12&lt;11000),(11000-G12)*0.001,"")</f>
        <v/>
      </c>
      <c r="AE12" s="71">
        <f t="shared" ref="AE12:AE75" si="9">IF(G12&lt;3000, 196.487+(220.877*H12),0)</f>
        <v>937.5867421531708</v>
      </c>
      <c r="AF12" s="71">
        <f t="shared" ref="AF12:AF75" si="10">IF((AND(2500&lt;=G12,G12&lt;11000)),1.15*(497.308+(6.667*K12)+(9.215*V12)+(16.081*S12)),0)</f>
        <v>0</v>
      </c>
      <c r="AG12" s="71">
        <f t="shared" ref="AG12:AG75" si="11">IF(G12&gt;=10000,1.15*(293.056+(8.572*K12)+(11.494*Y12)+(5.719*V12)+(9.484*S12)),0)</f>
        <v>0</v>
      </c>
      <c r="AH12" s="71" t="str">
        <f t="shared" ref="AH12:AH75" si="12">IF(AND(2500&lt;=G12,G12&lt;3000),(AC12*AF12)+((1-AC12)*AE12),"")</f>
        <v/>
      </c>
      <c r="AI12" s="37" t="str">
        <f t="shared" ref="AI12:AI75" si="13">IF(AND(10000&lt;=G12,G12&lt;11000),(AD12*AF12)+(AG12*(1-AD12)),"")</f>
        <v/>
      </c>
      <c r="AJ12" s="37" t="str">
        <f t="shared" ref="AJ12:AJ75" si="14">IF(AND(AC12="",AD12=""),"",1)</f>
        <v/>
      </c>
      <c r="AK12" s="38">
        <f t="shared" ref="AK12:AK75" si="15">ROUND(IF(AJ12="",MAX(AE12,AF12,AG12),MAX(AH12,AI12)),2)</f>
        <v>937.59</v>
      </c>
      <c r="AL12" s="38">
        <f t="shared" ref="AL12:AL75" si="16">ROUND(AK12*AL$2,2)</f>
        <v>953.65</v>
      </c>
      <c r="AM12" s="36">
        <f t="shared" ref="AM12:AM75" si="17">ROUND(IF((AL12*G12)-(Z12*AB12)&lt;0,0,(AL12*G12)-(Z12*AB12)),0)</f>
        <v>1413388</v>
      </c>
      <c r="AN12" s="39">
        <f t="shared" ref="AN12:AN75" si="18">$AN$11</f>
        <v>1.8122660999999999E-3</v>
      </c>
      <c r="AO12" s="36">
        <f t="shared" ref="AO12:AO75" si="19">(AM12-F12)*AN12</f>
        <v>1003.6438397766</v>
      </c>
      <c r="AP12" s="36">
        <f t="shared" ref="AP12:AP75" si="20">ROUND(MAX(IF(F12&lt;AM12,F12+AO12,AM12),0),0)</f>
        <v>860586</v>
      </c>
      <c r="AQ12" s="36">
        <f t="shared" ref="AQ12:AQ75" si="21">10*G12</f>
        <v>22660</v>
      </c>
      <c r="AR12" s="36">
        <f t="shared" ref="AR12:AR75" si="22">0.05*AA12</f>
        <v>90458.155000000013</v>
      </c>
      <c r="AS12" s="36">
        <f t="shared" ref="AS12:AS75" si="23">ROUND(MAX(F12-MIN(AQ12:AR12)),0)</f>
        <v>836922</v>
      </c>
      <c r="AT12" s="40">
        <f t="shared" ref="AT12:AT75" si="24">MAX(AP12,AS12)</f>
        <v>860586</v>
      </c>
      <c r="AU12" s="37"/>
      <c r="AV12" s="37">
        <f t="shared" ref="AV12:AV75" si="25">IF(AT12&gt;0,1,0)</f>
        <v>1</v>
      </c>
    </row>
    <row r="13" spans="1:48" ht="15" customHeight="1" x14ac:dyDescent="0.25">
      <c r="A13" s="43">
        <v>1</v>
      </c>
      <c r="B13" s="43">
        <v>700</v>
      </c>
      <c r="C13" t="s">
        <v>1629</v>
      </c>
      <c r="D13" t="s">
        <v>1630</v>
      </c>
      <c r="E13" s="44" t="s">
        <v>361</v>
      </c>
      <c r="F13" s="35">
        <v>170157</v>
      </c>
      <c r="G13" s="53">
        <v>627</v>
      </c>
      <c r="H13" s="56">
        <f t="shared" si="0"/>
        <v>2.7972675408307164</v>
      </c>
      <c r="I13">
        <v>21</v>
      </c>
      <c r="J13">
        <v>382</v>
      </c>
      <c r="K13" s="37">
        <f t="shared" si="1"/>
        <v>5.4973999999999998</v>
      </c>
      <c r="L13" s="37">
        <v>357</v>
      </c>
      <c r="M13" s="37">
        <v>533</v>
      </c>
      <c r="N13" s="37">
        <v>469</v>
      </c>
      <c r="O13" s="37">
        <v>479</v>
      </c>
      <c r="P13" s="48">
        <v>633</v>
      </c>
      <c r="Q13" s="53">
        <v>613</v>
      </c>
      <c r="R13" s="45">
        <f t="shared" si="2"/>
        <v>633</v>
      </c>
      <c r="S13" s="38">
        <f t="shared" si="3"/>
        <v>0.95</v>
      </c>
      <c r="T13" s="53">
        <v>3984200</v>
      </c>
      <c r="U13" s="53">
        <v>42667966</v>
      </c>
      <c r="V13" s="63">
        <f t="shared" si="4"/>
        <v>9.3376839999999994</v>
      </c>
      <c r="W13" s="36">
        <v>144</v>
      </c>
      <c r="X13">
        <v>518</v>
      </c>
      <c r="Y13">
        <f t="shared" si="5"/>
        <v>27.8</v>
      </c>
      <c r="Z13" s="55">
        <v>424292</v>
      </c>
      <c r="AA13" s="46">
        <v>233848</v>
      </c>
      <c r="AB13" s="37">
        <f t="shared" si="6"/>
        <v>0.376778</v>
      </c>
      <c r="AC13" s="37" t="str">
        <f t="shared" si="7"/>
        <v/>
      </c>
      <c r="AD13" s="37" t="str">
        <f t="shared" si="8"/>
        <v/>
      </c>
      <c r="AE13" s="71">
        <f t="shared" si="9"/>
        <v>814.33906261606614</v>
      </c>
      <c r="AF13" s="71">
        <f t="shared" si="10"/>
        <v>0</v>
      </c>
      <c r="AG13" s="71">
        <f t="shared" si="11"/>
        <v>0</v>
      </c>
      <c r="AH13" s="71" t="str">
        <f t="shared" si="12"/>
        <v/>
      </c>
      <c r="AI13" s="37" t="str">
        <f t="shared" si="13"/>
        <v/>
      </c>
      <c r="AJ13" s="37" t="str">
        <f t="shared" si="14"/>
        <v/>
      </c>
      <c r="AK13" s="38">
        <f t="shared" si="15"/>
        <v>814.34</v>
      </c>
      <c r="AL13" s="38">
        <f t="shared" si="16"/>
        <v>828.29</v>
      </c>
      <c r="AM13" s="36">
        <f t="shared" si="17"/>
        <v>359474</v>
      </c>
      <c r="AN13" s="39">
        <f t="shared" si="18"/>
        <v>1.8122660999999999E-3</v>
      </c>
      <c r="AO13" s="36">
        <f t="shared" si="19"/>
        <v>343.09278125369997</v>
      </c>
      <c r="AP13" s="36">
        <f t="shared" si="20"/>
        <v>170500</v>
      </c>
      <c r="AQ13" s="36">
        <f t="shared" si="21"/>
        <v>6270</v>
      </c>
      <c r="AR13" s="36">
        <f t="shared" si="22"/>
        <v>11692.400000000001</v>
      </c>
      <c r="AS13" s="36">
        <f t="shared" si="23"/>
        <v>163887</v>
      </c>
      <c r="AT13" s="40">
        <f t="shared" si="24"/>
        <v>170500</v>
      </c>
      <c r="AU13" s="37"/>
      <c r="AV13" s="37">
        <f t="shared" si="25"/>
        <v>1</v>
      </c>
    </row>
    <row r="14" spans="1:48" ht="15" customHeight="1" x14ac:dyDescent="0.25">
      <c r="A14" s="43">
        <v>1</v>
      </c>
      <c r="B14" s="43">
        <v>1300</v>
      </c>
      <c r="C14" t="s">
        <v>1905</v>
      </c>
      <c r="D14" t="s">
        <v>1906</v>
      </c>
      <c r="E14" s="44" t="s">
        <v>499</v>
      </c>
      <c r="F14" s="35">
        <v>14478</v>
      </c>
      <c r="G14" s="53">
        <v>42</v>
      </c>
      <c r="H14" s="56">
        <f t="shared" si="0"/>
        <v>1.6232492903979006</v>
      </c>
      <c r="I14">
        <v>9</v>
      </c>
      <c r="J14">
        <v>43</v>
      </c>
      <c r="K14" s="37">
        <f t="shared" si="1"/>
        <v>20.930199999999999</v>
      </c>
      <c r="L14" s="37">
        <v>70</v>
      </c>
      <c r="M14" s="37">
        <v>81</v>
      </c>
      <c r="N14" s="37">
        <v>62</v>
      </c>
      <c r="O14" s="37">
        <v>65</v>
      </c>
      <c r="P14" s="48">
        <v>80</v>
      </c>
      <c r="Q14" s="53">
        <v>41</v>
      </c>
      <c r="R14" s="45">
        <f t="shared" si="2"/>
        <v>81</v>
      </c>
      <c r="S14" s="38">
        <f t="shared" si="3"/>
        <v>48.15</v>
      </c>
      <c r="T14" s="53">
        <v>104100</v>
      </c>
      <c r="U14" s="53">
        <v>2471141</v>
      </c>
      <c r="V14" s="63">
        <f t="shared" si="4"/>
        <v>4.2126289999999997</v>
      </c>
      <c r="W14" s="36">
        <v>10</v>
      </c>
      <c r="X14">
        <v>24</v>
      </c>
      <c r="Y14">
        <f t="shared" si="5"/>
        <v>41.67</v>
      </c>
      <c r="Z14" s="55">
        <v>21482</v>
      </c>
      <c r="AA14" s="46">
        <v>11999</v>
      </c>
      <c r="AB14" s="37">
        <f t="shared" si="6"/>
        <v>0.376778</v>
      </c>
      <c r="AC14" s="37" t="str">
        <f t="shared" si="7"/>
        <v/>
      </c>
      <c r="AD14" s="37" t="str">
        <f t="shared" si="8"/>
        <v/>
      </c>
      <c r="AE14" s="71">
        <f t="shared" si="9"/>
        <v>555.02543351521706</v>
      </c>
      <c r="AF14" s="71">
        <f t="shared" si="10"/>
        <v>0</v>
      </c>
      <c r="AG14" s="71">
        <f t="shared" si="11"/>
        <v>0</v>
      </c>
      <c r="AH14" s="71" t="str">
        <f t="shared" si="12"/>
        <v/>
      </c>
      <c r="AI14" s="37" t="str">
        <f t="shared" si="13"/>
        <v/>
      </c>
      <c r="AJ14" s="37" t="str">
        <f t="shared" si="14"/>
        <v/>
      </c>
      <c r="AK14" s="38">
        <f t="shared" si="15"/>
        <v>555.03</v>
      </c>
      <c r="AL14" s="38">
        <f t="shared" si="16"/>
        <v>564.54</v>
      </c>
      <c r="AM14" s="36">
        <f t="shared" si="17"/>
        <v>15617</v>
      </c>
      <c r="AN14" s="39">
        <f t="shared" si="18"/>
        <v>1.8122660999999999E-3</v>
      </c>
      <c r="AO14" s="36">
        <f t="shared" si="19"/>
        <v>2.0641710878999997</v>
      </c>
      <c r="AP14" s="36">
        <f t="shared" si="20"/>
        <v>14480</v>
      </c>
      <c r="AQ14" s="36">
        <f t="shared" si="21"/>
        <v>420</v>
      </c>
      <c r="AR14" s="36">
        <f t="shared" si="22"/>
        <v>599.95000000000005</v>
      </c>
      <c r="AS14" s="36">
        <f t="shared" si="23"/>
        <v>14058</v>
      </c>
      <c r="AT14" s="40">
        <f t="shared" si="24"/>
        <v>14480</v>
      </c>
      <c r="AU14" s="37"/>
      <c r="AV14" s="37">
        <f t="shared" si="25"/>
        <v>1</v>
      </c>
    </row>
    <row r="15" spans="1:48" ht="15" customHeight="1" x14ac:dyDescent="0.25">
      <c r="A15" s="43">
        <v>1</v>
      </c>
      <c r="B15" s="43">
        <v>1400</v>
      </c>
      <c r="C15" t="s">
        <v>1907</v>
      </c>
      <c r="D15" t="s">
        <v>1908</v>
      </c>
      <c r="E15" s="44" t="s">
        <v>500</v>
      </c>
      <c r="F15" s="35">
        <v>109580</v>
      </c>
      <c r="G15" s="53">
        <v>393</v>
      </c>
      <c r="H15" s="56">
        <f t="shared" si="0"/>
        <v>2.5943925503754266</v>
      </c>
      <c r="I15">
        <v>49</v>
      </c>
      <c r="J15">
        <v>172</v>
      </c>
      <c r="K15" s="37">
        <f t="shared" si="1"/>
        <v>28.488400000000002</v>
      </c>
      <c r="L15" s="37">
        <v>331</v>
      </c>
      <c r="M15" s="37">
        <v>447</v>
      </c>
      <c r="N15" s="37">
        <v>376</v>
      </c>
      <c r="O15" s="37">
        <v>404</v>
      </c>
      <c r="P15" s="48">
        <v>391</v>
      </c>
      <c r="Q15" s="53">
        <v>384</v>
      </c>
      <c r="R15" s="45">
        <f t="shared" si="2"/>
        <v>447</v>
      </c>
      <c r="S15" s="38">
        <f t="shared" si="3"/>
        <v>12.08</v>
      </c>
      <c r="T15" s="53">
        <v>10253700</v>
      </c>
      <c r="U15" s="53">
        <v>22029769</v>
      </c>
      <c r="V15" s="63">
        <f t="shared" si="4"/>
        <v>46.544746000000004</v>
      </c>
      <c r="W15" s="36">
        <v>107</v>
      </c>
      <c r="X15">
        <v>446</v>
      </c>
      <c r="Y15">
        <f t="shared" si="5"/>
        <v>23.99</v>
      </c>
      <c r="Z15" s="55">
        <v>302096</v>
      </c>
      <c r="AA15" s="46">
        <v>291567</v>
      </c>
      <c r="AB15" s="37">
        <f t="shared" si="6"/>
        <v>0.376778</v>
      </c>
      <c r="AC15" s="37" t="str">
        <f t="shared" si="7"/>
        <v/>
      </c>
      <c r="AD15" s="37" t="str">
        <f t="shared" si="8"/>
        <v/>
      </c>
      <c r="AE15" s="71">
        <f t="shared" si="9"/>
        <v>769.52864334927312</v>
      </c>
      <c r="AF15" s="71">
        <f t="shared" si="10"/>
        <v>0</v>
      </c>
      <c r="AG15" s="71">
        <f t="shared" si="11"/>
        <v>0</v>
      </c>
      <c r="AH15" s="71" t="str">
        <f t="shared" si="12"/>
        <v/>
      </c>
      <c r="AI15" s="37" t="str">
        <f t="shared" si="13"/>
        <v/>
      </c>
      <c r="AJ15" s="37" t="str">
        <f t="shared" si="14"/>
        <v/>
      </c>
      <c r="AK15" s="38">
        <f t="shared" si="15"/>
        <v>769.53</v>
      </c>
      <c r="AL15" s="38">
        <f t="shared" si="16"/>
        <v>782.71</v>
      </c>
      <c r="AM15" s="36">
        <f t="shared" si="17"/>
        <v>193782</v>
      </c>
      <c r="AN15" s="39">
        <f t="shared" si="18"/>
        <v>1.8122660999999999E-3</v>
      </c>
      <c r="AO15" s="36">
        <f t="shared" si="19"/>
        <v>152.59643015219999</v>
      </c>
      <c r="AP15" s="36">
        <f t="shared" si="20"/>
        <v>109733</v>
      </c>
      <c r="AQ15" s="36">
        <f t="shared" si="21"/>
        <v>3930</v>
      </c>
      <c r="AR15" s="36">
        <f t="shared" si="22"/>
        <v>14578.35</v>
      </c>
      <c r="AS15" s="36">
        <f t="shared" si="23"/>
        <v>105650</v>
      </c>
      <c r="AT15" s="40">
        <f t="shared" si="24"/>
        <v>109733</v>
      </c>
      <c r="AU15" s="37"/>
      <c r="AV15" s="37">
        <f t="shared" si="25"/>
        <v>1</v>
      </c>
    </row>
    <row r="16" spans="1:48" ht="15" customHeight="1" x14ac:dyDescent="0.25">
      <c r="A16" s="43">
        <v>1</v>
      </c>
      <c r="B16" s="43">
        <v>1500</v>
      </c>
      <c r="C16" t="s">
        <v>2115</v>
      </c>
      <c r="D16" t="s">
        <v>2116</v>
      </c>
      <c r="E16" s="44" t="s">
        <v>604</v>
      </c>
      <c r="F16" s="35">
        <v>31262</v>
      </c>
      <c r="G16" s="53">
        <v>166</v>
      </c>
      <c r="H16" s="56">
        <f t="shared" si="0"/>
        <v>2.220108088040055</v>
      </c>
      <c r="I16">
        <v>30</v>
      </c>
      <c r="J16">
        <v>81</v>
      </c>
      <c r="K16" s="37">
        <f t="shared" si="1"/>
        <v>37.036999999999999</v>
      </c>
      <c r="L16" s="37">
        <v>149</v>
      </c>
      <c r="M16" s="37">
        <v>155</v>
      </c>
      <c r="N16" s="37">
        <v>144</v>
      </c>
      <c r="O16" s="37">
        <v>118</v>
      </c>
      <c r="P16" s="48">
        <v>167</v>
      </c>
      <c r="Q16" s="53">
        <v>162</v>
      </c>
      <c r="R16" s="45">
        <f t="shared" si="2"/>
        <v>167</v>
      </c>
      <c r="S16" s="38">
        <f t="shared" si="3"/>
        <v>0.6</v>
      </c>
      <c r="T16" s="53">
        <v>775000</v>
      </c>
      <c r="U16" s="53">
        <v>8571233</v>
      </c>
      <c r="V16" s="63">
        <f t="shared" si="4"/>
        <v>9.0418730000000007</v>
      </c>
      <c r="W16" s="36">
        <v>29</v>
      </c>
      <c r="X16">
        <v>128</v>
      </c>
      <c r="Y16">
        <f t="shared" si="5"/>
        <v>22.66</v>
      </c>
      <c r="Z16" s="55">
        <v>96701</v>
      </c>
      <c r="AA16" s="46">
        <v>111341.14</v>
      </c>
      <c r="AB16" s="37">
        <f t="shared" si="6"/>
        <v>0.376778</v>
      </c>
      <c r="AC16" s="37" t="str">
        <f t="shared" si="7"/>
        <v/>
      </c>
      <c r="AD16" s="37" t="str">
        <f t="shared" si="8"/>
        <v/>
      </c>
      <c r="AE16" s="71">
        <f t="shared" si="9"/>
        <v>686.85781416202326</v>
      </c>
      <c r="AF16" s="71">
        <f t="shared" si="10"/>
        <v>0</v>
      </c>
      <c r="AG16" s="71">
        <f t="shared" si="11"/>
        <v>0</v>
      </c>
      <c r="AH16" s="71" t="str">
        <f t="shared" si="12"/>
        <v/>
      </c>
      <c r="AI16" s="37" t="str">
        <f t="shared" si="13"/>
        <v/>
      </c>
      <c r="AJ16" s="37" t="str">
        <f t="shared" si="14"/>
        <v/>
      </c>
      <c r="AK16" s="38">
        <f t="shared" si="15"/>
        <v>686.86</v>
      </c>
      <c r="AL16" s="38">
        <f t="shared" si="16"/>
        <v>698.63</v>
      </c>
      <c r="AM16" s="36">
        <f t="shared" si="17"/>
        <v>79538</v>
      </c>
      <c r="AN16" s="39">
        <f t="shared" si="18"/>
        <v>1.8122660999999999E-3</v>
      </c>
      <c r="AO16" s="36">
        <f t="shared" si="19"/>
        <v>87.488958243599996</v>
      </c>
      <c r="AP16" s="36">
        <f t="shared" si="20"/>
        <v>31349</v>
      </c>
      <c r="AQ16" s="36">
        <f t="shared" si="21"/>
        <v>1660</v>
      </c>
      <c r="AR16" s="36">
        <f t="shared" si="22"/>
        <v>5567.0570000000007</v>
      </c>
      <c r="AS16" s="36">
        <f t="shared" si="23"/>
        <v>29602</v>
      </c>
      <c r="AT16" s="40">
        <f t="shared" si="24"/>
        <v>31349</v>
      </c>
      <c r="AU16" s="37"/>
      <c r="AV16" s="37">
        <f t="shared" si="25"/>
        <v>1</v>
      </c>
    </row>
    <row r="17" spans="1:48" ht="15" customHeight="1" x14ac:dyDescent="0.25">
      <c r="A17" s="43">
        <v>1</v>
      </c>
      <c r="B17" s="43">
        <v>2000</v>
      </c>
      <c r="C17" t="s">
        <v>2413</v>
      </c>
      <c r="D17" t="s">
        <v>2414</v>
      </c>
      <c r="E17" s="44" t="s">
        <v>752</v>
      </c>
      <c r="F17" s="35">
        <v>18905</v>
      </c>
      <c r="G17" s="53">
        <v>71</v>
      </c>
      <c r="H17" s="56">
        <f t="shared" si="0"/>
        <v>1.8512583487190752</v>
      </c>
      <c r="I17">
        <v>11</v>
      </c>
      <c r="J17">
        <v>45</v>
      </c>
      <c r="K17" s="37">
        <f t="shared" si="1"/>
        <v>24.444399999999998</v>
      </c>
      <c r="L17" s="37">
        <v>100</v>
      </c>
      <c r="M17" s="37">
        <v>83</v>
      </c>
      <c r="N17" s="37">
        <v>53</v>
      </c>
      <c r="O17" s="37">
        <v>59</v>
      </c>
      <c r="P17" s="48">
        <v>94</v>
      </c>
      <c r="Q17" s="53">
        <v>62</v>
      </c>
      <c r="R17" s="45">
        <f t="shared" si="2"/>
        <v>100</v>
      </c>
      <c r="S17" s="38">
        <f t="shared" si="3"/>
        <v>29</v>
      </c>
      <c r="T17" s="53">
        <v>1851100</v>
      </c>
      <c r="U17" s="53">
        <v>5573551</v>
      </c>
      <c r="V17" s="63">
        <f t="shared" si="4"/>
        <v>33.212220000000002</v>
      </c>
      <c r="W17" s="36">
        <v>7</v>
      </c>
      <c r="X17">
        <v>76</v>
      </c>
      <c r="Y17">
        <f t="shared" si="5"/>
        <v>9.2100000000000009</v>
      </c>
      <c r="Z17" s="55">
        <v>66350</v>
      </c>
      <c r="AA17" s="46">
        <v>35653</v>
      </c>
      <c r="AB17" s="37">
        <f t="shared" si="6"/>
        <v>0.376778</v>
      </c>
      <c r="AC17" s="37" t="str">
        <f t="shared" si="7"/>
        <v/>
      </c>
      <c r="AD17" s="37" t="str">
        <f t="shared" si="8"/>
        <v/>
      </c>
      <c r="AE17" s="71">
        <f t="shared" si="9"/>
        <v>605.38739029002318</v>
      </c>
      <c r="AF17" s="71">
        <f t="shared" si="10"/>
        <v>0</v>
      </c>
      <c r="AG17" s="71">
        <f t="shared" si="11"/>
        <v>0</v>
      </c>
      <c r="AH17" s="71" t="str">
        <f t="shared" si="12"/>
        <v/>
      </c>
      <c r="AI17" s="37" t="str">
        <f t="shared" si="13"/>
        <v/>
      </c>
      <c r="AJ17" s="37" t="str">
        <f t="shared" si="14"/>
        <v/>
      </c>
      <c r="AK17" s="38">
        <f t="shared" si="15"/>
        <v>605.39</v>
      </c>
      <c r="AL17" s="38">
        <f t="shared" si="16"/>
        <v>615.76</v>
      </c>
      <c r="AM17" s="36">
        <f t="shared" si="17"/>
        <v>18720</v>
      </c>
      <c r="AN17" s="39">
        <f t="shared" si="18"/>
        <v>1.8122660999999999E-3</v>
      </c>
      <c r="AO17" s="36">
        <f t="shared" si="19"/>
        <v>-0.33526922849999996</v>
      </c>
      <c r="AP17" s="36">
        <f t="shared" si="20"/>
        <v>18720</v>
      </c>
      <c r="AQ17" s="36">
        <f t="shared" si="21"/>
        <v>710</v>
      </c>
      <c r="AR17" s="36">
        <f t="shared" si="22"/>
        <v>1782.65</v>
      </c>
      <c r="AS17" s="36">
        <f t="shared" si="23"/>
        <v>18195</v>
      </c>
      <c r="AT17" s="40">
        <f t="shared" si="24"/>
        <v>18720</v>
      </c>
      <c r="AU17" s="37"/>
      <c r="AV17" s="37">
        <f t="shared" si="25"/>
        <v>1</v>
      </c>
    </row>
    <row r="18" spans="1:48" ht="15" customHeight="1" x14ac:dyDescent="0.25">
      <c r="A18" s="43">
        <v>2</v>
      </c>
      <c r="B18" s="43">
        <v>100</v>
      </c>
      <c r="C18" t="s">
        <v>941</v>
      </c>
      <c r="D18" t="s">
        <v>942</v>
      </c>
      <c r="E18" s="44" t="s">
        <v>19</v>
      </c>
      <c r="F18" s="35">
        <v>2284604</v>
      </c>
      <c r="G18" s="53">
        <v>18127</v>
      </c>
      <c r="H18" s="56">
        <f t="shared" si="0"/>
        <v>4.2583259347489726</v>
      </c>
      <c r="I18">
        <v>755</v>
      </c>
      <c r="J18">
        <v>7608</v>
      </c>
      <c r="K18" s="37">
        <f t="shared" si="1"/>
        <v>9.9238</v>
      </c>
      <c r="L18" s="37">
        <v>13298</v>
      </c>
      <c r="M18" s="37">
        <v>15634</v>
      </c>
      <c r="N18" s="37">
        <v>17192</v>
      </c>
      <c r="O18" s="37">
        <v>18076</v>
      </c>
      <c r="P18" s="45">
        <v>17142</v>
      </c>
      <c r="Q18" s="53">
        <v>17921</v>
      </c>
      <c r="R18" s="45">
        <f t="shared" si="2"/>
        <v>18076</v>
      </c>
      <c r="S18" s="38">
        <f t="shared" si="3"/>
        <v>0</v>
      </c>
      <c r="T18" s="53">
        <v>487455500</v>
      </c>
      <c r="U18" s="53">
        <v>2363138332</v>
      </c>
      <c r="V18" s="63">
        <f t="shared" si="4"/>
        <v>20.627464</v>
      </c>
      <c r="W18" s="36">
        <v>3445</v>
      </c>
      <c r="X18">
        <v>17892</v>
      </c>
      <c r="Y18">
        <f t="shared" si="5"/>
        <v>19.25</v>
      </c>
      <c r="Z18" s="55">
        <v>29755860</v>
      </c>
      <c r="AA18" s="46">
        <v>8295583</v>
      </c>
      <c r="AB18" s="37">
        <f t="shared" si="6"/>
        <v>0.376778</v>
      </c>
      <c r="AC18" s="37" t="str">
        <f t="shared" si="7"/>
        <v/>
      </c>
      <c r="AD18" s="37" t="str">
        <f t="shared" si="8"/>
        <v/>
      </c>
      <c r="AE18" s="71">
        <f t="shared" si="9"/>
        <v>0</v>
      </c>
      <c r="AF18" s="71">
        <f t="shared" si="10"/>
        <v>0</v>
      </c>
      <c r="AG18" s="71">
        <f t="shared" si="11"/>
        <v>824.95339724839994</v>
      </c>
      <c r="AH18" s="71" t="str">
        <f t="shared" si="12"/>
        <v/>
      </c>
      <c r="AI18" s="37" t="str">
        <f t="shared" si="13"/>
        <v/>
      </c>
      <c r="AJ18" s="37" t="str">
        <f t="shared" si="14"/>
        <v/>
      </c>
      <c r="AK18" s="38">
        <f t="shared" si="15"/>
        <v>824.95</v>
      </c>
      <c r="AL18" s="38">
        <f t="shared" si="16"/>
        <v>839.08</v>
      </c>
      <c r="AM18" s="36">
        <f t="shared" si="17"/>
        <v>3998650</v>
      </c>
      <c r="AN18" s="39">
        <f t="shared" si="18"/>
        <v>1.8122660999999999E-3</v>
      </c>
      <c r="AO18" s="36">
        <f t="shared" si="19"/>
        <v>3106.3074596406</v>
      </c>
      <c r="AP18" s="36">
        <f t="shared" si="20"/>
        <v>2287710</v>
      </c>
      <c r="AQ18" s="36">
        <f t="shared" si="21"/>
        <v>181270</v>
      </c>
      <c r="AR18" s="36">
        <f t="shared" si="22"/>
        <v>414779.15</v>
      </c>
      <c r="AS18" s="36">
        <f t="shared" si="23"/>
        <v>2103334</v>
      </c>
      <c r="AT18" s="40">
        <f t="shared" si="24"/>
        <v>2287710</v>
      </c>
      <c r="AU18" s="37"/>
      <c r="AV18" s="37">
        <f t="shared" si="25"/>
        <v>1</v>
      </c>
    </row>
    <row r="19" spans="1:48" ht="15" customHeight="1" x14ac:dyDescent="0.25">
      <c r="A19" s="43">
        <v>2</v>
      </c>
      <c r="B19" s="43">
        <v>200</v>
      </c>
      <c r="C19" t="s">
        <v>1027</v>
      </c>
      <c r="D19" t="s">
        <v>1028</v>
      </c>
      <c r="E19" s="44" t="s">
        <v>62</v>
      </c>
      <c r="F19" s="35">
        <v>68384</v>
      </c>
      <c r="G19" s="53">
        <v>479</v>
      </c>
      <c r="H19" s="56">
        <f t="shared" si="0"/>
        <v>2.6803355134145632</v>
      </c>
      <c r="I19">
        <v>43</v>
      </c>
      <c r="J19">
        <v>182</v>
      </c>
      <c r="K19" s="37">
        <f t="shared" si="1"/>
        <v>23.6264</v>
      </c>
      <c r="L19" s="37">
        <v>311</v>
      </c>
      <c r="M19" s="37">
        <v>272</v>
      </c>
      <c r="N19" s="37">
        <v>394</v>
      </c>
      <c r="O19" s="37">
        <v>443</v>
      </c>
      <c r="P19" s="48">
        <v>466</v>
      </c>
      <c r="Q19" s="53">
        <v>476</v>
      </c>
      <c r="R19" s="45">
        <f t="shared" si="2"/>
        <v>476</v>
      </c>
      <c r="S19" s="38">
        <f t="shared" si="3"/>
        <v>0</v>
      </c>
      <c r="T19" s="53">
        <v>9388500</v>
      </c>
      <c r="U19" s="53">
        <v>53905098</v>
      </c>
      <c r="V19" s="63">
        <f t="shared" si="4"/>
        <v>17.416720000000002</v>
      </c>
      <c r="W19" s="36">
        <v>23</v>
      </c>
      <c r="X19">
        <v>470</v>
      </c>
      <c r="Y19">
        <f t="shared" si="5"/>
        <v>4.8899999999999997</v>
      </c>
      <c r="Z19" s="55">
        <v>751348</v>
      </c>
      <c r="AA19" s="46">
        <v>250989</v>
      </c>
      <c r="AB19" s="37">
        <f t="shared" si="6"/>
        <v>0.376778</v>
      </c>
      <c r="AC19" s="37" t="str">
        <f t="shared" si="7"/>
        <v/>
      </c>
      <c r="AD19" s="37" t="str">
        <f t="shared" si="8"/>
        <v/>
      </c>
      <c r="AE19" s="71">
        <f t="shared" si="9"/>
        <v>788.51146719646852</v>
      </c>
      <c r="AF19" s="71">
        <f t="shared" si="10"/>
        <v>0</v>
      </c>
      <c r="AG19" s="71">
        <f t="shared" si="11"/>
        <v>0</v>
      </c>
      <c r="AH19" s="71" t="str">
        <f t="shared" si="12"/>
        <v/>
      </c>
      <c r="AI19" s="37" t="str">
        <f t="shared" si="13"/>
        <v/>
      </c>
      <c r="AJ19" s="37" t="str">
        <f t="shared" si="14"/>
        <v/>
      </c>
      <c r="AK19" s="38">
        <f t="shared" si="15"/>
        <v>788.51</v>
      </c>
      <c r="AL19" s="38">
        <f t="shared" si="16"/>
        <v>802.02</v>
      </c>
      <c r="AM19" s="36">
        <f t="shared" si="17"/>
        <v>101076</v>
      </c>
      <c r="AN19" s="39">
        <f t="shared" si="18"/>
        <v>1.8122660999999999E-3</v>
      </c>
      <c r="AO19" s="36">
        <f t="shared" si="19"/>
        <v>59.2466033412</v>
      </c>
      <c r="AP19" s="36">
        <f t="shared" si="20"/>
        <v>68443</v>
      </c>
      <c r="AQ19" s="36">
        <f t="shared" si="21"/>
        <v>4790</v>
      </c>
      <c r="AR19" s="36">
        <f t="shared" si="22"/>
        <v>12549.45</v>
      </c>
      <c r="AS19" s="36">
        <f t="shared" si="23"/>
        <v>63594</v>
      </c>
      <c r="AT19" s="40">
        <f t="shared" si="24"/>
        <v>68443</v>
      </c>
      <c r="AU19" s="37"/>
      <c r="AV19" s="37">
        <f t="shared" si="25"/>
        <v>1</v>
      </c>
    </row>
    <row r="20" spans="1:48" ht="15" customHeight="1" x14ac:dyDescent="0.25">
      <c r="A20" s="43">
        <v>2</v>
      </c>
      <c r="B20" s="43">
        <v>300</v>
      </c>
      <c r="C20" t="s">
        <v>937</v>
      </c>
      <c r="D20" t="s">
        <v>938</v>
      </c>
      <c r="E20" s="44" t="s">
        <v>17</v>
      </c>
      <c r="F20" s="35">
        <v>0</v>
      </c>
      <c r="G20" s="53">
        <v>32822</v>
      </c>
      <c r="H20" s="56">
        <f t="shared" si="0"/>
        <v>4.5161650411442427</v>
      </c>
      <c r="I20">
        <v>236</v>
      </c>
      <c r="J20">
        <v>11138</v>
      </c>
      <c r="K20" s="37">
        <f t="shared" si="1"/>
        <v>2.1189</v>
      </c>
      <c r="L20" s="37">
        <v>0</v>
      </c>
      <c r="M20" s="37">
        <v>9387</v>
      </c>
      <c r="N20" s="37">
        <v>15216</v>
      </c>
      <c r="O20" s="37">
        <v>26588</v>
      </c>
      <c r="P20" s="45">
        <v>30598</v>
      </c>
      <c r="Q20" s="53">
        <v>32601</v>
      </c>
      <c r="R20" s="45">
        <f t="shared" si="2"/>
        <v>32601</v>
      </c>
      <c r="S20" s="38">
        <f t="shared" si="3"/>
        <v>0</v>
      </c>
      <c r="T20" s="53">
        <v>251011700</v>
      </c>
      <c r="U20" s="53">
        <v>4941359593</v>
      </c>
      <c r="V20" s="63">
        <f t="shared" si="4"/>
        <v>5.0798100000000002</v>
      </c>
      <c r="W20" s="36">
        <v>4506</v>
      </c>
      <c r="X20">
        <v>32639</v>
      </c>
      <c r="Y20">
        <f t="shared" si="5"/>
        <v>13.81</v>
      </c>
      <c r="Z20" s="55">
        <v>61476679</v>
      </c>
      <c r="AA20" s="46">
        <v>17073652</v>
      </c>
      <c r="AB20" s="37">
        <f t="shared" si="6"/>
        <v>0.376778</v>
      </c>
      <c r="AC20" s="37" t="str">
        <f t="shared" si="7"/>
        <v/>
      </c>
      <c r="AD20" s="37" t="str">
        <f t="shared" si="8"/>
        <v/>
      </c>
      <c r="AE20" s="71">
        <f t="shared" si="9"/>
        <v>0</v>
      </c>
      <c r="AF20" s="71">
        <f t="shared" si="10"/>
        <v>0</v>
      </c>
      <c r="AG20" s="71">
        <f t="shared" si="11"/>
        <v>573.8532018185</v>
      </c>
      <c r="AH20" s="71" t="str">
        <f t="shared" si="12"/>
        <v/>
      </c>
      <c r="AI20" s="37" t="str">
        <f t="shared" si="13"/>
        <v/>
      </c>
      <c r="AJ20" s="37" t="str">
        <f t="shared" si="14"/>
        <v/>
      </c>
      <c r="AK20" s="38">
        <f t="shared" si="15"/>
        <v>573.85</v>
      </c>
      <c r="AL20" s="38">
        <f t="shared" si="16"/>
        <v>583.67999999999995</v>
      </c>
      <c r="AM20" s="36">
        <f t="shared" si="17"/>
        <v>0</v>
      </c>
      <c r="AN20" s="39">
        <f t="shared" si="18"/>
        <v>1.8122660999999999E-3</v>
      </c>
      <c r="AO20" s="36">
        <f t="shared" si="19"/>
        <v>0</v>
      </c>
      <c r="AP20" s="36">
        <f t="shared" si="20"/>
        <v>0</v>
      </c>
      <c r="AQ20" s="36">
        <f t="shared" si="21"/>
        <v>328220</v>
      </c>
      <c r="AR20" s="36">
        <f t="shared" si="22"/>
        <v>853682.60000000009</v>
      </c>
      <c r="AS20" s="36">
        <f t="shared" si="23"/>
        <v>-328220</v>
      </c>
      <c r="AT20" s="40">
        <f t="shared" si="24"/>
        <v>0</v>
      </c>
      <c r="AU20" s="37"/>
      <c r="AV20" s="37">
        <f t="shared" si="25"/>
        <v>0</v>
      </c>
    </row>
    <row r="21" spans="1:48" ht="15" customHeight="1" x14ac:dyDescent="0.25">
      <c r="A21" s="43">
        <v>2</v>
      </c>
      <c r="B21" s="43">
        <v>400</v>
      </c>
      <c r="C21" t="s">
        <v>1155</v>
      </c>
      <c r="D21" t="s">
        <v>1156</v>
      </c>
      <c r="E21" s="44" t="s">
        <v>126</v>
      </c>
      <c r="F21" s="35">
        <v>25315</v>
      </c>
      <c r="G21" s="53">
        <v>3912</v>
      </c>
      <c r="H21" s="56">
        <f t="shared" si="0"/>
        <v>3.592398846115564</v>
      </c>
      <c r="I21">
        <v>51</v>
      </c>
      <c r="J21">
        <v>1405</v>
      </c>
      <c r="K21" s="37">
        <f t="shared" si="1"/>
        <v>3.6298999999999997</v>
      </c>
      <c r="L21" s="37">
        <v>534</v>
      </c>
      <c r="M21" s="37">
        <v>734</v>
      </c>
      <c r="N21" s="37">
        <v>1633</v>
      </c>
      <c r="O21" s="37">
        <v>3202</v>
      </c>
      <c r="P21" s="45">
        <v>3792</v>
      </c>
      <c r="Q21" s="53">
        <v>3896</v>
      </c>
      <c r="R21" s="45">
        <f t="shared" si="2"/>
        <v>3896</v>
      </c>
      <c r="S21" s="38">
        <f t="shared" si="3"/>
        <v>0</v>
      </c>
      <c r="T21" s="53">
        <v>76129700</v>
      </c>
      <c r="U21" s="53">
        <v>647460403</v>
      </c>
      <c r="V21" s="63">
        <f t="shared" si="4"/>
        <v>11.758202000000001</v>
      </c>
      <c r="W21" s="36">
        <v>547</v>
      </c>
      <c r="X21">
        <v>3916</v>
      </c>
      <c r="Y21">
        <f t="shared" si="5"/>
        <v>13.97</v>
      </c>
      <c r="Z21" s="55">
        <v>8010029</v>
      </c>
      <c r="AA21" s="46">
        <v>2919913</v>
      </c>
      <c r="AB21" s="37">
        <f t="shared" si="6"/>
        <v>0.376778</v>
      </c>
      <c r="AC21" s="37" t="str">
        <f t="shared" si="7"/>
        <v/>
      </c>
      <c r="AD21" s="37" t="str">
        <f t="shared" si="8"/>
        <v/>
      </c>
      <c r="AE21" s="71">
        <f t="shared" si="9"/>
        <v>0</v>
      </c>
      <c r="AF21" s="71">
        <f t="shared" si="10"/>
        <v>724.33943093950006</v>
      </c>
      <c r="AG21" s="71">
        <f t="shared" si="11"/>
        <v>0</v>
      </c>
      <c r="AH21" s="71" t="str">
        <f t="shared" si="12"/>
        <v/>
      </c>
      <c r="AI21" s="37" t="str">
        <f t="shared" si="13"/>
        <v/>
      </c>
      <c r="AJ21" s="37" t="str">
        <f t="shared" si="14"/>
        <v/>
      </c>
      <c r="AK21" s="38">
        <f t="shared" si="15"/>
        <v>724.34</v>
      </c>
      <c r="AL21" s="38">
        <f t="shared" si="16"/>
        <v>736.75</v>
      </c>
      <c r="AM21" s="36">
        <f t="shared" si="17"/>
        <v>0</v>
      </c>
      <c r="AN21" s="39">
        <f t="shared" si="18"/>
        <v>1.8122660999999999E-3</v>
      </c>
      <c r="AO21" s="36">
        <f t="shared" si="19"/>
        <v>-45.877516321499996</v>
      </c>
      <c r="AP21" s="36">
        <f t="shared" si="20"/>
        <v>0</v>
      </c>
      <c r="AQ21" s="36">
        <f t="shared" si="21"/>
        <v>39120</v>
      </c>
      <c r="AR21" s="36">
        <f t="shared" si="22"/>
        <v>145995.65</v>
      </c>
      <c r="AS21" s="36">
        <f t="shared" si="23"/>
        <v>-13805</v>
      </c>
      <c r="AT21" s="40">
        <f t="shared" si="24"/>
        <v>0</v>
      </c>
      <c r="AU21" s="37"/>
      <c r="AV21" s="37">
        <f t="shared" si="25"/>
        <v>0</v>
      </c>
    </row>
    <row r="22" spans="1:48" ht="15" customHeight="1" x14ac:dyDescent="0.25">
      <c r="A22" s="43">
        <v>2</v>
      </c>
      <c r="B22" s="43">
        <v>500</v>
      </c>
      <c r="C22" t="s">
        <v>1223</v>
      </c>
      <c r="D22" t="s">
        <v>1224</v>
      </c>
      <c r="E22" s="44" t="s">
        <v>160</v>
      </c>
      <c r="F22" s="35">
        <v>2617235</v>
      </c>
      <c r="G22" s="53">
        <v>21592</v>
      </c>
      <c r="H22" s="56">
        <f t="shared" si="0"/>
        <v>4.3342928715484605</v>
      </c>
      <c r="I22">
        <v>1063</v>
      </c>
      <c r="J22">
        <v>9216</v>
      </c>
      <c r="K22" s="37">
        <f t="shared" si="1"/>
        <v>11.5343</v>
      </c>
      <c r="L22" s="37">
        <v>23997</v>
      </c>
      <c r="M22" s="37">
        <v>20029</v>
      </c>
      <c r="N22" s="37">
        <v>18910</v>
      </c>
      <c r="O22" s="37">
        <v>18520</v>
      </c>
      <c r="P22" s="45">
        <v>19496</v>
      </c>
      <c r="Q22" s="53">
        <v>21973</v>
      </c>
      <c r="R22" s="45">
        <f t="shared" si="2"/>
        <v>23997</v>
      </c>
      <c r="S22" s="38">
        <f t="shared" si="3"/>
        <v>10.02</v>
      </c>
      <c r="T22" s="53">
        <v>175097200</v>
      </c>
      <c r="U22" s="53">
        <v>2244567204</v>
      </c>
      <c r="V22" s="63">
        <f t="shared" si="4"/>
        <v>7.8009339999999998</v>
      </c>
      <c r="W22" s="36">
        <v>3343</v>
      </c>
      <c r="X22">
        <v>21822</v>
      </c>
      <c r="Y22">
        <f t="shared" si="5"/>
        <v>15.32</v>
      </c>
      <c r="Z22" s="55">
        <v>29881634</v>
      </c>
      <c r="AA22" s="46">
        <v>16028436</v>
      </c>
      <c r="AB22" s="37">
        <f t="shared" si="6"/>
        <v>0.376778</v>
      </c>
      <c r="AC22" s="37" t="str">
        <f t="shared" si="7"/>
        <v/>
      </c>
      <c r="AD22" s="37" t="str">
        <f t="shared" si="8"/>
        <v/>
      </c>
      <c r="AE22" s="71">
        <f t="shared" si="9"/>
        <v>0</v>
      </c>
      <c r="AF22" s="71">
        <f t="shared" si="10"/>
        <v>0</v>
      </c>
      <c r="AG22" s="71">
        <f t="shared" si="11"/>
        <v>813.80821931789978</v>
      </c>
      <c r="AH22" s="71" t="str">
        <f t="shared" si="12"/>
        <v/>
      </c>
      <c r="AI22" s="37" t="str">
        <f t="shared" si="13"/>
        <v/>
      </c>
      <c r="AJ22" s="37" t="str">
        <f t="shared" si="14"/>
        <v/>
      </c>
      <c r="AK22" s="38">
        <f t="shared" si="15"/>
        <v>813.81</v>
      </c>
      <c r="AL22" s="38">
        <f t="shared" si="16"/>
        <v>827.75</v>
      </c>
      <c r="AM22" s="36">
        <f t="shared" si="17"/>
        <v>6614036</v>
      </c>
      <c r="AN22" s="39">
        <f t="shared" si="18"/>
        <v>1.8122660999999999E-3</v>
      </c>
      <c r="AO22" s="36">
        <f t="shared" si="19"/>
        <v>7243.2669607460994</v>
      </c>
      <c r="AP22" s="36">
        <f t="shared" si="20"/>
        <v>2624478</v>
      </c>
      <c r="AQ22" s="36">
        <f t="shared" si="21"/>
        <v>215920</v>
      </c>
      <c r="AR22" s="36">
        <f t="shared" si="22"/>
        <v>801421.8</v>
      </c>
      <c r="AS22" s="36">
        <f t="shared" si="23"/>
        <v>2401315</v>
      </c>
      <c r="AT22" s="40">
        <f t="shared" si="24"/>
        <v>2624478</v>
      </c>
      <c r="AU22" s="37"/>
      <c r="AV22" s="37">
        <f t="shared" si="25"/>
        <v>1</v>
      </c>
    </row>
    <row r="23" spans="1:48" ht="15" customHeight="1" x14ac:dyDescent="0.25">
      <c r="A23" s="43">
        <v>2</v>
      </c>
      <c r="B23" s="43">
        <v>600</v>
      </c>
      <c r="C23" t="s">
        <v>1177</v>
      </c>
      <c r="D23" t="s">
        <v>1178</v>
      </c>
      <c r="E23" s="44" t="s">
        <v>137</v>
      </c>
      <c r="F23" s="35">
        <v>459638</v>
      </c>
      <c r="G23" s="53">
        <v>4915</v>
      </c>
      <c r="H23" s="56">
        <f t="shared" si="0"/>
        <v>3.6915235221681546</v>
      </c>
      <c r="I23">
        <v>47</v>
      </c>
      <c r="J23">
        <v>1938</v>
      </c>
      <c r="K23" s="37">
        <f t="shared" si="1"/>
        <v>2.4251999999999998</v>
      </c>
      <c r="L23" s="37">
        <v>3902</v>
      </c>
      <c r="M23" s="37">
        <v>3321</v>
      </c>
      <c r="N23" s="37">
        <v>4704</v>
      </c>
      <c r="O23" s="37">
        <v>4663</v>
      </c>
      <c r="P23" s="45">
        <v>4918</v>
      </c>
      <c r="Q23" s="53">
        <v>5025</v>
      </c>
      <c r="R23" s="45">
        <f t="shared" si="2"/>
        <v>5025</v>
      </c>
      <c r="S23" s="38">
        <f t="shared" si="3"/>
        <v>2.19</v>
      </c>
      <c r="T23" s="53">
        <v>19831900</v>
      </c>
      <c r="U23" s="53">
        <v>620467319</v>
      </c>
      <c r="V23" s="63">
        <f t="shared" si="4"/>
        <v>3.1962839999999999</v>
      </c>
      <c r="W23" s="36">
        <v>737</v>
      </c>
      <c r="X23">
        <v>4996</v>
      </c>
      <c r="Y23">
        <f t="shared" si="5"/>
        <v>14.75</v>
      </c>
      <c r="Z23" s="55">
        <v>7655854</v>
      </c>
      <c r="AA23" s="46">
        <v>3031893</v>
      </c>
      <c r="AB23" s="37">
        <f t="shared" si="6"/>
        <v>0.376778</v>
      </c>
      <c r="AC23" s="37" t="str">
        <f t="shared" si="7"/>
        <v/>
      </c>
      <c r="AD23" s="37" t="str">
        <f t="shared" si="8"/>
        <v/>
      </c>
      <c r="AE23" s="71">
        <f t="shared" si="9"/>
        <v>0</v>
      </c>
      <c r="AF23" s="71">
        <f t="shared" si="10"/>
        <v>664.87014877900003</v>
      </c>
      <c r="AG23" s="71">
        <f t="shared" si="11"/>
        <v>0</v>
      </c>
      <c r="AH23" s="71" t="str">
        <f t="shared" si="12"/>
        <v/>
      </c>
      <c r="AI23" s="37" t="str">
        <f t="shared" si="13"/>
        <v/>
      </c>
      <c r="AJ23" s="37" t="str">
        <f t="shared" si="14"/>
        <v/>
      </c>
      <c r="AK23" s="38">
        <f t="shared" si="15"/>
        <v>664.87</v>
      </c>
      <c r="AL23" s="38">
        <f t="shared" si="16"/>
        <v>676.26</v>
      </c>
      <c r="AM23" s="36">
        <f t="shared" si="17"/>
        <v>439261</v>
      </c>
      <c r="AN23" s="39">
        <f t="shared" si="18"/>
        <v>1.8122660999999999E-3</v>
      </c>
      <c r="AO23" s="36">
        <f t="shared" si="19"/>
        <v>-36.928546319699997</v>
      </c>
      <c r="AP23" s="36">
        <f t="shared" si="20"/>
        <v>439261</v>
      </c>
      <c r="AQ23" s="36">
        <f t="shared" si="21"/>
        <v>49150</v>
      </c>
      <c r="AR23" s="36">
        <f t="shared" si="22"/>
        <v>151594.65</v>
      </c>
      <c r="AS23" s="36">
        <f t="shared" si="23"/>
        <v>410488</v>
      </c>
      <c r="AT23" s="40">
        <f t="shared" si="24"/>
        <v>439261</v>
      </c>
      <c r="AU23" s="37"/>
      <c r="AV23" s="37">
        <f t="shared" si="25"/>
        <v>1</v>
      </c>
    </row>
    <row r="24" spans="1:48" ht="15" customHeight="1" x14ac:dyDescent="0.25">
      <c r="A24" s="43">
        <v>2</v>
      </c>
      <c r="B24" s="43">
        <v>700</v>
      </c>
      <c r="C24" t="s">
        <v>2067</v>
      </c>
      <c r="D24" t="s">
        <v>2068</v>
      </c>
      <c r="E24" s="44" t="s">
        <v>580</v>
      </c>
      <c r="F24" s="35">
        <v>0</v>
      </c>
      <c r="G24" s="53">
        <v>4517</v>
      </c>
      <c r="H24" s="56">
        <f t="shared" si="0"/>
        <v>3.6548500905613941</v>
      </c>
      <c r="I24">
        <v>126</v>
      </c>
      <c r="J24">
        <v>1458</v>
      </c>
      <c r="K24" s="37">
        <f t="shared" si="1"/>
        <v>8.6419999999999995</v>
      </c>
      <c r="L24" s="37">
        <v>1129</v>
      </c>
      <c r="M24" s="37">
        <v>1976</v>
      </c>
      <c r="N24" s="37">
        <v>2401</v>
      </c>
      <c r="O24" s="37">
        <v>3557</v>
      </c>
      <c r="P24" s="45">
        <v>4443</v>
      </c>
      <c r="Q24" s="53">
        <v>4536</v>
      </c>
      <c r="R24" s="45">
        <f t="shared" si="2"/>
        <v>4536</v>
      </c>
      <c r="S24" s="38">
        <f t="shared" si="3"/>
        <v>0.42</v>
      </c>
      <c r="T24" s="53">
        <v>57649800</v>
      </c>
      <c r="U24" s="53">
        <v>861387943</v>
      </c>
      <c r="V24" s="63">
        <f t="shared" si="4"/>
        <v>6.6926639999999997</v>
      </c>
      <c r="W24" s="36">
        <v>509</v>
      </c>
      <c r="X24">
        <v>4518</v>
      </c>
      <c r="Y24">
        <f t="shared" si="5"/>
        <v>11.27</v>
      </c>
      <c r="Z24" s="55">
        <v>10049480</v>
      </c>
      <c r="AA24" s="46">
        <v>1837952</v>
      </c>
      <c r="AB24" s="37">
        <f t="shared" si="6"/>
        <v>0.376778</v>
      </c>
      <c r="AC24" s="37" t="str">
        <f t="shared" si="7"/>
        <v/>
      </c>
      <c r="AD24" s="37" t="str">
        <f t="shared" si="8"/>
        <v/>
      </c>
      <c r="AE24" s="71">
        <f t="shared" si="9"/>
        <v>0</v>
      </c>
      <c r="AF24" s="71">
        <f t="shared" si="10"/>
        <v>716.85380267399989</v>
      </c>
      <c r="AG24" s="71">
        <f t="shared" si="11"/>
        <v>0</v>
      </c>
      <c r="AH24" s="71" t="str">
        <f t="shared" si="12"/>
        <v/>
      </c>
      <c r="AI24" s="37" t="str">
        <f t="shared" si="13"/>
        <v/>
      </c>
      <c r="AJ24" s="37" t="str">
        <f t="shared" si="14"/>
        <v/>
      </c>
      <c r="AK24" s="38">
        <f t="shared" si="15"/>
        <v>716.85</v>
      </c>
      <c r="AL24" s="38">
        <f t="shared" si="16"/>
        <v>729.13</v>
      </c>
      <c r="AM24" s="36">
        <f t="shared" si="17"/>
        <v>0</v>
      </c>
      <c r="AN24" s="39">
        <f t="shared" si="18"/>
        <v>1.8122660999999999E-3</v>
      </c>
      <c r="AO24" s="36">
        <f t="shared" si="19"/>
        <v>0</v>
      </c>
      <c r="AP24" s="36">
        <f t="shared" si="20"/>
        <v>0</v>
      </c>
      <c r="AQ24" s="36">
        <f t="shared" si="21"/>
        <v>45170</v>
      </c>
      <c r="AR24" s="36">
        <f t="shared" si="22"/>
        <v>91897.600000000006</v>
      </c>
      <c r="AS24" s="36">
        <f t="shared" si="23"/>
        <v>-45170</v>
      </c>
      <c r="AT24" s="40">
        <f t="shared" si="24"/>
        <v>0</v>
      </c>
      <c r="AU24" s="37"/>
      <c r="AV24" s="37">
        <f t="shared" si="25"/>
        <v>0</v>
      </c>
    </row>
    <row r="25" spans="1:48" ht="15" customHeight="1" x14ac:dyDescent="0.25">
      <c r="A25" s="43">
        <v>2</v>
      </c>
      <c r="B25" s="43">
        <v>800</v>
      </c>
      <c r="C25" t="s">
        <v>1469</v>
      </c>
      <c r="D25" t="s">
        <v>1470</v>
      </c>
      <c r="E25" s="44" t="s">
        <v>281</v>
      </c>
      <c r="F25" s="35">
        <v>2198947</v>
      </c>
      <c r="G25" s="53">
        <v>29962</v>
      </c>
      <c r="H25" s="56">
        <f t="shared" si="0"/>
        <v>4.4765707996807489</v>
      </c>
      <c r="I25">
        <v>185</v>
      </c>
      <c r="J25">
        <v>12255</v>
      </c>
      <c r="K25" s="37">
        <f t="shared" si="1"/>
        <v>1.5096000000000001</v>
      </c>
      <c r="L25" s="37">
        <v>29233</v>
      </c>
      <c r="M25" s="37">
        <v>30228</v>
      </c>
      <c r="N25" s="37">
        <v>28335</v>
      </c>
      <c r="O25" s="37">
        <v>27449</v>
      </c>
      <c r="P25" s="45">
        <v>27208</v>
      </c>
      <c r="Q25" s="53">
        <v>29590</v>
      </c>
      <c r="R25" s="45">
        <f t="shared" si="2"/>
        <v>30228</v>
      </c>
      <c r="S25" s="38">
        <f t="shared" si="3"/>
        <v>0.88</v>
      </c>
      <c r="T25" s="53">
        <v>1368635800</v>
      </c>
      <c r="U25" s="53">
        <v>4297203759</v>
      </c>
      <c r="V25" s="63">
        <f t="shared" si="4"/>
        <v>31.849450999999998</v>
      </c>
      <c r="W25" s="36">
        <v>4155</v>
      </c>
      <c r="X25">
        <v>29731</v>
      </c>
      <c r="Y25">
        <f t="shared" si="5"/>
        <v>13.98</v>
      </c>
      <c r="Z25" s="55">
        <v>54903494</v>
      </c>
      <c r="AA25" s="46">
        <v>19621284</v>
      </c>
      <c r="AB25" s="37">
        <f t="shared" si="6"/>
        <v>0.376778</v>
      </c>
      <c r="AC25" s="37" t="str">
        <f t="shared" si="7"/>
        <v/>
      </c>
      <c r="AD25" s="37" t="str">
        <f t="shared" si="8"/>
        <v/>
      </c>
      <c r="AE25" s="71">
        <f t="shared" si="9"/>
        <v>0</v>
      </c>
      <c r="AF25" s="71">
        <f t="shared" si="10"/>
        <v>0</v>
      </c>
      <c r="AG25" s="71">
        <f t="shared" si="11"/>
        <v>755.75164268934986</v>
      </c>
      <c r="AH25" s="71" t="str">
        <f t="shared" si="12"/>
        <v/>
      </c>
      <c r="AI25" s="37" t="str">
        <f t="shared" si="13"/>
        <v/>
      </c>
      <c r="AJ25" s="37" t="str">
        <f t="shared" si="14"/>
        <v/>
      </c>
      <c r="AK25" s="38">
        <f t="shared" si="15"/>
        <v>755.75</v>
      </c>
      <c r="AL25" s="38">
        <f t="shared" si="16"/>
        <v>768.7</v>
      </c>
      <c r="AM25" s="36">
        <f t="shared" si="17"/>
        <v>2345361</v>
      </c>
      <c r="AN25" s="39">
        <f t="shared" si="18"/>
        <v>1.8122660999999999E-3</v>
      </c>
      <c r="AO25" s="36">
        <f t="shared" si="19"/>
        <v>265.34112876540001</v>
      </c>
      <c r="AP25" s="36">
        <f t="shared" si="20"/>
        <v>2199212</v>
      </c>
      <c r="AQ25" s="36">
        <f t="shared" si="21"/>
        <v>299620</v>
      </c>
      <c r="AR25" s="36">
        <f t="shared" si="22"/>
        <v>981064.20000000007</v>
      </c>
      <c r="AS25" s="36">
        <f t="shared" si="23"/>
        <v>1899327</v>
      </c>
      <c r="AT25" s="40">
        <f t="shared" si="24"/>
        <v>2199212</v>
      </c>
      <c r="AU25" s="37"/>
      <c r="AV25" s="37">
        <f t="shared" si="25"/>
        <v>1</v>
      </c>
    </row>
    <row r="26" spans="1:48" ht="15" customHeight="1" x14ac:dyDescent="0.25">
      <c r="A26" s="43">
        <v>2</v>
      </c>
      <c r="B26" s="43">
        <v>900</v>
      </c>
      <c r="C26" t="s">
        <v>1815</v>
      </c>
      <c r="D26" t="s">
        <v>1816</v>
      </c>
      <c r="E26" s="44" t="s">
        <v>454</v>
      </c>
      <c r="F26" s="35">
        <v>547162</v>
      </c>
      <c r="G26" s="53">
        <v>2738</v>
      </c>
      <c r="H26" s="56">
        <f t="shared" si="0"/>
        <v>3.4374334437979712</v>
      </c>
      <c r="I26">
        <v>25</v>
      </c>
      <c r="J26">
        <v>1063</v>
      </c>
      <c r="K26" s="37">
        <f t="shared" si="1"/>
        <v>2.3517999999999999</v>
      </c>
      <c r="L26" s="37">
        <v>2165</v>
      </c>
      <c r="M26" s="37">
        <v>2150</v>
      </c>
      <c r="N26" s="37">
        <v>2279</v>
      </c>
      <c r="O26" s="37">
        <v>2214</v>
      </c>
      <c r="P26" s="45">
        <v>2049</v>
      </c>
      <c r="Q26" s="53">
        <v>2248</v>
      </c>
      <c r="R26" s="45">
        <f t="shared" si="2"/>
        <v>2279</v>
      </c>
      <c r="S26" s="38">
        <f t="shared" si="3"/>
        <v>0</v>
      </c>
      <c r="T26" s="53">
        <v>26242100</v>
      </c>
      <c r="U26" s="53">
        <v>333150437</v>
      </c>
      <c r="V26" s="63">
        <f t="shared" si="4"/>
        <v>7.8769520000000002</v>
      </c>
      <c r="W26" s="36">
        <v>168</v>
      </c>
      <c r="X26">
        <v>2448</v>
      </c>
      <c r="Y26">
        <f t="shared" si="5"/>
        <v>6.86</v>
      </c>
      <c r="Z26" s="55">
        <v>3795394</v>
      </c>
      <c r="AA26" s="46">
        <v>1468677</v>
      </c>
      <c r="AB26" s="37">
        <f t="shared" si="6"/>
        <v>0.376778</v>
      </c>
      <c r="AC26" s="37">
        <f t="shared" si="7"/>
        <v>0.47600000000000003</v>
      </c>
      <c r="AD26" s="37" t="str">
        <f t="shared" si="8"/>
        <v/>
      </c>
      <c r="AE26" s="71">
        <f t="shared" si="9"/>
        <v>955.73698676576453</v>
      </c>
      <c r="AF26" s="71">
        <f t="shared" si="10"/>
        <v>673.40959777199998</v>
      </c>
      <c r="AG26" s="71">
        <f t="shared" si="11"/>
        <v>0</v>
      </c>
      <c r="AH26" s="71">
        <f t="shared" si="12"/>
        <v>821.3491496047327</v>
      </c>
      <c r="AI26" s="37" t="str">
        <f t="shared" si="13"/>
        <v/>
      </c>
      <c r="AJ26" s="37">
        <f t="shared" si="14"/>
        <v>1</v>
      </c>
      <c r="AK26" s="38">
        <f t="shared" si="15"/>
        <v>821.35</v>
      </c>
      <c r="AL26" s="38">
        <f t="shared" si="16"/>
        <v>835.42</v>
      </c>
      <c r="AM26" s="36">
        <f t="shared" si="17"/>
        <v>857359</v>
      </c>
      <c r="AN26" s="39">
        <f t="shared" si="18"/>
        <v>1.8122660999999999E-3</v>
      </c>
      <c r="AO26" s="36">
        <f t="shared" si="19"/>
        <v>562.15950742170003</v>
      </c>
      <c r="AP26" s="36">
        <f t="shared" si="20"/>
        <v>547724</v>
      </c>
      <c r="AQ26" s="36">
        <f t="shared" si="21"/>
        <v>27380</v>
      </c>
      <c r="AR26" s="36">
        <f t="shared" si="22"/>
        <v>73433.850000000006</v>
      </c>
      <c r="AS26" s="36">
        <f t="shared" si="23"/>
        <v>519782</v>
      </c>
      <c r="AT26" s="40">
        <f t="shared" si="24"/>
        <v>547724</v>
      </c>
      <c r="AU26" s="37"/>
      <c r="AV26" s="37">
        <f t="shared" si="25"/>
        <v>1</v>
      </c>
    </row>
    <row r="27" spans="1:48" ht="15" customHeight="1" x14ac:dyDescent="0.25">
      <c r="A27" s="43">
        <v>2</v>
      </c>
      <c r="B27" s="43">
        <v>1000</v>
      </c>
      <c r="C27" t="s">
        <v>1235</v>
      </c>
      <c r="D27" t="s">
        <v>1236</v>
      </c>
      <c r="E27" s="44" t="s">
        <v>166</v>
      </c>
      <c r="F27" s="35">
        <v>823526</v>
      </c>
      <c r="G27" s="53">
        <v>63415</v>
      </c>
      <c r="H27" s="56">
        <f t="shared" si="0"/>
        <v>4.8021919967889426</v>
      </c>
      <c r="I27">
        <v>384</v>
      </c>
      <c r="J27">
        <v>25054</v>
      </c>
      <c r="K27" s="37">
        <f t="shared" si="1"/>
        <v>1.5327</v>
      </c>
      <c r="L27" s="37">
        <v>30505</v>
      </c>
      <c r="M27" s="37">
        <v>35826</v>
      </c>
      <c r="N27" s="37">
        <v>52978</v>
      </c>
      <c r="O27" s="37">
        <v>61607</v>
      </c>
      <c r="P27" s="45">
        <v>61476</v>
      </c>
      <c r="Q27" s="53">
        <v>63599</v>
      </c>
      <c r="R27" s="45">
        <f t="shared" si="2"/>
        <v>63599</v>
      </c>
      <c r="S27" s="38">
        <f t="shared" si="3"/>
        <v>0.28999999999999998</v>
      </c>
      <c r="T27" s="53">
        <v>1317928300</v>
      </c>
      <c r="U27" s="53">
        <v>8033161192</v>
      </c>
      <c r="V27" s="63">
        <f t="shared" si="4"/>
        <v>16.406098</v>
      </c>
      <c r="W27" s="36">
        <v>10652</v>
      </c>
      <c r="X27">
        <v>63296</v>
      </c>
      <c r="Y27">
        <f t="shared" si="5"/>
        <v>16.829999999999998</v>
      </c>
      <c r="Z27" s="55">
        <v>105116897</v>
      </c>
      <c r="AA27" s="46">
        <v>33315189</v>
      </c>
      <c r="AB27" s="37">
        <f t="shared" si="6"/>
        <v>0.376778</v>
      </c>
      <c r="AC27" s="37" t="str">
        <f t="shared" si="7"/>
        <v/>
      </c>
      <c r="AD27" s="37" t="str">
        <f t="shared" si="8"/>
        <v/>
      </c>
      <c r="AE27" s="71">
        <f t="shared" si="9"/>
        <v>0</v>
      </c>
      <c r="AF27" s="71">
        <f t="shared" si="10"/>
        <v>0</v>
      </c>
      <c r="AG27" s="71">
        <f t="shared" si="11"/>
        <v>685.64743269129985</v>
      </c>
      <c r="AH27" s="71" t="str">
        <f t="shared" si="12"/>
        <v/>
      </c>
      <c r="AI27" s="37" t="str">
        <f t="shared" si="13"/>
        <v/>
      </c>
      <c r="AJ27" s="37" t="str">
        <f t="shared" si="14"/>
        <v/>
      </c>
      <c r="AK27" s="38">
        <f t="shared" si="15"/>
        <v>685.65</v>
      </c>
      <c r="AL27" s="38">
        <f t="shared" si="16"/>
        <v>697.4</v>
      </c>
      <c r="AM27" s="36">
        <f t="shared" si="17"/>
        <v>4619887</v>
      </c>
      <c r="AN27" s="39">
        <f t="shared" si="18"/>
        <v>1.8122660999999999E-3</v>
      </c>
      <c r="AO27" s="36">
        <f t="shared" si="19"/>
        <v>6880.0163436620996</v>
      </c>
      <c r="AP27" s="36">
        <f t="shared" si="20"/>
        <v>830406</v>
      </c>
      <c r="AQ27" s="36">
        <f t="shared" si="21"/>
        <v>634150</v>
      </c>
      <c r="AR27" s="36">
        <f t="shared" si="22"/>
        <v>1665759.4500000002</v>
      </c>
      <c r="AS27" s="36">
        <f t="shared" si="23"/>
        <v>189376</v>
      </c>
      <c r="AT27" s="40">
        <f t="shared" si="24"/>
        <v>830406</v>
      </c>
      <c r="AU27" s="37"/>
      <c r="AV27" s="37">
        <f t="shared" si="25"/>
        <v>1</v>
      </c>
    </row>
    <row r="28" spans="1:48" ht="15" customHeight="1" x14ac:dyDescent="0.25">
      <c r="A28" s="43">
        <v>2</v>
      </c>
      <c r="B28" s="43">
        <v>1200</v>
      </c>
      <c r="C28" t="s">
        <v>2177</v>
      </c>
      <c r="D28" t="s">
        <v>2178</v>
      </c>
      <c r="E28" s="44" t="s">
        <v>635</v>
      </c>
      <c r="F28" s="35">
        <v>0</v>
      </c>
      <c r="G28" s="53">
        <v>28712</v>
      </c>
      <c r="H28" s="56">
        <f t="shared" si="0"/>
        <v>4.4580634453251831</v>
      </c>
      <c r="I28">
        <v>84</v>
      </c>
      <c r="J28">
        <v>10331</v>
      </c>
      <c r="K28" s="37">
        <f t="shared" si="1"/>
        <v>0.81309999999999993</v>
      </c>
      <c r="L28" s="37">
        <v>0</v>
      </c>
      <c r="M28" s="37">
        <v>10093</v>
      </c>
      <c r="N28" s="37">
        <v>12408</v>
      </c>
      <c r="O28" s="37">
        <v>18510</v>
      </c>
      <c r="P28" s="45">
        <v>23668</v>
      </c>
      <c r="Q28" s="53">
        <v>27646</v>
      </c>
      <c r="R28" s="45">
        <f t="shared" si="2"/>
        <v>27646</v>
      </c>
      <c r="S28" s="38">
        <f t="shared" si="3"/>
        <v>0</v>
      </c>
      <c r="T28" s="53">
        <v>693590400</v>
      </c>
      <c r="U28" s="53">
        <v>4417070952</v>
      </c>
      <c r="V28" s="63">
        <f t="shared" si="4"/>
        <v>15.702496</v>
      </c>
      <c r="W28" s="36">
        <v>3814</v>
      </c>
      <c r="X28">
        <v>27774</v>
      </c>
      <c r="Y28">
        <f t="shared" si="5"/>
        <v>13.73</v>
      </c>
      <c r="Z28" s="55">
        <v>51709616</v>
      </c>
      <c r="AA28" s="46">
        <v>18235509</v>
      </c>
      <c r="AB28" s="37">
        <f t="shared" si="6"/>
        <v>0.376778</v>
      </c>
      <c r="AC28" s="37" t="str">
        <f t="shared" si="7"/>
        <v/>
      </c>
      <c r="AD28" s="37" t="str">
        <f t="shared" si="8"/>
        <v/>
      </c>
      <c r="AE28" s="71">
        <f t="shared" si="9"/>
        <v>0</v>
      </c>
      <c r="AF28" s="71">
        <f t="shared" si="10"/>
        <v>0</v>
      </c>
      <c r="AG28" s="71">
        <f t="shared" si="11"/>
        <v>629.78725099759993</v>
      </c>
      <c r="AH28" s="71" t="str">
        <f t="shared" si="12"/>
        <v/>
      </c>
      <c r="AI28" s="37" t="str">
        <f t="shared" si="13"/>
        <v/>
      </c>
      <c r="AJ28" s="37" t="str">
        <f t="shared" si="14"/>
        <v/>
      </c>
      <c r="AK28" s="38">
        <f t="shared" si="15"/>
        <v>629.79</v>
      </c>
      <c r="AL28" s="38">
        <f t="shared" si="16"/>
        <v>640.58000000000004</v>
      </c>
      <c r="AM28" s="36">
        <f t="shared" si="17"/>
        <v>0</v>
      </c>
      <c r="AN28" s="39">
        <f t="shared" si="18"/>
        <v>1.8122660999999999E-3</v>
      </c>
      <c r="AO28" s="36">
        <f t="shared" si="19"/>
        <v>0</v>
      </c>
      <c r="AP28" s="36">
        <f t="shared" si="20"/>
        <v>0</v>
      </c>
      <c r="AQ28" s="36">
        <f t="shared" si="21"/>
        <v>287120</v>
      </c>
      <c r="AR28" s="36">
        <f t="shared" si="22"/>
        <v>911775.45000000007</v>
      </c>
      <c r="AS28" s="36">
        <f t="shared" si="23"/>
        <v>-287120</v>
      </c>
      <c r="AT28" s="40">
        <f t="shared" si="24"/>
        <v>0</v>
      </c>
      <c r="AU28" s="37"/>
      <c r="AV28" s="37">
        <f t="shared" si="25"/>
        <v>0</v>
      </c>
    </row>
    <row r="29" spans="1:48" ht="15" customHeight="1" x14ac:dyDescent="0.25">
      <c r="A29" s="43">
        <v>2</v>
      </c>
      <c r="B29" s="43">
        <v>1300</v>
      </c>
      <c r="C29" t="s">
        <v>1821</v>
      </c>
      <c r="D29" t="s">
        <v>1822</v>
      </c>
      <c r="E29" s="44" t="s">
        <v>457</v>
      </c>
      <c r="F29" s="35">
        <v>0</v>
      </c>
      <c r="G29" s="53">
        <v>21658</v>
      </c>
      <c r="H29" s="56">
        <f t="shared" si="0"/>
        <v>4.3356183493776053</v>
      </c>
      <c r="I29">
        <v>133</v>
      </c>
      <c r="J29">
        <v>7504</v>
      </c>
      <c r="K29" s="37">
        <f t="shared" si="1"/>
        <v>1.7724</v>
      </c>
      <c r="L29" s="37">
        <v>3692</v>
      </c>
      <c r="M29" s="37">
        <v>4966</v>
      </c>
      <c r="N29" s="37">
        <v>8807</v>
      </c>
      <c r="O29" s="37">
        <v>16791</v>
      </c>
      <c r="P29" s="45">
        <v>20216</v>
      </c>
      <c r="Q29" s="53">
        <v>21399</v>
      </c>
      <c r="R29" s="45">
        <f t="shared" si="2"/>
        <v>21399</v>
      </c>
      <c r="S29" s="38">
        <f t="shared" si="3"/>
        <v>0</v>
      </c>
      <c r="T29" s="53">
        <v>311596000</v>
      </c>
      <c r="U29" s="53">
        <v>3544111404</v>
      </c>
      <c r="V29" s="63">
        <f t="shared" si="4"/>
        <v>8.7919359999999998</v>
      </c>
      <c r="W29" s="36">
        <v>3079</v>
      </c>
      <c r="X29">
        <v>21525</v>
      </c>
      <c r="Y29">
        <f t="shared" si="5"/>
        <v>14.3</v>
      </c>
      <c r="Z29" s="55">
        <v>41745430</v>
      </c>
      <c r="AA29" s="46">
        <v>12893957</v>
      </c>
      <c r="AB29" s="37">
        <f t="shared" si="6"/>
        <v>0.376778</v>
      </c>
      <c r="AC29" s="37" t="str">
        <f t="shared" si="7"/>
        <v/>
      </c>
      <c r="AD29" s="37" t="str">
        <f t="shared" si="8"/>
        <v/>
      </c>
      <c r="AE29" s="71">
        <f t="shared" si="9"/>
        <v>0</v>
      </c>
      <c r="AF29" s="71">
        <f t="shared" si="10"/>
        <v>0</v>
      </c>
      <c r="AG29" s="71">
        <f t="shared" si="11"/>
        <v>601.32843900160003</v>
      </c>
      <c r="AH29" s="71" t="str">
        <f t="shared" si="12"/>
        <v/>
      </c>
      <c r="AI29" s="37" t="str">
        <f t="shared" si="13"/>
        <v/>
      </c>
      <c r="AJ29" s="37" t="str">
        <f t="shared" si="14"/>
        <v/>
      </c>
      <c r="AK29" s="38">
        <f t="shared" si="15"/>
        <v>601.33000000000004</v>
      </c>
      <c r="AL29" s="38">
        <f t="shared" si="16"/>
        <v>611.63</v>
      </c>
      <c r="AM29" s="36">
        <f t="shared" si="17"/>
        <v>0</v>
      </c>
      <c r="AN29" s="39">
        <f t="shared" si="18"/>
        <v>1.8122660999999999E-3</v>
      </c>
      <c r="AO29" s="36">
        <f t="shared" si="19"/>
        <v>0</v>
      </c>
      <c r="AP29" s="36">
        <f t="shared" si="20"/>
        <v>0</v>
      </c>
      <c r="AQ29" s="36">
        <f t="shared" si="21"/>
        <v>216580</v>
      </c>
      <c r="AR29" s="36">
        <f t="shared" si="22"/>
        <v>644697.85000000009</v>
      </c>
      <c r="AS29" s="36">
        <f t="shared" si="23"/>
        <v>-216580</v>
      </c>
      <c r="AT29" s="40">
        <f t="shared" si="24"/>
        <v>0</v>
      </c>
      <c r="AU29" s="37"/>
      <c r="AV29" s="37">
        <f t="shared" si="25"/>
        <v>0</v>
      </c>
    </row>
    <row r="30" spans="1:48" ht="15" customHeight="1" x14ac:dyDescent="0.25">
      <c r="A30" s="43">
        <v>2</v>
      </c>
      <c r="B30" s="43">
        <v>1400</v>
      </c>
      <c r="C30" t="s">
        <v>1343</v>
      </c>
      <c r="D30" t="s">
        <v>1344</v>
      </c>
      <c r="E30" s="44" t="s">
        <v>219</v>
      </c>
      <c r="F30" s="35">
        <v>0</v>
      </c>
      <c r="G30" s="53">
        <v>11961</v>
      </c>
      <c r="H30" s="56">
        <f t="shared" si="0"/>
        <v>4.0777674903820564</v>
      </c>
      <c r="I30">
        <v>154</v>
      </c>
      <c r="J30">
        <v>4626</v>
      </c>
      <c r="K30" s="37">
        <f t="shared" si="1"/>
        <v>3.3290000000000002</v>
      </c>
      <c r="L30" s="37">
        <v>2586</v>
      </c>
      <c r="M30" s="37">
        <v>6626</v>
      </c>
      <c r="N30" s="37">
        <v>8050</v>
      </c>
      <c r="O30" s="37">
        <v>10941</v>
      </c>
      <c r="P30" s="45">
        <v>11626</v>
      </c>
      <c r="Q30" s="53">
        <v>11786</v>
      </c>
      <c r="R30" s="45">
        <f t="shared" si="2"/>
        <v>11786</v>
      </c>
      <c r="S30" s="38">
        <f t="shared" si="3"/>
        <v>0</v>
      </c>
      <c r="T30" s="53">
        <v>116324800</v>
      </c>
      <c r="U30" s="53">
        <v>1772646295</v>
      </c>
      <c r="V30" s="63">
        <f t="shared" si="4"/>
        <v>6.5622119999999997</v>
      </c>
      <c r="W30" s="36">
        <v>1419</v>
      </c>
      <c r="X30">
        <v>11901</v>
      </c>
      <c r="Y30">
        <f t="shared" si="5"/>
        <v>11.92</v>
      </c>
      <c r="Z30" s="55">
        <v>21130932</v>
      </c>
      <c r="AA30" s="46">
        <v>6090226</v>
      </c>
      <c r="AB30" s="37">
        <f t="shared" si="6"/>
        <v>0.376778</v>
      </c>
      <c r="AC30" s="37" t="str">
        <f t="shared" si="7"/>
        <v/>
      </c>
      <c r="AD30" s="37" t="str">
        <f t="shared" si="8"/>
        <v/>
      </c>
      <c r="AE30" s="71">
        <f t="shared" si="9"/>
        <v>0</v>
      </c>
      <c r="AF30" s="71">
        <f t="shared" si="10"/>
        <v>0</v>
      </c>
      <c r="AG30" s="71">
        <f t="shared" si="11"/>
        <v>570.54945219219985</v>
      </c>
      <c r="AH30" s="71" t="str">
        <f t="shared" si="12"/>
        <v/>
      </c>
      <c r="AI30" s="37" t="str">
        <f t="shared" si="13"/>
        <v/>
      </c>
      <c r="AJ30" s="37" t="str">
        <f t="shared" si="14"/>
        <v/>
      </c>
      <c r="AK30" s="38">
        <f t="shared" si="15"/>
        <v>570.54999999999995</v>
      </c>
      <c r="AL30" s="38">
        <f t="shared" si="16"/>
        <v>580.32000000000005</v>
      </c>
      <c r="AM30" s="36">
        <f t="shared" si="17"/>
        <v>0</v>
      </c>
      <c r="AN30" s="39">
        <f t="shared" si="18"/>
        <v>1.8122660999999999E-3</v>
      </c>
      <c r="AO30" s="36">
        <f t="shared" si="19"/>
        <v>0</v>
      </c>
      <c r="AP30" s="36">
        <f t="shared" si="20"/>
        <v>0</v>
      </c>
      <c r="AQ30" s="36">
        <f t="shared" si="21"/>
        <v>119610</v>
      </c>
      <c r="AR30" s="36">
        <f t="shared" si="22"/>
        <v>304511.3</v>
      </c>
      <c r="AS30" s="36">
        <f t="shared" si="23"/>
        <v>-119610</v>
      </c>
      <c r="AT30" s="40">
        <f t="shared" si="24"/>
        <v>0</v>
      </c>
      <c r="AU30" s="37"/>
      <c r="AV30" s="37">
        <f t="shared" si="25"/>
        <v>0</v>
      </c>
    </row>
    <row r="31" spans="1:48" ht="15" customHeight="1" x14ac:dyDescent="0.25">
      <c r="A31" s="43">
        <v>2</v>
      </c>
      <c r="B31" s="43">
        <v>1500</v>
      </c>
      <c r="C31" t="s">
        <v>1635</v>
      </c>
      <c r="D31" t="s">
        <v>1636</v>
      </c>
      <c r="E31" s="44" t="s">
        <v>364</v>
      </c>
      <c r="F31" s="35">
        <v>208021</v>
      </c>
      <c r="G31" s="53">
        <v>967</v>
      </c>
      <c r="H31" s="56">
        <f t="shared" si="0"/>
        <v>2.9854264740830017</v>
      </c>
      <c r="I31">
        <v>2</v>
      </c>
      <c r="J31">
        <v>423</v>
      </c>
      <c r="K31" s="37">
        <f t="shared" si="1"/>
        <v>0.47280000000000005</v>
      </c>
      <c r="L31" s="37">
        <v>1015</v>
      </c>
      <c r="M31" s="37">
        <v>817</v>
      </c>
      <c r="N31" s="37">
        <v>749</v>
      </c>
      <c r="O31" s="37">
        <v>766</v>
      </c>
      <c r="P31" s="48">
        <v>744</v>
      </c>
      <c r="Q31" s="53">
        <v>958</v>
      </c>
      <c r="R31" s="45">
        <f t="shared" si="2"/>
        <v>1015</v>
      </c>
      <c r="S31" s="38">
        <f t="shared" si="3"/>
        <v>4.7300000000000004</v>
      </c>
      <c r="T31" s="53">
        <v>25813300</v>
      </c>
      <c r="U31" s="53">
        <v>49272335</v>
      </c>
      <c r="V31" s="63">
        <f t="shared" si="4"/>
        <v>52.389032999999998</v>
      </c>
      <c r="W31" s="36">
        <v>98</v>
      </c>
      <c r="X31">
        <v>1005</v>
      </c>
      <c r="Y31">
        <f t="shared" si="5"/>
        <v>9.75</v>
      </c>
      <c r="Z31" s="55">
        <v>1157345</v>
      </c>
      <c r="AA31" s="46">
        <v>1071103</v>
      </c>
      <c r="AB31" s="37">
        <f t="shared" si="6"/>
        <v>0.376778</v>
      </c>
      <c r="AC31" s="37" t="str">
        <f t="shared" si="7"/>
        <v/>
      </c>
      <c r="AD31" s="37" t="str">
        <f t="shared" si="8"/>
        <v/>
      </c>
      <c r="AE31" s="71">
        <f t="shared" si="9"/>
        <v>855.89904331603111</v>
      </c>
      <c r="AF31" s="71">
        <f t="shared" si="10"/>
        <v>0</v>
      </c>
      <c r="AG31" s="71">
        <f t="shared" si="11"/>
        <v>0</v>
      </c>
      <c r="AH31" s="71" t="str">
        <f t="shared" si="12"/>
        <v/>
      </c>
      <c r="AI31" s="37" t="str">
        <f t="shared" si="13"/>
        <v/>
      </c>
      <c r="AJ31" s="37" t="str">
        <f t="shared" si="14"/>
        <v/>
      </c>
      <c r="AK31" s="38">
        <f t="shared" si="15"/>
        <v>855.9</v>
      </c>
      <c r="AL31" s="38">
        <f t="shared" si="16"/>
        <v>870.56</v>
      </c>
      <c r="AM31" s="36">
        <f t="shared" si="17"/>
        <v>405769</v>
      </c>
      <c r="AN31" s="39">
        <f t="shared" si="18"/>
        <v>1.8122660999999999E-3</v>
      </c>
      <c r="AO31" s="36">
        <f t="shared" si="19"/>
        <v>358.37199674279998</v>
      </c>
      <c r="AP31" s="36">
        <f t="shared" si="20"/>
        <v>208379</v>
      </c>
      <c r="AQ31" s="36">
        <f t="shared" si="21"/>
        <v>9670</v>
      </c>
      <c r="AR31" s="36">
        <f t="shared" si="22"/>
        <v>53555.15</v>
      </c>
      <c r="AS31" s="36">
        <f t="shared" si="23"/>
        <v>198351</v>
      </c>
      <c r="AT31" s="40">
        <f t="shared" si="24"/>
        <v>208379</v>
      </c>
      <c r="AU31" s="37"/>
      <c r="AV31" s="37">
        <f t="shared" si="25"/>
        <v>1</v>
      </c>
    </row>
    <row r="32" spans="1:48" ht="15" customHeight="1" x14ac:dyDescent="0.25">
      <c r="A32" s="43">
        <v>2</v>
      </c>
      <c r="B32" s="43">
        <v>1600</v>
      </c>
      <c r="C32" t="s">
        <v>2351</v>
      </c>
      <c r="D32" t="s">
        <v>2352</v>
      </c>
      <c r="E32" s="44" t="s">
        <v>721</v>
      </c>
      <c r="F32" s="35">
        <v>645657</v>
      </c>
      <c r="G32" s="53">
        <v>8306</v>
      </c>
      <c r="H32" s="56">
        <f t="shared" si="0"/>
        <v>3.9193919267738595</v>
      </c>
      <c r="I32">
        <v>89</v>
      </c>
      <c r="J32">
        <v>2801</v>
      </c>
      <c r="K32" s="37">
        <f t="shared" si="1"/>
        <v>3.1773999999999996</v>
      </c>
      <c r="L32" s="37">
        <v>897</v>
      </c>
      <c r="M32" s="37">
        <v>1184</v>
      </c>
      <c r="N32" s="37">
        <v>2538</v>
      </c>
      <c r="O32" s="37">
        <v>4910</v>
      </c>
      <c r="P32" s="45">
        <v>7218</v>
      </c>
      <c r="Q32" s="53">
        <v>8142</v>
      </c>
      <c r="R32" s="45">
        <f t="shared" si="2"/>
        <v>8142</v>
      </c>
      <c r="S32" s="38">
        <f t="shared" si="3"/>
        <v>0</v>
      </c>
      <c r="T32" s="53">
        <v>58158400</v>
      </c>
      <c r="U32" s="53">
        <v>940796830</v>
      </c>
      <c r="V32" s="63">
        <f t="shared" si="4"/>
        <v>6.1818239999999998</v>
      </c>
      <c r="W32" s="36">
        <v>885</v>
      </c>
      <c r="X32">
        <v>8198</v>
      </c>
      <c r="Y32">
        <f t="shared" si="5"/>
        <v>10.8</v>
      </c>
      <c r="Z32" s="55">
        <v>12416180</v>
      </c>
      <c r="AA32" s="46">
        <v>5107788</v>
      </c>
      <c r="AB32" s="37">
        <f t="shared" si="6"/>
        <v>0.376778</v>
      </c>
      <c r="AC32" s="37" t="str">
        <f t="shared" si="7"/>
        <v/>
      </c>
      <c r="AD32" s="37" t="str">
        <f t="shared" si="8"/>
        <v/>
      </c>
      <c r="AE32" s="71">
        <f t="shared" si="9"/>
        <v>0</v>
      </c>
      <c r="AF32" s="71">
        <f t="shared" si="10"/>
        <v>661.77581905400007</v>
      </c>
      <c r="AG32" s="71">
        <f t="shared" si="11"/>
        <v>0</v>
      </c>
      <c r="AH32" s="71" t="str">
        <f t="shared" si="12"/>
        <v/>
      </c>
      <c r="AI32" s="37" t="str">
        <f t="shared" si="13"/>
        <v/>
      </c>
      <c r="AJ32" s="37" t="str">
        <f t="shared" si="14"/>
        <v/>
      </c>
      <c r="AK32" s="38">
        <f t="shared" si="15"/>
        <v>661.78</v>
      </c>
      <c r="AL32" s="38">
        <f t="shared" si="16"/>
        <v>673.12</v>
      </c>
      <c r="AM32" s="36">
        <f t="shared" si="17"/>
        <v>912791</v>
      </c>
      <c r="AN32" s="39">
        <f t="shared" si="18"/>
        <v>1.8122660999999999E-3</v>
      </c>
      <c r="AO32" s="36">
        <f t="shared" si="19"/>
        <v>484.11789235739997</v>
      </c>
      <c r="AP32" s="36">
        <f t="shared" si="20"/>
        <v>646141</v>
      </c>
      <c r="AQ32" s="36">
        <f t="shared" si="21"/>
        <v>83060</v>
      </c>
      <c r="AR32" s="36">
        <f t="shared" si="22"/>
        <v>255389.40000000002</v>
      </c>
      <c r="AS32" s="36">
        <f t="shared" si="23"/>
        <v>562597</v>
      </c>
      <c r="AT32" s="40">
        <f t="shared" si="24"/>
        <v>646141</v>
      </c>
      <c r="AU32" s="37"/>
      <c r="AV32" s="37">
        <f t="shared" si="25"/>
        <v>1</v>
      </c>
    </row>
    <row r="33" spans="1:48" ht="15" customHeight="1" x14ac:dyDescent="0.25">
      <c r="A33" s="43">
        <v>2</v>
      </c>
      <c r="B33" s="43">
        <v>1700</v>
      </c>
      <c r="C33" t="s">
        <v>1567</v>
      </c>
      <c r="D33" t="s">
        <v>1568</v>
      </c>
      <c r="E33" s="44" t="s">
        <v>330</v>
      </c>
      <c r="F33" s="35">
        <v>0</v>
      </c>
      <c r="G33" s="53">
        <v>16524</v>
      </c>
      <c r="H33" s="56">
        <f t="shared" si="0"/>
        <v>4.2181151863045487</v>
      </c>
      <c r="I33">
        <v>130</v>
      </c>
      <c r="J33">
        <v>5975</v>
      </c>
      <c r="K33" s="37">
        <f t="shared" si="1"/>
        <v>2.1757</v>
      </c>
      <c r="L33" s="37">
        <v>0</v>
      </c>
      <c r="M33" s="37">
        <v>7832</v>
      </c>
      <c r="N33" s="37">
        <v>8924</v>
      </c>
      <c r="O33" s="37">
        <v>12710</v>
      </c>
      <c r="P33" s="45">
        <v>15296</v>
      </c>
      <c r="Q33" s="53">
        <v>16464</v>
      </c>
      <c r="R33" s="45">
        <f t="shared" si="2"/>
        <v>16464</v>
      </c>
      <c r="S33" s="38">
        <f t="shared" si="3"/>
        <v>0</v>
      </c>
      <c r="T33" s="53">
        <v>285199100</v>
      </c>
      <c r="U33" s="53">
        <v>2986473902</v>
      </c>
      <c r="V33" s="63">
        <f t="shared" si="4"/>
        <v>9.5496929999999995</v>
      </c>
      <c r="W33" s="36">
        <v>2820</v>
      </c>
      <c r="X33">
        <v>16489</v>
      </c>
      <c r="Y33">
        <f t="shared" si="5"/>
        <v>17.100000000000001</v>
      </c>
      <c r="Z33" s="55">
        <v>36265059</v>
      </c>
      <c r="AA33" s="46">
        <v>6220183</v>
      </c>
      <c r="AB33" s="37">
        <f t="shared" si="6"/>
        <v>0.376778</v>
      </c>
      <c r="AC33" s="37" t="str">
        <f t="shared" si="7"/>
        <v/>
      </c>
      <c r="AD33" s="37" t="str">
        <f t="shared" si="8"/>
        <v/>
      </c>
      <c r="AE33" s="71">
        <f t="shared" si="9"/>
        <v>0</v>
      </c>
      <c r="AF33" s="71">
        <f t="shared" si="10"/>
        <v>0</v>
      </c>
      <c r="AG33" s="71">
        <f t="shared" si="11"/>
        <v>647.29842386705002</v>
      </c>
      <c r="AH33" s="71" t="str">
        <f t="shared" si="12"/>
        <v/>
      </c>
      <c r="AI33" s="37" t="str">
        <f t="shared" si="13"/>
        <v/>
      </c>
      <c r="AJ33" s="37" t="str">
        <f t="shared" si="14"/>
        <v/>
      </c>
      <c r="AK33" s="38">
        <f t="shared" si="15"/>
        <v>647.29999999999995</v>
      </c>
      <c r="AL33" s="38">
        <f t="shared" si="16"/>
        <v>658.39</v>
      </c>
      <c r="AM33" s="36">
        <f t="shared" si="17"/>
        <v>0</v>
      </c>
      <c r="AN33" s="39">
        <f t="shared" si="18"/>
        <v>1.8122660999999999E-3</v>
      </c>
      <c r="AO33" s="36">
        <f t="shared" si="19"/>
        <v>0</v>
      </c>
      <c r="AP33" s="36">
        <f t="shared" si="20"/>
        <v>0</v>
      </c>
      <c r="AQ33" s="36">
        <f t="shared" si="21"/>
        <v>165240</v>
      </c>
      <c r="AR33" s="36">
        <f t="shared" si="22"/>
        <v>311009.15000000002</v>
      </c>
      <c r="AS33" s="36">
        <f t="shared" si="23"/>
        <v>-165240</v>
      </c>
      <c r="AT33" s="40">
        <f t="shared" si="24"/>
        <v>0</v>
      </c>
      <c r="AU33" s="37"/>
      <c r="AV33" s="37">
        <f t="shared" si="25"/>
        <v>0</v>
      </c>
    </row>
    <row r="34" spans="1:48" ht="15" customHeight="1" x14ac:dyDescent="0.25">
      <c r="A34" s="43">
        <v>2</v>
      </c>
      <c r="B34" s="43">
        <v>1800</v>
      </c>
      <c r="C34" t="s">
        <v>2069</v>
      </c>
      <c r="D34" t="s">
        <v>2070</v>
      </c>
      <c r="E34" s="44" t="s">
        <v>581</v>
      </c>
      <c r="F34" s="35">
        <v>0</v>
      </c>
      <c r="G34" s="53">
        <v>9102</v>
      </c>
      <c r="H34" s="56">
        <f t="shared" si="0"/>
        <v>3.9591368311703743</v>
      </c>
      <c r="I34">
        <v>144</v>
      </c>
      <c r="J34">
        <v>3223</v>
      </c>
      <c r="K34" s="37">
        <f t="shared" si="1"/>
        <v>4.4679000000000002</v>
      </c>
      <c r="L34" s="37">
        <v>1674</v>
      </c>
      <c r="M34" s="37">
        <v>3926</v>
      </c>
      <c r="N34" s="37">
        <v>5441</v>
      </c>
      <c r="O34" s="37">
        <v>6903</v>
      </c>
      <c r="P34" s="45">
        <v>8031</v>
      </c>
      <c r="Q34" s="53">
        <v>8929</v>
      </c>
      <c r="R34" s="45">
        <f t="shared" si="2"/>
        <v>8929</v>
      </c>
      <c r="S34" s="38">
        <f t="shared" si="3"/>
        <v>0</v>
      </c>
      <c r="T34" s="53">
        <v>57169100</v>
      </c>
      <c r="U34" s="53">
        <v>1539745933</v>
      </c>
      <c r="V34" s="63">
        <f t="shared" si="4"/>
        <v>3.7128920000000001</v>
      </c>
      <c r="W34" s="36">
        <v>1216</v>
      </c>
      <c r="X34">
        <v>8956</v>
      </c>
      <c r="Y34">
        <f t="shared" si="5"/>
        <v>13.58</v>
      </c>
      <c r="Z34" s="55">
        <v>18844666</v>
      </c>
      <c r="AA34" s="46">
        <v>3090502</v>
      </c>
      <c r="AB34" s="37">
        <f t="shared" si="6"/>
        <v>0.376778</v>
      </c>
      <c r="AC34" s="37" t="str">
        <f t="shared" si="7"/>
        <v/>
      </c>
      <c r="AD34" s="37" t="str">
        <f t="shared" si="8"/>
        <v/>
      </c>
      <c r="AE34" s="71">
        <f t="shared" si="9"/>
        <v>0</v>
      </c>
      <c r="AF34" s="71">
        <f t="shared" si="10"/>
        <v>645.50625744199988</v>
      </c>
      <c r="AG34" s="71">
        <f t="shared" si="11"/>
        <v>0</v>
      </c>
      <c r="AH34" s="71" t="str">
        <f t="shared" si="12"/>
        <v/>
      </c>
      <c r="AI34" s="37" t="str">
        <f t="shared" si="13"/>
        <v/>
      </c>
      <c r="AJ34" s="37" t="str">
        <f t="shared" si="14"/>
        <v/>
      </c>
      <c r="AK34" s="38">
        <f t="shared" si="15"/>
        <v>645.51</v>
      </c>
      <c r="AL34" s="38">
        <f t="shared" si="16"/>
        <v>656.57</v>
      </c>
      <c r="AM34" s="36">
        <f t="shared" si="17"/>
        <v>0</v>
      </c>
      <c r="AN34" s="39">
        <f t="shared" si="18"/>
        <v>1.8122660999999999E-3</v>
      </c>
      <c r="AO34" s="36">
        <f t="shared" si="19"/>
        <v>0</v>
      </c>
      <c r="AP34" s="36">
        <f t="shared" si="20"/>
        <v>0</v>
      </c>
      <c r="AQ34" s="36">
        <f t="shared" si="21"/>
        <v>91020</v>
      </c>
      <c r="AR34" s="36">
        <f t="shared" si="22"/>
        <v>154525.1</v>
      </c>
      <c r="AS34" s="36">
        <f t="shared" si="23"/>
        <v>-91020</v>
      </c>
      <c r="AT34" s="40">
        <f t="shared" si="24"/>
        <v>0</v>
      </c>
      <c r="AU34" s="37"/>
      <c r="AV34" s="37">
        <f t="shared" si="25"/>
        <v>0</v>
      </c>
    </row>
    <row r="35" spans="1:48" ht="15" customHeight="1" x14ac:dyDescent="0.25">
      <c r="A35" s="43">
        <v>2</v>
      </c>
      <c r="B35" s="43">
        <v>1900</v>
      </c>
      <c r="C35" t="s">
        <v>1225</v>
      </c>
      <c r="D35" t="s">
        <v>1226</v>
      </c>
      <c r="E35" s="44" t="s">
        <v>161</v>
      </c>
      <c r="F35" s="35">
        <v>0</v>
      </c>
      <c r="G35" s="53">
        <v>4172</v>
      </c>
      <c r="H35" s="56">
        <f t="shared" si="0"/>
        <v>3.6203442997544935</v>
      </c>
      <c r="I35">
        <v>65</v>
      </c>
      <c r="J35">
        <v>1661</v>
      </c>
      <c r="K35" s="37">
        <f t="shared" si="1"/>
        <v>3.9133</v>
      </c>
      <c r="L35" s="37">
        <v>1999</v>
      </c>
      <c r="M35" s="37">
        <v>3232</v>
      </c>
      <c r="N35" s="37">
        <v>3690</v>
      </c>
      <c r="O35" s="37">
        <v>3957</v>
      </c>
      <c r="P35" s="45">
        <v>3914</v>
      </c>
      <c r="Q35" s="53">
        <v>4159</v>
      </c>
      <c r="R35" s="45">
        <f t="shared" si="2"/>
        <v>4159</v>
      </c>
      <c r="S35" s="38">
        <f t="shared" si="3"/>
        <v>0</v>
      </c>
      <c r="T35" s="53">
        <v>175924100</v>
      </c>
      <c r="U35" s="53">
        <v>968626514</v>
      </c>
      <c r="V35" s="63">
        <f t="shared" si="4"/>
        <v>18.162222</v>
      </c>
      <c r="W35" s="36">
        <v>735</v>
      </c>
      <c r="X35">
        <v>4180</v>
      </c>
      <c r="Y35">
        <f t="shared" si="5"/>
        <v>17.579999999999998</v>
      </c>
      <c r="Z35" s="55">
        <v>10845459</v>
      </c>
      <c r="AA35" s="46">
        <v>4233122</v>
      </c>
      <c r="AB35" s="37">
        <f t="shared" si="6"/>
        <v>0.376778</v>
      </c>
      <c r="AC35" s="37" t="str">
        <f t="shared" si="7"/>
        <v/>
      </c>
      <c r="AD35" s="37" t="str">
        <f t="shared" si="8"/>
        <v/>
      </c>
      <c r="AE35" s="71">
        <f t="shared" si="9"/>
        <v>0</v>
      </c>
      <c r="AF35" s="71">
        <f t="shared" si="10"/>
        <v>794.37727385449989</v>
      </c>
      <c r="AG35" s="71">
        <f t="shared" si="11"/>
        <v>0</v>
      </c>
      <c r="AH35" s="71" t="str">
        <f t="shared" si="12"/>
        <v/>
      </c>
      <c r="AI35" s="37" t="str">
        <f t="shared" si="13"/>
        <v/>
      </c>
      <c r="AJ35" s="37" t="str">
        <f t="shared" si="14"/>
        <v/>
      </c>
      <c r="AK35" s="38">
        <f t="shared" si="15"/>
        <v>794.38</v>
      </c>
      <c r="AL35" s="38">
        <f t="shared" si="16"/>
        <v>807.99</v>
      </c>
      <c r="AM35" s="36">
        <f t="shared" si="17"/>
        <v>0</v>
      </c>
      <c r="AN35" s="39">
        <f t="shared" si="18"/>
        <v>1.8122660999999999E-3</v>
      </c>
      <c r="AO35" s="36">
        <f t="shared" si="19"/>
        <v>0</v>
      </c>
      <c r="AP35" s="36">
        <f t="shared" si="20"/>
        <v>0</v>
      </c>
      <c r="AQ35" s="36">
        <f t="shared" si="21"/>
        <v>41720</v>
      </c>
      <c r="AR35" s="36">
        <f t="shared" si="22"/>
        <v>211656.1</v>
      </c>
      <c r="AS35" s="36">
        <f t="shared" si="23"/>
        <v>-41720</v>
      </c>
      <c r="AT35" s="40">
        <f t="shared" si="24"/>
        <v>0</v>
      </c>
      <c r="AU35" s="37"/>
      <c r="AV35" s="37">
        <f t="shared" si="25"/>
        <v>0</v>
      </c>
    </row>
    <row r="36" spans="1:48" ht="15" customHeight="1" x14ac:dyDescent="0.25">
      <c r="A36" s="43">
        <v>2</v>
      </c>
      <c r="B36" s="43">
        <v>6200</v>
      </c>
      <c r="C36" t="s">
        <v>1049</v>
      </c>
      <c r="D36" t="s">
        <v>1050</v>
      </c>
      <c r="E36" s="44" t="s">
        <v>73</v>
      </c>
      <c r="F36" s="35">
        <v>0</v>
      </c>
      <c r="G36" s="53">
        <v>71891</v>
      </c>
      <c r="H36" s="56">
        <f t="shared" si="0"/>
        <v>4.8566745246667775</v>
      </c>
      <c r="I36">
        <v>352</v>
      </c>
      <c r="J36">
        <v>25949</v>
      </c>
      <c r="K36" s="37">
        <f t="shared" si="1"/>
        <v>1.3565</v>
      </c>
      <c r="L36" s="37">
        <v>20573</v>
      </c>
      <c r="M36" s="37">
        <v>28558</v>
      </c>
      <c r="N36" s="37">
        <v>38975</v>
      </c>
      <c r="O36" s="37">
        <v>44942</v>
      </c>
      <c r="P36" s="45">
        <v>57186</v>
      </c>
      <c r="Q36" s="53">
        <v>70222</v>
      </c>
      <c r="R36" s="45">
        <f t="shared" si="2"/>
        <v>70222</v>
      </c>
      <c r="S36" s="38">
        <f t="shared" si="3"/>
        <v>0</v>
      </c>
      <c r="T36" s="53">
        <v>1878461900</v>
      </c>
      <c r="U36" s="53">
        <v>10964063609</v>
      </c>
      <c r="V36" s="63">
        <f t="shared" si="4"/>
        <v>17.132898999999998</v>
      </c>
      <c r="W36" s="36">
        <v>8993</v>
      </c>
      <c r="X36">
        <v>70047</v>
      </c>
      <c r="Y36">
        <f t="shared" si="5"/>
        <v>12.84</v>
      </c>
      <c r="Z36" s="55">
        <v>131342952</v>
      </c>
      <c r="AA36" s="46">
        <v>37112370</v>
      </c>
      <c r="AB36" s="37">
        <f t="shared" si="6"/>
        <v>0.376778</v>
      </c>
      <c r="AC36" s="37" t="str">
        <f t="shared" si="7"/>
        <v/>
      </c>
      <c r="AD36" s="37" t="str">
        <f t="shared" si="8"/>
        <v/>
      </c>
      <c r="AE36" s="71">
        <f t="shared" si="9"/>
        <v>0</v>
      </c>
      <c r="AF36" s="71">
        <f t="shared" si="10"/>
        <v>0</v>
      </c>
      <c r="AG36" s="71">
        <f t="shared" si="11"/>
        <v>632.78741648815003</v>
      </c>
      <c r="AH36" s="71" t="str">
        <f t="shared" si="12"/>
        <v/>
      </c>
      <c r="AI36" s="37" t="str">
        <f t="shared" si="13"/>
        <v/>
      </c>
      <c r="AJ36" s="37" t="str">
        <f t="shared" si="14"/>
        <v/>
      </c>
      <c r="AK36" s="38">
        <f t="shared" si="15"/>
        <v>632.79</v>
      </c>
      <c r="AL36" s="38">
        <f t="shared" si="16"/>
        <v>643.63</v>
      </c>
      <c r="AM36" s="36">
        <f t="shared" si="17"/>
        <v>0</v>
      </c>
      <c r="AN36" s="39">
        <f t="shared" si="18"/>
        <v>1.8122660999999999E-3</v>
      </c>
      <c r="AO36" s="36">
        <f t="shared" si="19"/>
        <v>0</v>
      </c>
      <c r="AP36" s="36">
        <f t="shared" si="20"/>
        <v>0</v>
      </c>
      <c r="AQ36" s="36">
        <f t="shared" si="21"/>
        <v>718910</v>
      </c>
      <c r="AR36" s="36">
        <f t="shared" si="22"/>
        <v>1855618.5</v>
      </c>
      <c r="AS36" s="36">
        <f t="shared" si="23"/>
        <v>-718910</v>
      </c>
      <c r="AT36" s="40">
        <f t="shared" si="24"/>
        <v>0</v>
      </c>
      <c r="AU36" s="37"/>
      <c r="AV36" s="37">
        <f t="shared" si="25"/>
        <v>0</v>
      </c>
    </row>
    <row r="37" spans="1:48" ht="15" customHeight="1" x14ac:dyDescent="0.25">
      <c r="A37" s="43">
        <v>2</v>
      </c>
      <c r="B37" s="43">
        <v>8700</v>
      </c>
      <c r="C37" t="s">
        <v>2331</v>
      </c>
      <c r="D37" t="s">
        <v>2332</v>
      </c>
      <c r="E37" s="54" t="s">
        <v>711</v>
      </c>
      <c r="F37" s="35">
        <v>771720</v>
      </c>
      <c r="G37" s="53">
        <v>7430</v>
      </c>
      <c r="H37" s="56">
        <f t="shared" si="0"/>
        <v>3.8709888137605755</v>
      </c>
      <c r="I37">
        <v>122</v>
      </c>
      <c r="J37">
        <v>2740</v>
      </c>
      <c r="K37" s="37">
        <f t="shared" si="1"/>
        <v>4.4526000000000003</v>
      </c>
      <c r="L37" s="37">
        <v>6417</v>
      </c>
      <c r="M37" s="37">
        <v>6477</v>
      </c>
      <c r="N37" s="37">
        <v>6532</v>
      </c>
      <c r="O37" s="37">
        <v>6772</v>
      </c>
      <c r="P37" s="45">
        <v>6412</v>
      </c>
      <c r="Q37" s="53">
        <v>7188</v>
      </c>
      <c r="R37" s="45">
        <f t="shared" si="2"/>
        <v>7188</v>
      </c>
      <c r="S37" s="38">
        <f t="shared" si="3"/>
        <v>0</v>
      </c>
      <c r="T37" s="53">
        <v>171622300</v>
      </c>
      <c r="U37" s="53">
        <v>893216457</v>
      </c>
      <c r="V37" s="63">
        <f t="shared" si="4"/>
        <v>19.213965000000002</v>
      </c>
      <c r="W37" s="36">
        <v>1400</v>
      </c>
      <c r="X37">
        <v>6966</v>
      </c>
      <c r="Y37">
        <f t="shared" si="5"/>
        <v>20.100000000000001</v>
      </c>
      <c r="Z37" s="55">
        <v>11379130</v>
      </c>
      <c r="AA37" s="46">
        <v>3965639</v>
      </c>
      <c r="AB37" s="37">
        <f t="shared" si="6"/>
        <v>0.376778</v>
      </c>
      <c r="AC37" s="37" t="str">
        <f t="shared" si="7"/>
        <v/>
      </c>
      <c r="AD37" s="37" t="str">
        <f t="shared" si="8"/>
        <v/>
      </c>
      <c r="AE37" s="71">
        <f t="shared" si="9"/>
        <v>0</v>
      </c>
      <c r="AF37" s="71">
        <f t="shared" si="10"/>
        <v>809.65769742624991</v>
      </c>
      <c r="AG37" s="71">
        <f t="shared" si="11"/>
        <v>0</v>
      </c>
      <c r="AH37" s="71" t="str">
        <f t="shared" si="12"/>
        <v/>
      </c>
      <c r="AI37" s="37" t="str">
        <f t="shared" si="13"/>
        <v/>
      </c>
      <c r="AJ37" s="37" t="str">
        <f t="shared" si="14"/>
        <v/>
      </c>
      <c r="AK37" s="38">
        <f t="shared" si="15"/>
        <v>809.66</v>
      </c>
      <c r="AL37" s="38">
        <f t="shared" si="16"/>
        <v>823.53</v>
      </c>
      <c r="AM37" s="36">
        <f t="shared" si="17"/>
        <v>1831422</v>
      </c>
      <c r="AN37" s="39">
        <f t="shared" si="18"/>
        <v>1.8122660999999999E-3</v>
      </c>
      <c r="AO37" s="36">
        <f t="shared" si="19"/>
        <v>1920.4620107021999</v>
      </c>
      <c r="AP37" s="36">
        <f t="shared" si="20"/>
        <v>773640</v>
      </c>
      <c r="AQ37" s="36">
        <f t="shared" si="21"/>
        <v>74300</v>
      </c>
      <c r="AR37" s="36">
        <f t="shared" si="22"/>
        <v>198281.95</v>
      </c>
      <c r="AS37" s="36">
        <f t="shared" si="23"/>
        <v>697420</v>
      </c>
      <c r="AT37" s="40">
        <f t="shared" si="24"/>
        <v>773640</v>
      </c>
      <c r="AU37" s="37"/>
      <c r="AV37" s="37">
        <f t="shared" si="25"/>
        <v>1</v>
      </c>
    </row>
    <row r="38" spans="1:48" ht="15" customHeight="1" x14ac:dyDescent="0.25">
      <c r="A38" s="43">
        <v>3</v>
      </c>
      <c r="B38" s="43">
        <v>100</v>
      </c>
      <c r="C38" t="s">
        <v>961</v>
      </c>
      <c r="D38" t="s">
        <v>962</v>
      </c>
      <c r="E38" s="44" t="s">
        <v>29</v>
      </c>
      <c r="F38" s="35">
        <v>160930</v>
      </c>
      <c r="G38" s="53">
        <v>557</v>
      </c>
      <c r="H38" s="56">
        <f t="shared" si="0"/>
        <v>2.7458551951737289</v>
      </c>
      <c r="I38">
        <v>43</v>
      </c>
      <c r="J38">
        <v>220</v>
      </c>
      <c r="K38" s="37">
        <f t="shared" si="1"/>
        <v>19.545500000000001</v>
      </c>
      <c r="L38" s="37">
        <v>297</v>
      </c>
      <c r="M38" s="37">
        <v>383</v>
      </c>
      <c r="N38" s="37">
        <v>411</v>
      </c>
      <c r="O38" s="37">
        <v>445</v>
      </c>
      <c r="P38" s="48">
        <v>519</v>
      </c>
      <c r="Q38" s="53">
        <v>560</v>
      </c>
      <c r="R38" s="45">
        <f t="shared" si="2"/>
        <v>560</v>
      </c>
      <c r="S38" s="38">
        <f t="shared" si="3"/>
        <v>0.54</v>
      </c>
      <c r="T38" s="53">
        <v>9894800</v>
      </c>
      <c r="U38" s="53">
        <v>37474500</v>
      </c>
      <c r="V38" s="63">
        <f t="shared" si="4"/>
        <v>26.404088000000002</v>
      </c>
      <c r="W38" s="36">
        <v>83</v>
      </c>
      <c r="X38">
        <v>410</v>
      </c>
      <c r="Y38">
        <f t="shared" si="5"/>
        <v>20.239999999999998</v>
      </c>
      <c r="Z38" s="55">
        <v>428094</v>
      </c>
      <c r="AA38" s="46">
        <v>287953</v>
      </c>
      <c r="AB38" s="37">
        <f t="shared" si="6"/>
        <v>0.376778</v>
      </c>
      <c r="AC38" s="37" t="str">
        <f t="shared" si="7"/>
        <v/>
      </c>
      <c r="AD38" s="37" t="str">
        <f t="shared" si="8"/>
        <v/>
      </c>
      <c r="AE38" s="71">
        <f t="shared" si="9"/>
        <v>802.98325794438767</v>
      </c>
      <c r="AF38" s="71">
        <f t="shared" si="10"/>
        <v>0</v>
      </c>
      <c r="AG38" s="71">
        <f t="shared" si="11"/>
        <v>0</v>
      </c>
      <c r="AH38" s="71" t="str">
        <f t="shared" si="12"/>
        <v/>
      </c>
      <c r="AI38" s="37" t="str">
        <f t="shared" si="13"/>
        <v/>
      </c>
      <c r="AJ38" s="37" t="str">
        <f t="shared" si="14"/>
        <v/>
      </c>
      <c r="AK38" s="38">
        <f t="shared" si="15"/>
        <v>802.98</v>
      </c>
      <c r="AL38" s="38">
        <f t="shared" si="16"/>
        <v>816.74</v>
      </c>
      <c r="AM38" s="36">
        <f t="shared" si="17"/>
        <v>293628</v>
      </c>
      <c r="AN38" s="39">
        <f t="shared" si="18"/>
        <v>1.8122660999999999E-3</v>
      </c>
      <c r="AO38" s="36">
        <f t="shared" si="19"/>
        <v>240.48408693779999</v>
      </c>
      <c r="AP38" s="36">
        <f t="shared" si="20"/>
        <v>161170</v>
      </c>
      <c r="AQ38" s="36">
        <f t="shared" si="21"/>
        <v>5570</v>
      </c>
      <c r="AR38" s="36">
        <f t="shared" si="22"/>
        <v>14397.650000000001</v>
      </c>
      <c r="AS38" s="36">
        <f t="shared" si="23"/>
        <v>155360</v>
      </c>
      <c r="AT38" s="40">
        <f t="shared" si="24"/>
        <v>161170</v>
      </c>
      <c r="AU38" s="37"/>
      <c r="AV38" s="37">
        <f t="shared" si="25"/>
        <v>1</v>
      </c>
    </row>
    <row r="39" spans="1:48" ht="15" customHeight="1" x14ac:dyDescent="0.25">
      <c r="A39" s="43">
        <v>3</v>
      </c>
      <c r="B39" s="43">
        <v>200</v>
      </c>
      <c r="C39" t="s">
        <v>1129</v>
      </c>
      <c r="D39" t="s">
        <v>1130</v>
      </c>
      <c r="E39" s="44" t="s">
        <v>113</v>
      </c>
      <c r="F39" s="35">
        <v>53953</v>
      </c>
      <c r="G39" s="53">
        <v>197</v>
      </c>
      <c r="H39" s="56">
        <f t="shared" si="0"/>
        <v>2.2944662261615929</v>
      </c>
      <c r="I39">
        <v>29</v>
      </c>
      <c r="J39">
        <v>100</v>
      </c>
      <c r="K39" s="37">
        <f t="shared" si="1"/>
        <v>28.999999999999996</v>
      </c>
      <c r="L39" s="37">
        <v>233</v>
      </c>
      <c r="M39" s="37">
        <v>238</v>
      </c>
      <c r="N39" s="37">
        <v>212</v>
      </c>
      <c r="O39" s="37">
        <v>200</v>
      </c>
      <c r="P39" s="48">
        <v>234</v>
      </c>
      <c r="Q39" s="53">
        <v>178</v>
      </c>
      <c r="R39" s="45">
        <f t="shared" si="2"/>
        <v>238</v>
      </c>
      <c r="S39" s="38">
        <f t="shared" si="3"/>
        <v>17.23</v>
      </c>
      <c r="T39" s="53">
        <v>3275000</v>
      </c>
      <c r="U39" s="53">
        <v>11895600</v>
      </c>
      <c r="V39" s="63">
        <f t="shared" si="4"/>
        <v>27.531188</v>
      </c>
      <c r="W39" s="36">
        <v>39</v>
      </c>
      <c r="X39">
        <v>221</v>
      </c>
      <c r="Y39">
        <f t="shared" si="5"/>
        <v>17.649999999999999</v>
      </c>
      <c r="Z39" s="55">
        <v>130692</v>
      </c>
      <c r="AA39" s="46">
        <v>69960</v>
      </c>
      <c r="AB39" s="37">
        <f t="shared" si="6"/>
        <v>0.376778</v>
      </c>
      <c r="AC39" s="37" t="str">
        <f t="shared" si="7"/>
        <v/>
      </c>
      <c r="AD39" s="37" t="str">
        <f t="shared" si="8"/>
        <v/>
      </c>
      <c r="AE39" s="71">
        <f t="shared" si="9"/>
        <v>703.28181663589419</v>
      </c>
      <c r="AF39" s="71">
        <f t="shared" si="10"/>
        <v>0</v>
      </c>
      <c r="AG39" s="71">
        <f t="shared" si="11"/>
        <v>0</v>
      </c>
      <c r="AH39" s="71" t="str">
        <f t="shared" si="12"/>
        <v/>
      </c>
      <c r="AI39" s="37" t="str">
        <f t="shared" si="13"/>
        <v/>
      </c>
      <c r="AJ39" s="37" t="str">
        <f t="shared" si="14"/>
        <v/>
      </c>
      <c r="AK39" s="38">
        <f t="shared" si="15"/>
        <v>703.28</v>
      </c>
      <c r="AL39" s="38">
        <f t="shared" si="16"/>
        <v>715.33</v>
      </c>
      <c r="AM39" s="36">
        <f t="shared" si="17"/>
        <v>91678</v>
      </c>
      <c r="AN39" s="39">
        <f t="shared" si="18"/>
        <v>1.8122660999999999E-3</v>
      </c>
      <c r="AO39" s="36">
        <f t="shared" si="19"/>
        <v>68.367738622499999</v>
      </c>
      <c r="AP39" s="36">
        <f t="shared" si="20"/>
        <v>54021</v>
      </c>
      <c r="AQ39" s="36">
        <f t="shared" si="21"/>
        <v>1970</v>
      </c>
      <c r="AR39" s="36">
        <f t="shared" si="22"/>
        <v>3498</v>
      </c>
      <c r="AS39" s="36">
        <f t="shared" si="23"/>
        <v>51983</v>
      </c>
      <c r="AT39" s="40">
        <f t="shared" si="24"/>
        <v>54021</v>
      </c>
      <c r="AU39" s="37"/>
      <c r="AV39" s="37">
        <f t="shared" si="25"/>
        <v>1</v>
      </c>
    </row>
    <row r="40" spans="1:48" ht="15" customHeight="1" x14ac:dyDescent="0.25">
      <c r="A40" s="43">
        <v>3</v>
      </c>
      <c r="B40" s="43">
        <v>300</v>
      </c>
      <c r="C40" t="s">
        <v>1309</v>
      </c>
      <c r="D40" t="s">
        <v>1310</v>
      </c>
      <c r="E40" s="44" t="s">
        <v>202</v>
      </c>
      <c r="F40" s="35">
        <v>519507</v>
      </c>
      <c r="G40" s="53">
        <v>10119</v>
      </c>
      <c r="H40" s="56">
        <f t="shared" si="0"/>
        <v>4.005137595908864</v>
      </c>
      <c r="I40">
        <v>628</v>
      </c>
      <c r="J40">
        <v>4893</v>
      </c>
      <c r="K40" s="37">
        <f t="shared" si="1"/>
        <v>12.834699999999998</v>
      </c>
      <c r="L40" s="37">
        <v>5797</v>
      </c>
      <c r="M40" s="37">
        <v>7106</v>
      </c>
      <c r="N40" s="37">
        <v>6635</v>
      </c>
      <c r="O40" s="37">
        <v>7348</v>
      </c>
      <c r="P40" s="45">
        <v>8569</v>
      </c>
      <c r="Q40" s="53">
        <v>9869</v>
      </c>
      <c r="R40" s="45">
        <f t="shared" si="2"/>
        <v>9869</v>
      </c>
      <c r="S40" s="38">
        <f t="shared" si="3"/>
        <v>0</v>
      </c>
      <c r="T40" s="53">
        <v>314243600</v>
      </c>
      <c r="U40" s="53">
        <v>1765499050</v>
      </c>
      <c r="V40" s="63">
        <f t="shared" si="4"/>
        <v>17.799137000000002</v>
      </c>
      <c r="W40" s="36">
        <v>2316</v>
      </c>
      <c r="X40">
        <v>9966</v>
      </c>
      <c r="Y40">
        <f t="shared" si="5"/>
        <v>23.24</v>
      </c>
      <c r="Z40" s="55">
        <v>20828696</v>
      </c>
      <c r="AA40" s="46">
        <v>7244137</v>
      </c>
      <c r="AB40" s="37">
        <f t="shared" si="6"/>
        <v>0.376778</v>
      </c>
      <c r="AC40" s="37" t="str">
        <f t="shared" si="7"/>
        <v/>
      </c>
      <c r="AD40" s="37">
        <f t="shared" si="8"/>
        <v>0.88100000000000001</v>
      </c>
      <c r="AE40" s="71">
        <f t="shared" si="9"/>
        <v>0</v>
      </c>
      <c r="AF40" s="71">
        <f t="shared" si="10"/>
        <v>858.93039120825006</v>
      </c>
      <c r="AG40" s="71">
        <f t="shared" si="11"/>
        <v>887.78720383844984</v>
      </c>
      <c r="AH40" s="71" t="str">
        <f t="shared" si="12"/>
        <v/>
      </c>
      <c r="AI40" s="37">
        <f t="shared" si="13"/>
        <v>862.36435191124383</v>
      </c>
      <c r="AJ40" s="37">
        <f t="shared" si="14"/>
        <v>1</v>
      </c>
      <c r="AK40" s="38">
        <f t="shared" si="15"/>
        <v>862.36</v>
      </c>
      <c r="AL40" s="38">
        <f t="shared" si="16"/>
        <v>877.13</v>
      </c>
      <c r="AM40" s="36">
        <f t="shared" si="17"/>
        <v>1027884</v>
      </c>
      <c r="AN40" s="39">
        <f t="shared" si="18"/>
        <v>1.8122660999999999E-3</v>
      </c>
      <c r="AO40" s="36">
        <f t="shared" si="19"/>
        <v>921.31440311969993</v>
      </c>
      <c r="AP40" s="36">
        <f t="shared" si="20"/>
        <v>520428</v>
      </c>
      <c r="AQ40" s="36">
        <f t="shared" si="21"/>
        <v>101190</v>
      </c>
      <c r="AR40" s="36">
        <f t="shared" si="22"/>
        <v>362206.85000000003</v>
      </c>
      <c r="AS40" s="36">
        <f t="shared" si="23"/>
        <v>418317</v>
      </c>
      <c r="AT40" s="40">
        <f t="shared" si="24"/>
        <v>520428</v>
      </c>
      <c r="AU40" s="37"/>
      <c r="AV40" s="37">
        <f t="shared" si="25"/>
        <v>1</v>
      </c>
    </row>
    <row r="41" spans="1:48" ht="15" customHeight="1" x14ac:dyDescent="0.25">
      <c r="A41" s="43">
        <v>3</v>
      </c>
      <c r="B41" s="43">
        <v>400</v>
      </c>
      <c r="C41" t="s">
        <v>1463</v>
      </c>
      <c r="D41" t="s">
        <v>1464</v>
      </c>
      <c r="E41" s="44" t="s">
        <v>278</v>
      </c>
      <c r="F41" s="35">
        <v>591640</v>
      </c>
      <c r="G41" s="53">
        <v>1338</v>
      </c>
      <c r="H41" s="56">
        <f t="shared" si="0"/>
        <v>3.1264561134318045</v>
      </c>
      <c r="I41">
        <v>182</v>
      </c>
      <c r="J41">
        <v>692</v>
      </c>
      <c r="K41" s="37">
        <f t="shared" si="1"/>
        <v>26.300600000000003</v>
      </c>
      <c r="L41" s="37">
        <v>1015</v>
      </c>
      <c r="M41" s="37">
        <v>1284</v>
      </c>
      <c r="N41" s="37">
        <v>1176</v>
      </c>
      <c r="O41" s="37">
        <v>1377</v>
      </c>
      <c r="P41" s="45">
        <v>1350</v>
      </c>
      <c r="Q41" s="53">
        <v>1335</v>
      </c>
      <c r="R41" s="45">
        <f t="shared" si="2"/>
        <v>1377</v>
      </c>
      <c r="S41" s="38">
        <f t="shared" si="3"/>
        <v>2.83</v>
      </c>
      <c r="T41" s="53">
        <v>12135700</v>
      </c>
      <c r="U41" s="53">
        <v>78038100</v>
      </c>
      <c r="V41" s="63">
        <f t="shared" si="4"/>
        <v>15.550993999999999</v>
      </c>
      <c r="W41" s="36">
        <v>330</v>
      </c>
      <c r="X41">
        <v>1591</v>
      </c>
      <c r="Y41">
        <f t="shared" si="5"/>
        <v>20.74</v>
      </c>
      <c r="Z41" s="55">
        <v>761019</v>
      </c>
      <c r="AA41" s="46">
        <v>439897</v>
      </c>
      <c r="AB41" s="37">
        <f t="shared" si="6"/>
        <v>0.376778</v>
      </c>
      <c r="AC41" s="37" t="str">
        <f t="shared" si="7"/>
        <v/>
      </c>
      <c r="AD41" s="37" t="str">
        <f t="shared" si="8"/>
        <v/>
      </c>
      <c r="AE41" s="71">
        <f t="shared" si="9"/>
        <v>887.04924696647663</v>
      </c>
      <c r="AF41" s="71">
        <f t="shared" si="10"/>
        <v>0</v>
      </c>
      <c r="AG41" s="71">
        <f t="shared" si="11"/>
        <v>0</v>
      </c>
      <c r="AH41" s="71" t="str">
        <f t="shared" si="12"/>
        <v/>
      </c>
      <c r="AI41" s="37" t="str">
        <f t="shared" si="13"/>
        <v/>
      </c>
      <c r="AJ41" s="37" t="str">
        <f t="shared" si="14"/>
        <v/>
      </c>
      <c r="AK41" s="38">
        <f t="shared" si="15"/>
        <v>887.05</v>
      </c>
      <c r="AL41" s="38">
        <f t="shared" si="16"/>
        <v>902.25</v>
      </c>
      <c r="AM41" s="36">
        <f t="shared" si="17"/>
        <v>920475</v>
      </c>
      <c r="AN41" s="39">
        <f t="shared" si="18"/>
        <v>1.8122660999999999E-3</v>
      </c>
      <c r="AO41" s="36">
        <f t="shared" si="19"/>
        <v>595.93652299349992</v>
      </c>
      <c r="AP41" s="36">
        <f t="shared" si="20"/>
        <v>592236</v>
      </c>
      <c r="AQ41" s="36">
        <f t="shared" si="21"/>
        <v>13380</v>
      </c>
      <c r="AR41" s="36">
        <f t="shared" si="22"/>
        <v>21994.850000000002</v>
      </c>
      <c r="AS41" s="36">
        <f t="shared" si="23"/>
        <v>578260</v>
      </c>
      <c r="AT41" s="40">
        <f t="shared" si="24"/>
        <v>592236</v>
      </c>
      <c r="AU41" s="37"/>
      <c r="AV41" s="37">
        <f t="shared" si="25"/>
        <v>1</v>
      </c>
    </row>
    <row r="42" spans="1:48" ht="15" customHeight="1" x14ac:dyDescent="0.25">
      <c r="A42" s="43">
        <v>3</v>
      </c>
      <c r="B42" s="43">
        <v>500</v>
      </c>
      <c r="C42" t="s">
        <v>1763</v>
      </c>
      <c r="D42" t="s">
        <v>1764</v>
      </c>
      <c r="E42" s="44" t="s">
        <v>428</v>
      </c>
      <c r="F42" s="35">
        <v>289585</v>
      </c>
      <c r="G42" s="53">
        <v>716</v>
      </c>
      <c r="H42" s="56">
        <f t="shared" si="0"/>
        <v>2.8549130223078554</v>
      </c>
      <c r="I42">
        <v>91</v>
      </c>
      <c r="J42">
        <v>263</v>
      </c>
      <c r="K42" s="37">
        <f t="shared" si="1"/>
        <v>34.6008</v>
      </c>
      <c r="L42" s="37">
        <v>658</v>
      </c>
      <c r="M42" s="37">
        <v>716</v>
      </c>
      <c r="N42" s="37">
        <v>638</v>
      </c>
      <c r="O42" s="37">
        <v>782</v>
      </c>
      <c r="P42" s="48">
        <v>783</v>
      </c>
      <c r="Q42" s="53">
        <v>728</v>
      </c>
      <c r="R42" s="45">
        <f t="shared" si="2"/>
        <v>783</v>
      </c>
      <c r="S42" s="38">
        <f t="shared" si="3"/>
        <v>8.56</v>
      </c>
      <c r="T42" s="53">
        <v>11725200</v>
      </c>
      <c r="U42" s="53">
        <v>61250300</v>
      </c>
      <c r="V42" s="63">
        <f t="shared" si="4"/>
        <v>19.143090000000001</v>
      </c>
      <c r="W42" s="36">
        <v>71</v>
      </c>
      <c r="X42">
        <v>602</v>
      </c>
      <c r="Y42">
        <f t="shared" si="5"/>
        <v>11.79</v>
      </c>
      <c r="Z42" s="55">
        <v>681633</v>
      </c>
      <c r="AA42" s="46">
        <v>233342</v>
      </c>
      <c r="AB42" s="37">
        <f t="shared" si="6"/>
        <v>0.376778</v>
      </c>
      <c r="AC42" s="37" t="str">
        <f t="shared" si="7"/>
        <v/>
      </c>
      <c r="AD42" s="37" t="str">
        <f t="shared" si="8"/>
        <v/>
      </c>
      <c r="AE42" s="71">
        <f t="shared" si="9"/>
        <v>827.07162362829217</v>
      </c>
      <c r="AF42" s="71">
        <f t="shared" si="10"/>
        <v>0</v>
      </c>
      <c r="AG42" s="71">
        <f t="shared" si="11"/>
        <v>0</v>
      </c>
      <c r="AH42" s="71" t="str">
        <f t="shared" si="12"/>
        <v/>
      </c>
      <c r="AI42" s="37" t="str">
        <f t="shared" si="13"/>
        <v/>
      </c>
      <c r="AJ42" s="37" t="str">
        <f t="shared" si="14"/>
        <v/>
      </c>
      <c r="AK42" s="38">
        <f t="shared" si="15"/>
        <v>827.07</v>
      </c>
      <c r="AL42" s="38">
        <f t="shared" si="16"/>
        <v>841.24</v>
      </c>
      <c r="AM42" s="36">
        <f t="shared" si="17"/>
        <v>345504</v>
      </c>
      <c r="AN42" s="39">
        <f t="shared" si="18"/>
        <v>1.8122660999999999E-3</v>
      </c>
      <c r="AO42" s="36">
        <f t="shared" si="19"/>
        <v>101.3401080459</v>
      </c>
      <c r="AP42" s="36">
        <f t="shared" si="20"/>
        <v>289686</v>
      </c>
      <c r="AQ42" s="36">
        <f t="shared" si="21"/>
        <v>7160</v>
      </c>
      <c r="AR42" s="36">
        <f t="shared" si="22"/>
        <v>11667.1</v>
      </c>
      <c r="AS42" s="36">
        <f t="shared" si="23"/>
        <v>282425</v>
      </c>
      <c r="AT42" s="40">
        <f t="shared" si="24"/>
        <v>289686</v>
      </c>
      <c r="AU42" s="37"/>
      <c r="AV42" s="37">
        <f t="shared" si="25"/>
        <v>1</v>
      </c>
    </row>
    <row r="43" spans="1:48" ht="15" customHeight="1" x14ac:dyDescent="0.25">
      <c r="A43" s="43">
        <v>3</v>
      </c>
      <c r="B43" s="43">
        <v>600</v>
      </c>
      <c r="C43" t="s">
        <v>2079</v>
      </c>
      <c r="D43" t="s">
        <v>2080</v>
      </c>
      <c r="E43" s="44" t="s">
        <v>586</v>
      </c>
      <c r="F43" s="35">
        <v>50843</v>
      </c>
      <c r="G43" s="53">
        <v>207</v>
      </c>
      <c r="H43" s="56">
        <f t="shared" si="0"/>
        <v>2.3159703454569178</v>
      </c>
      <c r="I43">
        <v>18</v>
      </c>
      <c r="J43">
        <v>89</v>
      </c>
      <c r="K43" s="37">
        <f t="shared" si="1"/>
        <v>20.224700000000002</v>
      </c>
      <c r="L43" s="37">
        <v>236</v>
      </c>
      <c r="M43" s="37">
        <v>215</v>
      </c>
      <c r="N43" s="37">
        <v>164</v>
      </c>
      <c r="O43" s="37">
        <v>143</v>
      </c>
      <c r="P43" s="48">
        <v>184</v>
      </c>
      <c r="Q43" s="53">
        <v>208</v>
      </c>
      <c r="R43" s="45">
        <f t="shared" si="2"/>
        <v>236</v>
      </c>
      <c r="S43" s="38">
        <f t="shared" si="3"/>
        <v>12.29</v>
      </c>
      <c r="T43" s="53">
        <v>2049500</v>
      </c>
      <c r="U43" s="53">
        <v>7605600</v>
      </c>
      <c r="V43" s="63">
        <f t="shared" si="4"/>
        <v>26.947248999999999</v>
      </c>
      <c r="W43" s="36">
        <v>14</v>
      </c>
      <c r="X43">
        <v>237</v>
      </c>
      <c r="Y43">
        <f t="shared" si="5"/>
        <v>5.91</v>
      </c>
      <c r="Z43" s="55">
        <v>91576</v>
      </c>
      <c r="AA43" s="46">
        <v>51999</v>
      </c>
      <c r="AB43" s="37">
        <f t="shared" si="6"/>
        <v>0.376778</v>
      </c>
      <c r="AC43" s="37" t="str">
        <f t="shared" si="7"/>
        <v/>
      </c>
      <c r="AD43" s="37" t="str">
        <f t="shared" si="8"/>
        <v/>
      </c>
      <c r="AE43" s="71">
        <f t="shared" si="9"/>
        <v>708.03158199348763</v>
      </c>
      <c r="AF43" s="71">
        <f t="shared" si="10"/>
        <v>0</v>
      </c>
      <c r="AG43" s="71">
        <f t="shared" si="11"/>
        <v>0</v>
      </c>
      <c r="AH43" s="71" t="str">
        <f t="shared" si="12"/>
        <v/>
      </c>
      <c r="AI43" s="37" t="str">
        <f t="shared" si="13"/>
        <v/>
      </c>
      <c r="AJ43" s="37" t="str">
        <f t="shared" si="14"/>
        <v/>
      </c>
      <c r="AK43" s="38">
        <f t="shared" si="15"/>
        <v>708.03</v>
      </c>
      <c r="AL43" s="38">
        <f t="shared" si="16"/>
        <v>720.16</v>
      </c>
      <c r="AM43" s="36">
        <f t="shared" si="17"/>
        <v>114569</v>
      </c>
      <c r="AN43" s="39">
        <f t="shared" si="18"/>
        <v>1.8122660999999999E-3</v>
      </c>
      <c r="AO43" s="36">
        <f t="shared" si="19"/>
        <v>115.48846948859999</v>
      </c>
      <c r="AP43" s="36">
        <f t="shared" si="20"/>
        <v>50958</v>
      </c>
      <c r="AQ43" s="36">
        <f t="shared" si="21"/>
        <v>2070</v>
      </c>
      <c r="AR43" s="36">
        <f t="shared" si="22"/>
        <v>2599.9500000000003</v>
      </c>
      <c r="AS43" s="36">
        <f t="shared" si="23"/>
        <v>48773</v>
      </c>
      <c r="AT43" s="40">
        <f t="shared" si="24"/>
        <v>50958</v>
      </c>
      <c r="AU43" s="37"/>
      <c r="AV43" s="37">
        <f t="shared" si="25"/>
        <v>1</v>
      </c>
    </row>
    <row r="44" spans="1:48" ht="15" customHeight="1" x14ac:dyDescent="0.25">
      <c r="A44" s="43">
        <v>3</v>
      </c>
      <c r="B44" s="43">
        <v>700</v>
      </c>
      <c r="C44" t="s">
        <v>2583</v>
      </c>
      <c r="D44" t="s">
        <v>2584</v>
      </c>
      <c r="E44" s="44" t="s">
        <v>837</v>
      </c>
      <c r="F44" s="35">
        <v>14287</v>
      </c>
      <c r="G44" s="53">
        <v>70</v>
      </c>
      <c r="H44" s="56">
        <f t="shared" si="0"/>
        <v>1.8450980400142569</v>
      </c>
      <c r="I44">
        <v>2</v>
      </c>
      <c r="J44">
        <v>34</v>
      </c>
      <c r="K44" s="37">
        <f t="shared" si="1"/>
        <v>5.8824000000000005</v>
      </c>
      <c r="L44" s="37">
        <v>58</v>
      </c>
      <c r="M44" s="37">
        <v>67</v>
      </c>
      <c r="N44" s="37">
        <v>35</v>
      </c>
      <c r="O44" s="37">
        <v>31</v>
      </c>
      <c r="P44" s="48">
        <v>57</v>
      </c>
      <c r="Q44" s="53">
        <v>71</v>
      </c>
      <c r="R44" s="45">
        <f t="shared" si="2"/>
        <v>71</v>
      </c>
      <c r="S44" s="38">
        <f t="shared" si="3"/>
        <v>1.41</v>
      </c>
      <c r="T44" s="53">
        <v>522900</v>
      </c>
      <c r="U44" s="53">
        <v>2803300</v>
      </c>
      <c r="V44" s="63">
        <f t="shared" si="4"/>
        <v>18.653016000000001</v>
      </c>
      <c r="W44" s="36">
        <v>4</v>
      </c>
      <c r="X44">
        <v>73</v>
      </c>
      <c r="Y44">
        <f t="shared" si="5"/>
        <v>5.48</v>
      </c>
      <c r="Z44" s="55">
        <v>33084</v>
      </c>
      <c r="AA44" s="46">
        <v>24511</v>
      </c>
      <c r="AB44" s="37">
        <f t="shared" si="6"/>
        <v>0.376778</v>
      </c>
      <c r="AC44" s="37" t="str">
        <f t="shared" si="7"/>
        <v/>
      </c>
      <c r="AD44" s="37" t="str">
        <f t="shared" si="8"/>
        <v/>
      </c>
      <c r="AE44" s="71">
        <f t="shared" si="9"/>
        <v>604.02671978422904</v>
      </c>
      <c r="AF44" s="71">
        <f t="shared" si="10"/>
        <v>0</v>
      </c>
      <c r="AG44" s="71">
        <f t="shared" si="11"/>
        <v>0</v>
      </c>
      <c r="AH44" s="71" t="str">
        <f t="shared" si="12"/>
        <v/>
      </c>
      <c r="AI44" s="37" t="str">
        <f t="shared" si="13"/>
        <v/>
      </c>
      <c r="AJ44" s="37" t="str">
        <f t="shared" si="14"/>
        <v/>
      </c>
      <c r="AK44" s="38">
        <f t="shared" si="15"/>
        <v>604.03</v>
      </c>
      <c r="AL44" s="38">
        <f t="shared" si="16"/>
        <v>614.38</v>
      </c>
      <c r="AM44" s="36">
        <f t="shared" si="17"/>
        <v>30541</v>
      </c>
      <c r="AN44" s="39">
        <f t="shared" si="18"/>
        <v>1.8122660999999999E-3</v>
      </c>
      <c r="AO44" s="36">
        <f t="shared" si="19"/>
        <v>29.4565731894</v>
      </c>
      <c r="AP44" s="36">
        <f t="shared" si="20"/>
        <v>14316</v>
      </c>
      <c r="AQ44" s="36">
        <f t="shared" si="21"/>
        <v>700</v>
      </c>
      <c r="AR44" s="36">
        <f t="shared" si="22"/>
        <v>1225.55</v>
      </c>
      <c r="AS44" s="36">
        <f t="shared" si="23"/>
        <v>13587</v>
      </c>
      <c r="AT44" s="40">
        <f t="shared" si="24"/>
        <v>14316</v>
      </c>
      <c r="AU44" s="37"/>
      <c r="AV44" s="37">
        <f t="shared" si="25"/>
        <v>1</v>
      </c>
    </row>
    <row r="45" spans="1:48" ht="15" customHeight="1" x14ac:dyDescent="0.25">
      <c r="A45" s="43">
        <v>4</v>
      </c>
      <c r="B45" s="43">
        <v>100</v>
      </c>
      <c r="C45" t="s">
        <v>1019</v>
      </c>
      <c r="D45" t="s">
        <v>1020</v>
      </c>
      <c r="E45" s="44" t="s">
        <v>58</v>
      </c>
      <c r="F45" s="35">
        <v>4027132</v>
      </c>
      <c r="G45" s="53">
        <v>15947</v>
      </c>
      <c r="H45" s="56">
        <f t="shared" si="0"/>
        <v>4.2026789942277265</v>
      </c>
      <c r="I45">
        <v>856</v>
      </c>
      <c r="J45">
        <v>6820</v>
      </c>
      <c r="K45" s="37">
        <f t="shared" si="1"/>
        <v>12.551300000000001</v>
      </c>
      <c r="L45" s="37">
        <v>11490</v>
      </c>
      <c r="M45" s="37">
        <v>10949</v>
      </c>
      <c r="N45" s="37">
        <v>11245</v>
      </c>
      <c r="O45" s="37">
        <v>11917</v>
      </c>
      <c r="P45" s="45">
        <v>13431</v>
      </c>
      <c r="Q45" s="53">
        <v>14574</v>
      </c>
      <c r="R45" s="45">
        <f t="shared" si="2"/>
        <v>14574</v>
      </c>
      <c r="S45" s="38">
        <f t="shared" si="3"/>
        <v>0</v>
      </c>
      <c r="T45" s="53">
        <v>388382400</v>
      </c>
      <c r="U45" s="53">
        <v>1446251605</v>
      </c>
      <c r="V45" s="63">
        <f t="shared" si="4"/>
        <v>26.854413999999998</v>
      </c>
      <c r="W45" s="36">
        <v>2455</v>
      </c>
      <c r="X45">
        <v>15441</v>
      </c>
      <c r="Y45">
        <f t="shared" si="5"/>
        <v>15.9</v>
      </c>
      <c r="Z45" s="55">
        <v>20364855</v>
      </c>
      <c r="AA45" s="46">
        <v>7557385</v>
      </c>
      <c r="AB45" s="37">
        <f t="shared" si="6"/>
        <v>0.376778</v>
      </c>
      <c r="AC45" s="37" t="str">
        <f t="shared" si="7"/>
        <v/>
      </c>
      <c r="AD45" s="37" t="str">
        <f t="shared" si="8"/>
        <v/>
      </c>
      <c r="AE45" s="71">
        <f t="shared" si="9"/>
        <v>0</v>
      </c>
      <c r="AF45" s="71">
        <f t="shared" si="10"/>
        <v>0</v>
      </c>
      <c r="AG45" s="71">
        <f t="shared" si="11"/>
        <v>847.52784785589995</v>
      </c>
      <c r="AH45" s="71" t="str">
        <f t="shared" si="12"/>
        <v/>
      </c>
      <c r="AI45" s="37" t="str">
        <f t="shared" si="13"/>
        <v/>
      </c>
      <c r="AJ45" s="37" t="str">
        <f t="shared" si="14"/>
        <v/>
      </c>
      <c r="AK45" s="38">
        <f t="shared" si="15"/>
        <v>847.53</v>
      </c>
      <c r="AL45" s="38">
        <f t="shared" si="16"/>
        <v>862.05</v>
      </c>
      <c r="AM45" s="36">
        <f t="shared" si="17"/>
        <v>6074082</v>
      </c>
      <c r="AN45" s="39">
        <f t="shared" si="18"/>
        <v>1.8122660999999999E-3</v>
      </c>
      <c r="AO45" s="36">
        <f t="shared" si="19"/>
        <v>3709.618093395</v>
      </c>
      <c r="AP45" s="36">
        <f t="shared" si="20"/>
        <v>4030842</v>
      </c>
      <c r="AQ45" s="36">
        <f t="shared" si="21"/>
        <v>159470</v>
      </c>
      <c r="AR45" s="36">
        <f t="shared" si="22"/>
        <v>377869.25</v>
      </c>
      <c r="AS45" s="36">
        <f t="shared" si="23"/>
        <v>3867662</v>
      </c>
      <c r="AT45" s="40">
        <f t="shared" si="24"/>
        <v>4030842</v>
      </c>
      <c r="AU45" s="37"/>
      <c r="AV45" s="37">
        <f t="shared" si="25"/>
        <v>1</v>
      </c>
    </row>
    <row r="46" spans="1:48" ht="15" customHeight="1" x14ac:dyDescent="0.25">
      <c r="A46" s="43">
        <v>4</v>
      </c>
      <c r="B46" s="43">
        <v>200</v>
      </c>
      <c r="C46" t="s">
        <v>1047</v>
      </c>
      <c r="D46" t="s">
        <v>1048</v>
      </c>
      <c r="E46" s="44" t="s">
        <v>72</v>
      </c>
      <c r="F46" s="35">
        <v>323445</v>
      </c>
      <c r="G46" s="53">
        <v>844</v>
      </c>
      <c r="H46" s="56">
        <f t="shared" si="0"/>
        <v>2.9263424466256551</v>
      </c>
      <c r="I46">
        <v>63</v>
      </c>
      <c r="J46">
        <v>351</v>
      </c>
      <c r="K46" s="37">
        <f t="shared" si="1"/>
        <v>17.948700000000002</v>
      </c>
      <c r="L46" s="37">
        <v>595</v>
      </c>
      <c r="M46" s="37">
        <v>653</v>
      </c>
      <c r="N46" s="37">
        <v>718</v>
      </c>
      <c r="O46" s="37">
        <v>696</v>
      </c>
      <c r="P46" s="48">
        <v>785</v>
      </c>
      <c r="Q46" s="53">
        <v>845</v>
      </c>
      <c r="R46" s="45">
        <f t="shared" si="2"/>
        <v>845</v>
      </c>
      <c r="S46" s="38">
        <f t="shared" si="3"/>
        <v>0.12</v>
      </c>
      <c r="T46" s="53">
        <v>8525900</v>
      </c>
      <c r="U46" s="53">
        <v>39933131</v>
      </c>
      <c r="V46" s="63">
        <f t="shared" si="4"/>
        <v>21.350442000000001</v>
      </c>
      <c r="W46" s="36">
        <v>160</v>
      </c>
      <c r="X46">
        <v>675</v>
      </c>
      <c r="Y46">
        <f t="shared" si="5"/>
        <v>23.7</v>
      </c>
      <c r="Z46" s="55">
        <v>460760</v>
      </c>
      <c r="AA46" s="46">
        <v>373944</v>
      </c>
      <c r="AB46" s="37">
        <f t="shared" si="6"/>
        <v>0.376778</v>
      </c>
      <c r="AC46" s="37" t="str">
        <f t="shared" si="7"/>
        <v/>
      </c>
      <c r="AD46" s="37" t="str">
        <f t="shared" si="8"/>
        <v/>
      </c>
      <c r="AE46" s="71">
        <f t="shared" si="9"/>
        <v>842.8487405833348</v>
      </c>
      <c r="AF46" s="71">
        <f t="shared" si="10"/>
        <v>0</v>
      </c>
      <c r="AG46" s="71">
        <f t="shared" si="11"/>
        <v>0</v>
      </c>
      <c r="AH46" s="71" t="str">
        <f t="shared" si="12"/>
        <v/>
      </c>
      <c r="AI46" s="37" t="str">
        <f t="shared" si="13"/>
        <v/>
      </c>
      <c r="AJ46" s="37" t="str">
        <f t="shared" si="14"/>
        <v/>
      </c>
      <c r="AK46" s="38">
        <f t="shared" si="15"/>
        <v>842.85</v>
      </c>
      <c r="AL46" s="38">
        <f t="shared" si="16"/>
        <v>857.29</v>
      </c>
      <c r="AM46" s="36">
        <f t="shared" si="17"/>
        <v>549949</v>
      </c>
      <c r="AN46" s="39">
        <f t="shared" si="18"/>
        <v>1.8122660999999999E-3</v>
      </c>
      <c r="AO46" s="36">
        <f t="shared" si="19"/>
        <v>410.48552071439997</v>
      </c>
      <c r="AP46" s="36">
        <f t="shared" si="20"/>
        <v>323855</v>
      </c>
      <c r="AQ46" s="36">
        <f t="shared" si="21"/>
        <v>8440</v>
      </c>
      <c r="AR46" s="36">
        <f t="shared" si="22"/>
        <v>18697.2</v>
      </c>
      <c r="AS46" s="36">
        <f t="shared" si="23"/>
        <v>315005</v>
      </c>
      <c r="AT46" s="40">
        <f t="shared" si="24"/>
        <v>323855</v>
      </c>
      <c r="AU46" s="37"/>
      <c r="AV46" s="37">
        <f t="shared" si="25"/>
        <v>1</v>
      </c>
    </row>
    <row r="47" spans="1:48" ht="15" customHeight="1" x14ac:dyDescent="0.25">
      <c r="A47" s="43">
        <v>4</v>
      </c>
      <c r="B47" s="43">
        <v>400</v>
      </c>
      <c r="C47" t="s">
        <v>1475</v>
      </c>
      <c r="D47" t="s">
        <v>1476</v>
      </c>
      <c r="E47" s="44" t="s">
        <v>284</v>
      </c>
      <c r="F47" s="35">
        <v>1593</v>
      </c>
      <c r="G47" s="53">
        <v>18</v>
      </c>
      <c r="H47" s="56">
        <f t="shared" si="0"/>
        <v>1.255272505103306</v>
      </c>
      <c r="I47">
        <v>21</v>
      </c>
      <c r="J47">
        <v>24</v>
      </c>
      <c r="K47" s="37">
        <f t="shared" si="1"/>
        <v>87.5</v>
      </c>
      <c r="L47" s="37">
        <v>19</v>
      </c>
      <c r="M47" s="37">
        <v>18</v>
      </c>
      <c r="N47" s="37">
        <v>15</v>
      </c>
      <c r="O47" s="37">
        <v>15</v>
      </c>
      <c r="P47" s="48">
        <v>5</v>
      </c>
      <c r="Q47" s="53">
        <v>18</v>
      </c>
      <c r="R47" s="45">
        <f t="shared" si="2"/>
        <v>19</v>
      </c>
      <c r="S47" s="38">
        <f t="shared" si="3"/>
        <v>5.26</v>
      </c>
      <c r="T47" s="53">
        <v>1700</v>
      </c>
      <c r="U47" s="53">
        <v>799992</v>
      </c>
      <c r="V47" s="63">
        <f t="shared" si="4"/>
        <v>0.212502</v>
      </c>
      <c r="W47" s="36">
        <v>0</v>
      </c>
      <c r="X47">
        <v>61</v>
      </c>
      <c r="Y47">
        <f t="shared" si="5"/>
        <v>0</v>
      </c>
      <c r="Z47" s="55">
        <v>8002</v>
      </c>
      <c r="AA47" s="46">
        <v>1100</v>
      </c>
      <c r="AB47" s="37">
        <f t="shared" si="6"/>
        <v>0.376778</v>
      </c>
      <c r="AC47" s="37" t="str">
        <f t="shared" si="7"/>
        <v/>
      </c>
      <c r="AD47" s="37" t="str">
        <f t="shared" si="8"/>
        <v/>
      </c>
      <c r="AE47" s="71">
        <f t="shared" si="9"/>
        <v>473.74782510970294</v>
      </c>
      <c r="AF47" s="71">
        <f t="shared" si="10"/>
        <v>0</v>
      </c>
      <c r="AG47" s="71">
        <f t="shared" si="11"/>
        <v>0</v>
      </c>
      <c r="AH47" s="71" t="str">
        <f t="shared" si="12"/>
        <v/>
      </c>
      <c r="AI47" s="37" t="str">
        <f t="shared" si="13"/>
        <v/>
      </c>
      <c r="AJ47" s="37" t="str">
        <f t="shared" si="14"/>
        <v/>
      </c>
      <c r="AK47" s="38">
        <f t="shared" si="15"/>
        <v>473.75</v>
      </c>
      <c r="AL47" s="38">
        <f t="shared" si="16"/>
        <v>481.87</v>
      </c>
      <c r="AM47" s="36">
        <f t="shared" si="17"/>
        <v>5659</v>
      </c>
      <c r="AN47" s="39">
        <f t="shared" si="18"/>
        <v>1.8122660999999999E-3</v>
      </c>
      <c r="AO47" s="36">
        <f t="shared" si="19"/>
        <v>7.3686739626</v>
      </c>
      <c r="AP47" s="36">
        <f t="shared" si="20"/>
        <v>1600</v>
      </c>
      <c r="AQ47" s="36">
        <f t="shared" si="21"/>
        <v>180</v>
      </c>
      <c r="AR47" s="36">
        <f t="shared" si="22"/>
        <v>55</v>
      </c>
      <c r="AS47" s="36">
        <f t="shared" si="23"/>
        <v>1538</v>
      </c>
      <c r="AT47" s="40">
        <f t="shared" si="24"/>
        <v>1600</v>
      </c>
      <c r="AU47" s="37"/>
      <c r="AV47" s="37">
        <f t="shared" si="25"/>
        <v>1</v>
      </c>
    </row>
    <row r="48" spans="1:48" ht="15" customHeight="1" x14ac:dyDescent="0.25">
      <c r="A48" s="43">
        <v>4</v>
      </c>
      <c r="B48" s="43">
        <v>800</v>
      </c>
      <c r="C48" t="s">
        <v>1713</v>
      </c>
      <c r="D48" t="s">
        <v>1714</v>
      </c>
      <c r="E48" s="44" t="s">
        <v>403</v>
      </c>
      <c r="F48" s="35">
        <v>100654</v>
      </c>
      <c r="G48" s="53">
        <v>265</v>
      </c>
      <c r="H48" s="56">
        <f t="shared" si="0"/>
        <v>2.4232458739368079</v>
      </c>
      <c r="I48">
        <v>126</v>
      </c>
      <c r="J48">
        <v>235</v>
      </c>
      <c r="K48" s="37">
        <f t="shared" si="1"/>
        <v>53.617000000000004</v>
      </c>
      <c r="L48" s="37">
        <v>289</v>
      </c>
      <c r="M48" s="37">
        <v>324</v>
      </c>
      <c r="N48" s="37">
        <v>348</v>
      </c>
      <c r="O48" s="37">
        <v>294</v>
      </c>
      <c r="P48" s="48">
        <v>262</v>
      </c>
      <c r="Q48" s="53">
        <v>258</v>
      </c>
      <c r="R48" s="45">
        <f t="shared" si="2"/>
        <v>348</v>
      </c>
      <c r="S48" s="38">
        <f t="shared" si="3"/>
        <v>23.85</v>
      </c>
      <c r="T48" s="53">
        <v>1662400</v>
      </c>
      <c r="U48" s="53">
        <v>13222788</v>
      </c>
      <c r="V48" s="63">
        <f t="shared" si="4"/>
        <v>12.572234999999999</v>
      </c>
      <c r="W48" s="36">
        <v>167</v>
      </c>
      <c r="X48">
        <v>352</v>
      </c>
      <c r="Y48">
        <f t="shared" si="5"/>
        <v>47.44</v>
      </c>
      <c r="Z48" s="55">
        <v>172003</v>
      </c>
      <c r="AA48" s="46">
        <v>41002</v>
      </c>
      <c r="AB48" s="37">
        <f t="shared" si="6"/>
        <v>0.376778</v>
      </c>
      <c r="AC48" s="37" t="str">
        <f t="shared" si="7"/>
        <v/>
      </c>
      <c r="AD48" s="37" t="str">
        <f t="shared" si="8"/>
        <v/>
      </c>
      <c r="AE48" s="71">
        <f t="shared" si="9"/>
        <v>731.72627889754028</v>
      </c>
      <c r="AF48" s="71">
        <f t="shared" si="10"/>
        <v>0</v>
      </c>
      <c r="AG48" s="71">
        <f t="shared" si="11"/>
        <v>0</v>
      </c>
      <c r="AH48" s="71" t="str">
        <f t="shared" si="12"/>
        <v/>
      </c>
      <c r="AI48" s="37" t="str">
        <f t="shared" si="13"/>
        <v/>
      </c>
      <c r="AJ48" s="37" t="str">
        <f t="shared" si="14"/>
        <v/>
      </c>
      <c r="AK48" s="38">
        <f t="shared" si="15"/>
        <v>731.73</v>
      </c>
      <c r="AL48" s="38">
        <f t="shared" si="16"/>
        <v>744.27</v>
      </c>
      <c r="AM48" s="36">
        <f t="shared" si="17"/>
        <v>132425</v>
      </c>
      <c r="AN48" s="39">
        <f t="shared" si="18"/>
        <v>1.8122660999999999E-3</v>
      </c>
      <c r="AO48" s="36">
        <f t="shared" si="19"/>
        <v>57.577506263099998</v>
      </c>
      <c r="AP48" s="36">
        <f t="shared" si="20"/>
        <v>100712</v>
      </c>
      <c r="AQ48" s="36">
        <f t="shared" si="21"/>
        <v>2650</v>
      </c>
      <c r="AR48" s="36">
        <f t="shared" si="22"/>
        <v>2050.1</v>
      </c>
      <c r="AS48" s="36">
        <f t="shared" si="23"/>
        <v>98604</v>
      </c>
      <c r="AT48" s="40">
        <f t="shared" si="24"/>
        <v>100712</v>
      </c>
      <c r="AU48" s="37"/>
      <c r="AV48" s="37">
        <f t="shared" si="25"/>
        <v>1</v>
      </c>
    </row>
    <row r="49" spans="1:48" ht="15" customHeight="1" x14ac:dyDescent="0.25">
      <c r="A49" s="43">
        <v>4</v>
      </c>
      <c r="B49" s="43">
        <v>2100</v>
      </c>
      <c r="C49" t="s">
        <v>2319</v>
      </c>
      <c r="D49" t="s">
        <v>2320</v>
      </c>
      <c r="E49" s="44" t="s">
        <v>705</v>
      </c>
      <c r="F49" s="35">
        <v>13758</v>
      </c>
      <c r="G49" s="53">
        <v>79</v>
      </c>
      <c r="H49" s="56">
        <f t="shared" si="0"/>
        <v>1.8976270912904414</v>
      </c>
      <c r="I49">
        <v>9</v>
      </c>
      <c r="J49">
        <v>41</v>
      </c>
      <c r="K49" s="37">
        <f t="shared" si="1"/>
        <v>21.9512</v>
      </c>
      <c r="L49" s="37">
        <v>96</v>
      </c>
      <c r="M49" s="37">
        <v>89</v>
      </c>
      <c r="N49" s="37">
        <v>74</v>
      </c>
      <c r="O49" s="37">
        <v>69</v>
      </c>
      <c r="P49" s="48">
        <v>96</v>
      </c>
      <c r="Q49" s="53">
        <v>73</v>
      </c>
      <c r="R49" s="45">
        <f t="shared" si="2"/>
        <v>96</v>
      </c>
      <c r="S49" s="38">
        <f t="shared" si="3"/>
        <v>17.71</v>
      </c>
      <c r="T49" s="53">
        <v>1084100</v>
      </c>
      <c r="U49" s="53">
        <v>6064900</v>
      </c>
      <c r="V49" s="63">
        <f t="shared" si="4"/>
        <v>17.874986</v>
      </c>
      <c r="W49" s="36">
        <v>13</v>
      </c>
      <c r="X49">
        <v>114</v>
      </c>
      <c r="Y49">
        <f t="shared" si="5"/>
        <v>11.4</v>
      </c>
      <c r="Z49" s="55">
        <v>69156</v>
      </c>
      <c r="AA49" s="46">
        <v>14576</v>
      </c>
      <c r="AB49" s="37">
        <f t="shared" si="6"/>
        <v>0.376778</v>
      </c>
      <c r="AC49" s="37" t="str">
        <f t="shared" si="7"/>
        <v/>
      </c>
      <c r="AD49" s="37" t="str">
        <f t="shared" si="8"/>
        <v/>
      </c>
      <c r="AE49" s="71">
        <f t="shared" si="9"/>
        <v>615.62917904295887</v>
      </c>
      <c r="AF49" s="71">
        <f t="shared" si="10"/>
        <v>0</v>
      </c>
      <c r="AG49" s="71">
        <f t="shared" si="11"/>
        <v>0</v>
      </c>
      <c r="AH49" s="71" t="str">
        <f t="shared" si="12"/>
        <v/>
      </c>
      <c r="AI49" s="37" t="str">
        <f t="shared" si="13"/>
        <v/>
      </c>
      <c r="AJ49" s="37" t="str">
        <f t="shared" si="14"/>
        <v/>
      </c>
      <c r="AK49" s="38">
        <f t="shared" si="15"/>
        <v>615.63</v>
      </c>
      <c r="AL49" s="38">
        <f t="shared" si="16"/>
        <v>626.17999999999995</v>
      </c>
      <c r="AM49" s="36">
        <f t="shared" si="17"/>
        <v>23412</v>
      </c>
      <c r="AN49" s="39">
        <f t="shared" si="18"/>
        <v>1.8122660999999999E-3</v>
      </c>
      <c r="AO49" s="36">
        <f t="shared" si="19"/>
        <v>17.495616929400001</v>
      </c>
      <c r="AP49" s="36">
        <f t="shared" si="20"/>
        <v>13775</v>
      </c>
      <c r="AQ49" s="36">
        <f t="shared" si="21"/>
        <v>790</v>
      </c>
      <c r="AR49" s="36">
        <f t="shared" si="22"/>
        <v>728.80000000000007</v>
      </c>
      <c r="AS49" s="36">
        <f t="shared" si="23"/>
        <v>13029</v>
      </c>
      <c r="AT49" s="40">
        <f t="shared" si="24"/>
        <v>13775</v>
      </c>
      <c r="AU49" s="37"/>
      <c r="AV49" s="37">
        <f t="shared" si="25"/>
        <v>1</v>
      </c>
    </row>
    <row r="50" spans="1:48" ht="15" customHeight="1" x14ac:dyDescent="0.25">
      <c r="A50" s="43">
        <v>4</v>
      </c>
      <c r="B50" s="43">
        <v>2200</v>
      </c>
      <c r="C50" t="s">
        <v>2421</v>
      </c>
      <c r="D50" t="s">
        <v>2422</v>
      </c>
      <c r="E50" s="44" t="s">
        <v>756</v>
      </c>
      <c r="F50" s="35">
        <v>14848</v>
      </c>
      <c r="G50" s="53">
        <v>195</v>
      </c>
      <c r="H50" s="56">
        <f t="shared" si="0"/>
        <v>2.2900346113625178</v>
      </c>
      <c r="I50">
        <v>26</v>
      </c>
      <c r="J50">
        <v>127</v>
      </c>
      <c r="K50" s="37">
        <f t="shared" si="1"/>
        <v>20.4724</v>
      </c>
      <c r="L50" s="37">
        <v>138</v>
      </c>
      <c r="M50" s="37">
        <v>159</v>
      </c>
      <c r="N50" s="37">
        <v>184</v>
      </c>
      <c r="O50" s="37">
        <v>195</v>
      </c>
      <c r="P50" s="48">
        <v>201</v>
      </c>
      <c r="Q50" s="53">
        <v>186</v>
      </c>
      <c r="R50" s="45">
        <f t="shared" si="2"/>
        <v>201</v>
      </c>
      <c r="S50" s="38">
        <f t="shared" si="3"/>
        <v>2.99</v>
      </c>
      <c r="T50" s="53">
        <v>1286600</v>
      </c>
      <c r="U50" s="53">
        <v>27853809</v>
      </c>
      <c r="V50" s="63">
        <f t="shared" si="4"/>
        <v>4.6191170000000001</v>
      </c>
      <c r="W50" s="36">
        <v>41</v>
      </c>
      <c r="X50">
        <v>181</v>
      </c>
      <c r="Y50">
        <f t="shared" si="5"/>
        <v>22.65</v>
      </c>
      <c r="Z50" s="55">
        <v>299718</v>
      </c>
      <c r="AA50" s="46">
        <v>37001</v>
      </c>
      <c r="AB50" s="37">
        <f t="shared" si="6"/>
        <v>0.376778</v>
      </c>
      <c r="AC50" s="37" t="str">
        <f t="shared" si="7"/>
        <v/>
      </c>
      <c r="AD50" s="37" t="str">
        <f t="shared" si="8"/>
        <v/>
      </c>
      <c r="AE50" s="71">
        <f t="shared" si="9"/>
        <v>702.30297485391884</v>
      </c>
      <c r="AF50" s="71">
        <f t="shared" si="10"/>
        <v>0</v>
      </c>
      <c r="AG50" s="71">
        <f t="shared" si="11"/>
        <v>0</v>
      </c>
      <c r="AH50" s="71" t="str">
        <f t="shared" si="12"/>
        <v/>
      </c>
      <c r="AI50" s="37" t="str">
        <f t="shared" si="13"/>
        <v/>
      </c>
      <c r="AJ50" s="37" t="str">
        <f t="shared" si="14"/>
        <v/>
      </c>
      <c r="AK50" s="38">
        <f t="shared" si="15"/>
        <v>702.3</v>
      </c>
      <c r="AL50" s="38">
        <f t="shared" si="16"/>
        <v>714.33</v>
      </c>
      <c r="AM50" s="36">
        <f t="shared" si="17"/>
        <v>26367</v>
      </c>
      <c r="AN50" s="39">
        <f t="shared" si="18"/>
        <v>1.8122660999999999E-3</v>
      </c>
      <c r="AO50" s="36">
        <f t="shared" si="19"/>
        <v>20.8754932059</v>
      </c>
      <c r="AP50" s="36">
        <f t="shared" si="20"/>
        <v>14869</v>
      </c>
      <c r="AQ50" s="36">
        <f t="shared" si="21"/>
        <v>1950</v>
      </c>
      <c r="AR50" s="36">
        <f t="shared" si="22"/>
        <v>1850.0500000000002</v>
      </c>
      <c r="AS50" s="36">
        <f t="shared" si="23"/>
        <v>12998</v>
      </c>
      <c r="AT50" s="40">
        <f t="shared" si="24"/>
        <v>14869</v>
      </c>
      <c r="AU50" s="37"/>
      <c r="AV50" s="37">
        <f t="shared" si="25"/>
        <v>1</v>
      </c>
    </row>
    <row r="51" spans="1:48" ht="15" customHeight="1" x14ac:dyDescent="0.25">
      <c r="A51" s="43">
        <v>4</v>
      </c>
      <c r="B51" s="43">
        <v>2300</v>
      </c>
      <c r="C51" t="s">
        <v>2443</v>
      </c>
      <c r="D51" t="s">
        <v>2444</v>
      </c>
      <c r="E51" s="44" t="s">
        <v>767</v>
      </c>
      <c r="F51" s="35">
        <v>1811</v>
      </c>
      <c r="G51" s="53">
        <v>89</v>
      </c>
      <c r="H51" s="56">
        <f t="shared" si="0"/>
        <v>1.9493900066449128</v>
      </c>
      <c r="I51">
        <v>5</v>
      </c>
      <c r="J51">
        <v>35</v>
      </c>
      <c r="K51" s="37">
        <f t="shared" si="1"/>
        <v>14.285700000000002</v>
      </c>
      <c r="L51" s="37">
        <v>50</v>
      </c>
      <c r="M51" s="37">
        <v>60</v>
      </c>
      <c r="N51" s="37">
        <v>62</v>
      </c>
      <c r="O51" s="37">
        <v>75</v>
      </c>
      <c r="P51" s="48">
        <v>77</v>
      </c>
      <c r="Q51" s="53">
        <v>88</v>
      </c>
      <c r="R51" s="45">
        <f t="shared" si="2"/>
        <v>88</v>
      </c>
      <c r="S51" s="38">
        <f t="shared" si="3"/>
        <v>0</v>
      </c>
      <c r="T51" s="53">
        <v>1750500</v>
      </c>
      <c r="U51" s="53">
        <v>11187230</v>
      </c>
      <c r="V51" s="63">
        <f t="shared" si="4"/>
        <v>15.647304999999999</v>
      </c>
      <c r="W51" s="36">
        <v>26</v>
      </c>
      <c r="X51">
        <v>67</v>
      </c>
      <c r="Y51">
        <f t="shared" si="5"/>
        <v>38.81</v>
      </c>
      <c r="Z51" s="55">
        <v>136029</v>
      </c>
      <c r="AA51" s="46">
        <v>18001</v>
      </c>
      <c r="AB51" s="37">
        <f t="shared" si="6"/>
        <v>0.376778</v>
      </c>
      <c r="AC51" s="37" t="str">
        <f t="shared" si="7"/>
        <v/>
      </c>
      <c r="AD51" s="37" t="str">
        <f t="shared" si="8"/>
        <v/>
      </c>
      <c r="AE51" s="71">
        <f t="shared" si="9"/>
        <v>627.06241649770845</v>
      </c>
      <c r="AF51" s="71">
        <f t="shared" si="10"/>
        <v>0</v>
      </c>
      <c r="AG51" s="71">
        <f t="shared" si="11"/>
        <v>0</v>
      </c>
      <c r="AH51" s="71" t="str">
        <f t="shared" si="12"/>
        <v/>
      </c>
      <c r="AI51" s="37" t="str">
        <f t="shared" si="13"/>
        <v/>
      </c>
      <c r="AJ51" s="37" t="str">
        <f t="shared" si="14"/>
        <v/>
      </c>
      <c r="AK51" s="38">
        <f t="shared" si="15"/>
        <v>627.05999999999995</v>
      </c>
      <c r="AL51" s="38">
        <f t="shared" si="16"/>
        <v>637.79999999999995</v>
      </c>
      <c r="AM51" s="36">
        <f t="shared" si="17"/>
        <v>5511</v>
      </c>
      <c r="AN51" s="39">
        <f t="shared" si="18"/>
        <v>1.8122660999999999E-3</v>
      </c>
      <c r="AO51" s="36">
        <f t="shared" si="19"/>
        <v>6.7053845699999997</v>
      </c>
      <c r="AP51" s="36">
        <f t="shared" si="20"/>
        <v>1818</v>
      </c>
      <c r="AQ51" s="36">
        <f t="shared" si="21"/>
        <v>890</v>
      </c>
      <c r="AR51" s="36">
        <f t="shared" si="22"/>
        <v>900.05000000000007</v>
      </c>
      <c r="AS51" s="36">
        <f t="shared" si="23"/>
        <v>921</v>
      </c>
      <c r="AT51" s="40">
        <f t="shared" si="24"/>
        <v>1818</v>
      </c>
      <c r="AU51" s="37"/>
      <c r="AV51" s="37">
        <f t="shared" si="25"/>
        <v>1</v>
      </c>
    </row>
    <row r="52" spans="1:48" ht="15" customHeight="1" x14ac:dyDescent="0.25">
      <c r="A52" s="43">
        <v>4</v>
      </c>
      <c r="B52" s="43">
        <v>2500</v>
      </c>
      <c r="C52" t="s">
        <v>2567</v>
      </c>
      <c r="D52" t="s">
        <v>2568</v>
      </c>
      <c r="E52" s="44" t="s">
        <v>829</v>
      </c>
      <c r="F52" s="35">
        <v>32765</v>
      </c>
      <c r="G52" s="53">
        <v>275</v>
      </c>
      <c r="H52" s="56">
        <f t="shared" si="0"/>
        <v>2.4393326938302629</v>
      </c>
      <c r="I52">
        <v>16</v>
      </c>
      <c r="J52">
        <v>115</v>
      </c>
      <c r="K52" s="37">
        <f t="shared" si="1"/>
        <v>13.913</v>
      </c>
      <c r="L52" s="37">
        <v>119</v>
      </c>
      <c r="M52" s="37">
        <v>176</v>
      </c>
      <c r="N52" s="37">
        <v>171</v>
      </c>
      <c r="O52" s="37">
        <v>186</v>
      </c>
      <c r="P52" s="48">
        <v>204</v>
      </c>
      <c r="Q52" s="53">
        <v>263</v>
      </c>
      <c r="R52" s="45">
        <f t="shared" si="2"/>
        <v>263</v>
      </c>
      <c r="S52" s="38">
        <f t="shared" si="3"/>
        <v>0</v>
      </c>
      <c r="T52" s="53">
        <v>5549400</v>
      </c>
      <c r="U52" s="53">
        <v>23417450</v>
      </c>
      <c r="V52" s="63">
        <f t="shared" si="4"/>
        <v>23.697713</v>
      </c>
      <c r="W52" s="36">
        <v>41</v>
      </c>
      <c r="X52">
        <v>242</v>
      </c>
      <c r="Y52">
        <f t="shared" si="5"/>
        <v>16.940000000000001</v>
      </c>
      <c r="Z52" s="55">
        <v>302809</v>
      </c>
      <c r="AA52" s="46">
        <v>30001</v>
      </c>
      <c r="AB52" s="37">
        <f t="shared" si="6"/>
        <v>0.376778</v>
      </c>
      <c r="AC52" s="37" t="str">
        <f t="shared" si="7"/>
        <v/>
      </c>
      <c r="AD52" s="37" t="str">
        <f t="shared" si="8"/>
        <v/>
      </c>
      <c r="AE52" s="71">
        <f t="shared" si="9"/>
        <v>735.27948741514695</v>
      </c>
      <c r="AF52" s="71">
        <f t="shared" si="10"/>
        <v>0</v>
      </c>
      <c r="AG52" s="71">
        <f t="shared" si="11"/>
        <v>0</v>
      </c>
      <c r="AH52" s="71" t="str">
        <f t="shared" si="12"/>
        <v/>
      </c>
      <c r="AI52" s="37" t="str">
        <f t="shared" si="13"/>
        <v/>
      </c>
      <c r="AJ52" s="37" t="str">
        <f t="shared" si="14"/>
        <v/>
      </c>
      <c r="AK52" s="38">
        <f t="shared" si="15"/>
        <v>735.28</v>
      </c>
      <c r="AL52" s="38">
        <f t="shared" si="16"/>
        <v>747.88</v>
      </c>
      <c r="AM52" s="36">
        <f t="shared" si="17"/>
        <v>91575</v>
      </c>
      <c r="AN52" s="39">
        <f t="shared" si="18"/>
        <v>1.8122660999999999E-3</v>
      </c>
      <c r="AO52" s="36">
        <f t="shared" si="19"/>
        <v>106.57936934099999</v>
      </c>
      <c r="AP52" s="36">
        <f t="shared" si="20"/>
        <v>32872</v>
      </c>
      <c r="AQ52" s="36">
        <f t="shared" si="21"/>
        <v>2750</v>
      </c>
      <c r="AR52" s="36">
        <f t="shared" si="22"/>
        <v>1500.0500000000002</v>
      </c>
      <c r="AS52" s="36">
        <f t="shared" si="23"/>
        <v>31265</v>
      </c>
      <c r="AT52" s="40">
        <f t="shared" si="24"/>
        <v>32872</v>
      </c>
      <c r="AU52" s="37"/>
      <c r="AV52" s="37">
        <f t="shared" si="25"/>
        <v>1</v>
      </c>
    </row>
    <row r="53" spans="1:48" ht="15" customHeight="1" x14ac:dyDescent="0.25">
      <c r="A53" s="43">
        <v>5</v>
      </c>
      <c r="B53" s="43">
        <v>200</v>
      </c>
      <c r="C53" t="s">
        <v>1445</v>
      </c>
      <c r="D53" t="s">
        <v>1446</v>
      </c>
      <c r="E53" s="44" t="s">
        <v>269</v>
      </c>
      <c r="F53" s="35">
        <v>951346</v>
      </c>
      <c r="G53" s="53">
        <v>2657</v>
      </c>
      <c r="H53" s="56">
        <f t="shared" si="0"/>
        <v>3.4243915544102776</v>
      </c>
      <c r="I53">
        <v>163</v>
      </c>
      <c r="J53">
        <v>1006</v>
      </c>
      <c r="K53" s="37">
        <f t="shared" si="1"/>
        <v>16.2028</v>
      </c>
      <c r="L53" s="37">
        <v>1271</v>
      </c>
      <c r="M53" s="37">
        <v>1606</v>
      </c>
      <c r="N53" s="37">
        <v>1854</v>
      </c>
      <c r="O53" s="37">
        <v>2154</v>
      </c>
      <c r="P53" s="45">
        <v>2603</v>
      </c>
      <c r="Q53" s="53">
        <v>2711</v>
      </c>
      <c r="R53" s="45">
        <f t="shared" si="2"/>
        <v>2711</v>
      </c>
      <c r="S53" s="38">
        <f t="shared" si="3"/>
        <v>1.99</v>
      </c>
      <c r="T53" s="53">
        <v>38373200</v>
      </c>
      <c r="U53" s="53">
        <v>219421700</v>
      </c>
      <c r="V53" s="63">
        <f t="shared" si="4"/>
        <v>17.488333999999998</v>
      </c>
      <c r="W53" s="36">
        <v>331</v>
      </c>
      <c r="X53">
        <v>2695</v>
      </c>
      <c r="Y53">
        <f t="shared" si="5"/>
        <v>12.28</v>
      </c>
      <c r="Z53" s="55">
        <v>2502902</v>
      </c>
      <c r="AA53" s="46">
        <v>1279662</v>
      </c>
      <c r="AB53" s="37">
        <f t="shared" si="6"/>
        <v>0.376778</v>
      </c>
      <c r="AC53" s="37">
        <f t="shared" si="7"/>
        <v>0.314</v>
      </c>
      <c r="AD53" s="37" t="str">
        <f t="shared" si="8"/>
        <v/>
      </c>
      <c r="AE53" s="71">
        <f t="shared" si="9"/>
        <v>952.85633336347894</v>
      </c>
      <c r="AF53" s="71">
        <f t="shared" si="10"/>
        <v>918.26149372149973</v>
      </c>
      <c r="AG53" s="71">
        <f t="shared" si="11"/>
        <v>0</v>
      </c>
      <c r="AH53" s="71">
        <f t="shared" si="12"/>
        <v>941.99355371589741</v>
      </c>
      <c r="AI53" s="37" t="str">
        <f t="shared" si="13"/>
        <v/>
      </c>
      <c r="AJ53" s="37">
        <f t="shared" si="14"/>
        <v>1</v>
      </c>
      <c r="AK53" s="38">
        <f t="shared" si="15"/>
        <v>941.99</v>
      </c>
      <c r="AL53" s="38">
        <f t="shared" si="16"/>
        <v>958.13</v>
      </c>
      <c r="AM53" s="36">
        <f t="shared" si="17"/>
        <v>1602713</v>
      </c>
      <c r="AN53" s="39">
        <f t="shared" si="18"/>
        <v>1.8122660999999999E-3</v>
      </c>
      <c r="AO53" s="36">
        <f t="shared" si="19"/>
        <v>1180.4503327586999</v>
      </c>
      <c r="AP53" s="36">
        <f t="shared" si="20"/>
        <v>952526</v>
      </c>
      <c r="AQ53" s="36">
        <f t="shared" si="21"/>
        <v>26570</v>
      </c>
      <c r="AR53" s="36">
        <f t="shared" si="22"/>
        <v>63983.100000000006</v>
      </c>
      <c r="AS53" s="36">
        <f t="shared" si="23"/>
        <v>924776</v>
      </c>
      <c r="AT53" s="40">
        <f t="shared" si="24"/>
        <v>952526</v>
      </c>
      <c r="AU53" s="37"/>
      <c r="AV53" s="37">
        <f t="shared" si="25"/>
        <v>1</v>
      </c>
    </row>
    <row r="54" spans="1:48" ht="15" customHeight="1" x14ac:dyDescent="0.25">
      <c r="A54" s="43">
        <v>5</v>
      </c>
      <c r="B54" s="43">
        <v>300</v>
      </c>
      <c r="C54" t="s">
        <v>1501</v>
      </c>
      <c r="D54" t="s">
        <v>1502</v>
      </c>
      <c r="E54" s="44" t="s">
        <v>297</v>
      </c>
      <c r="F54" s="35">
        <v>33706</v>
      </c>
      <c r="G54" s="53">
        <v>219</v>
      </c>
      <c r="H54" s="56">
        <f t="shared" si="0"/>
        <v>2.3404441148401185</v>
      </c>
      <c r="I54">
        <v>24</v>
      </c>
      <c r="J54">
        <v>225</v>
      </c>
      <c r="K54" s="37">
        <f t="shared" si="1"/>
        <v>10.666700000000001</v>
      </c>
      <c r="L54" s="37">
        <v>111</v>
      </c>
      <c r="M54" s="37">
        <v>156</v>
      </c>
      <c r="N54" s="37">
        <v>192</v>
      </c>
      <c r="O54" s="37">
        <v>215</v>
      </c>
      <c r="P54" s="48">
        <v>224</v>
      </c>
      <c r="Q54" s="53">
        <v>226</v>
      </c>
      <c r="R54" s="45">
        <f t="shared" si="2"/>
        <v>226</v>
      </c>
      <c r="S54" s="38">
        <f t="shared" si="3"/>
        <v>3.1</v>
      </c>
      <c r="T54" s="53">
        <v>3179500</v>
      </c>
      <c r="U54" s="53">
        <v>28249100</v>
      </c>
      <c r="V54" s="63">
        <f t="shared" si="4"/>
        <v>11.255226</v>
      </c>
      <c r="W54" s="36">
        <v>44</v>
      </c>
      <c r="X54">
        <v>254</v>
      </c>
      <c r="Y54">
        <f t="shared" si="5"/>
        <v>17.32</v>
      </c>
      <c r="Z54" s="55">
        <v>287715</v>
      </c>
      <c r="AA54" s="46">
        <v>46000</v>
      </c>
      <c r="AB54" s="37">
        <f t="shared" si="6"/>
        <v>0.376778</v>
      </c>
      <c r="AC54" s="37" t="str">
        <f t="shared" si="7"/>
        <v/>
      </c>
      <c r="AD54" s="37" t="str">
        <f t="shared" si="8"/>
        <v/>
      </c>
      <c r="AE54" s="71">
        <f t="shared" si="9"/>
        <v>713.43727475354081</v>
      </c>
      <c r="AF54" s="71">
        <f t="shared" si="10"/>
        <v>0</v>
      </c>
      <c r="AG54" s="71">
        <f t="shared" si="11"/>
        <v>0</v>
      </c>
      <c r="AH54" s="71" t="str">
        <f t="shared" si="12"/>
        <v/>
      </c>
      <c r="AI54" s="37" t="str">
        <f t="shared" si="13"/>
        <v/>
      </c>
      <c r="AJ54" s="37" t="str">
        <f t="shared" si="14"/>
        <v/>
      </c>
      <c r="AK54" s="38">
        <f t="shared" si="15"/>
        <v>713.44</v>
      </c>
      <c r="AL54" s="38">
        <f t="shared" si="16"/>
        <v>725.66</v>
      </c>
      <c r="AM54" s="36">
        <f t="shared" si="17"/>
        <v>50515</v>
      </c>
      <c r="AN54" s="39">
        <f t="shared" si="18"/>
        <v>1.8122660999999999E-3</v>
      </c>
      <c r="AO54" s="36">
        <f t="shared" si="19"/>
        <v>30.462380874899999</v>
      </c>
      <c r="AP54" s="36">
        <f t="shared" si="20"/>
        <v>33736</v>
      </c>
      <c r="AQ54" s="36">
        <f t="shared" si="21"/>
        <v>2190</v>
      </c>
      <c r="AR54" s="36">
        <f t="shared" si="22"/>
        <v>2300</v>
      </c>
      <c r="AS54" s="36">
        <f t="shared" si="23"/>
        <v>31516</v>
      </c>
      <c r="AT54" s="40">
        <f t="shared" si="24"/>
        <v>33736</v>
      </c>
      <c r="AU54" s="37"/>
      <c r="AV54" s="37">
        <f t="shared" si="25"/>
        <v>1</v>
      </c>
    </row>
    <row r="55" spans="1:48" ht="15" customHeight="1" x14ac:dyDescent="0.25">
      <c r="A55" s="43">
        <v>5</v>
      </c>
      <c r="B55" s="43">
        <v>600</v>
      </c>
      <c r="C55" t="s">
        <v>2201</v>
      </c>
      <c r="D55" t="s">
        <v>2202</v>
      </c>
      <c r="E55" s="44" t="s">
        <v>647</v>
      </c>
      <c r="F55" s="35">
        <v>314777</v>
      </c>
      <c r="G55" s="53">
        <v>2095</v>
      </c>
      <c r="H55" s="56">
        <f t="shared" si="0"/>
        <v>3.3211840273023143</v>
      </c>
      <c r="I55">
        <v>45</v>
      </c>
      <c r="J55">
        <v>670</v>
      </c>
      <c r="K55" s="37">
        <f t="shared" si="1"/>
        <v>6.7164000000000001</v>
      </c>
      <c r="L55" s="37">
        <v>366</v>
      </c>
      <c r="M55" s="37">
        <v>499</v>
      </c>
      <c r="N55" s="37">
        <v>610</v>
      </c>
      <c r="O55" s="37">
        <v>711</v>
      </c>
      <c r="P55" s="45">
        <v>1275</v>
      </c>
      <c r="Q55" s="53">
        <v>1975</v>
      </c>
      <c r="R55" s="45">
        <f t="shared" si="2"/>
        <v>1975</v>
      </c>
      <c r="S55" s="38">
        <f t="shared" si="3"/>
        <v>0</v>
      </c>
      <c r="T55" s="53">
        <v>50652700</v>
      </c>
      <c r="U55" s="53">
        <v>238477900</v>
      </c>
      <c r="V55" s="63">
        <f t="shared" si="4"/>
        <v>21.239998</v>
      </c>
      <c r="W55" s="36">
        <v>127</v>
      </c>
      <c r="X55">
        <v>1900</v>
      </c>
      <c r="Y55">
        <f t="shared" si="5"/>
        <v>6.68</v>
      </c>
      <c r="Z55" s="55">
        <v>2716899</v>
      </c>
      <c r="AA55" s="46">
        <v>698435</v>
      </c>
      <c r="AB55" s="37">
        <f t="shared" si="6"/>
        <v>0.376778</v>
      </c>
      <c r="AC55" s="37" t="str">
        <f t="shared" si="7"/>
        <v/>
      </c>
      <c r="AD55" s="37" t="str">
        <f t="shared" si="8"/>
        <v/>
      </c>
      <c r="AE55" s="71">
        <f t="shared" si="9"/>
        <v>930.06016439845325</v>
      </c>
      <c r="AF55" s="71">
        <f t="shared" si="10"/>
        <v>0</v>
      </c>
      <c r="AG55" s="71">
        <f t="shared" si="11"/>
        <v>0</v>
      </c>
      <c r="AH55" s="71" t="str">
        <f t="shared" si="12"/>
        <v/>
      </c>
      <c r="AI55" s="37" t="str">
        <f t="shared" si="13"/>
        <v/>
      </c>
      <c r="AJ55" s="37" t="str">
        <f t="shared" si="14"/>
        <v/>
      </c>
      <c r="AK55" s="38">
        <f t="shared" si="15"/>
        <v>930.06</v>
      </c>
      <c r="AL55" s="38">
        <f t="shared" si="16"/>
        <v>945.99</v>
      </c>
      <c r="AM55" s="36">
        <f t="shared" si="17"/>
        <v>958181</v>
      </c>
      <c r="AN55" s="39">
        <f t="shared" si="18"/>
        <v>1.8122660999999999E-3</v>
      </c>
      <c r="AO55" s="36">
        <f t="shared" si="19"/>
        <v>1166.0192578044</v>
      </c>
      <c r="AP55" s="36">
        <f t="shared" si="20"/>
        <v>315943</v>
      </c>
      <c r="AQ55" s="36">
        <f t="shared" si="21"/>
        <v>20950</v>
      </c>
      <c r="AR55" s="36">
        <f t="shared" si="22"/>
        <v>34921.75</v>
      </c>
      <c r="AS55" s="36">
        <f t="shared" si="23"/>
        <v>293827</v>
      </c>
      <c r="AT55" s="40">
        <f t="shared" si="24"/>
        <v>315943</v>
      </c>
      <c r="AU55" s="37"/>
      <c r="AV55" s="37">
        <f t="shared" si="25"/>
        <v>1</v>
      </c>
    </row>
    <row r="56" spans="1:48" ht="15" customHeight="1" x14ac:dyDescent="0.25">
      <c r="A56" s="43">
        <v>5</v>
      </c>
      <c r="B56" s="43">
        <v>900</v>
      </c>
      <c r="C56" t="s">
        <v>2279</v>
      </c>
      <c r="D56" t="s">
        <v>2280</v>
      </c>
      <c r="E56" s="44" t="s">
        <v>685</v>
      </c>
      <c r="F56" s="35">
        <v>2589642</v>
      </c>
      <c r="G56" s="53">
        <v>13559</v>
      </c>
      <c r="H56" s="56">
        <f t="shared" si="0"/>
        <v>4.1322276607333679</v>
      </c>
      <c r="I56">
        <v>507</v>
      </c>
      <c r="J56">
        <v>5665</v>
      </c>
      <c r="K56" s="37">
        <f t="shared" si="1"/>
        <v>8.9497</v>
      </c>
      <c r="L56" s="37">
        <v>5051</v>
      </c>
      <c r="M56" s="37">
        <v>5793</v>
      </c>
      <c r="N56" s="37">
        <v>7825</v>
      </c>
      <c r="O56" s="37">
        <v>10213</v>
      </c>
      <c r="P56" s="45">
        <v>12773</v>
      </c>
      <c r="Q56" s="53">
        <v>13862</v>
      </c>
      <c r="R56" s="45">
        <f t="shared" si="2"/>
        <v>13862</v>
      </c>
      <c r="S56" s="38">
        <f t="shared" si="3"/>
        <v>2.19</v>
      </c>
      <c r="T56" s="53">
        <v>183351600</v>
      </c>
      <c r="U56" s="53">
        <v>1337741200</v>
      </c>
      <c r="V56" s="63">
        <f t="shared" si="4"/>
        <v>13.706059</v>
      </c>
      <c r="W56" s="36">
        <v>1820</v>
      </c>
      <c r="X56">
        <v>13830</v>
      </c>
      <c r="Y56">
        <f t="shared" si="5"/>
        <v>13.16</v>
      </c>
      <c r="Z56" s="55">
        <v>15649240</v>
      </c>
      <c r="AA56" s="46">
        <v>5405698</v>
      </c>
      <c r="AB56" s="37">
        <f t="shared" si="6"/>
        <v>0.376778</v>
      </c>
      <c r="AC56" s="37" t="str">
        <f t="shared" si="7"/>
        <v/>
      </c>
      <c r="AD56" s="37" t="str">
        <f t="shared" si="8"/>
        <v/>
      </c>
      <c r="AE56" s="71">
        <f t="shared" si="9"/>
        <v>0</v>
      </c>
      <c r="AF56" s="71">
        <f t="shared" si="10"/>
        <v>0</v>
      </c>
      <c r="AG56" s="71">
        <f t="shared" si="11"/>
        <v>713.21709679414982</v>
      </c>
      <c r="AH56" s="71" t="str">
        <f t="shared" si="12"/>
        <v/>
      </c>
      <c r="AI56" s="37" t="str">
        <f t="shared" si="13"/>
        <v/>
      </c>
      <c r="AJ56" s="37" t="str">
        <f t="shared" si="14"/>
        <v/>
      </c>
      <c r="AK56" s="38">
        <f t="shared" si="15"/>
        <v>713.22</v>
      </c>
      <c r="AL56" s="38">
        <f t="shared" si="16"/>
        <v>725.44</v>
      </c>
      <c r="AM56" s="36">
        <f t="shared" si="17"/>
        <v>3939952</v>
      </c>
      <c r="AN56" s="39">
        <f t="shared" si="18"/>
        <v>1.8122660999999999E-3</v>
      </c>
      <c r="AO56" s="36">
        <f t="shared" si="19"/>
        <v>2447.1210374909997</v>
      </c>
      <c r="AP56" s="36">
        <f t="shared" si="20"/>
        <v>2592089</v>
      </c>
      <c r="AQ56" s="36">
        <f t="shared" si="21"/>
        <v>135590</v>
      </c>
      <c r="AR56" s="36">
        <f t="shared" si="22"/>
        <v>270284.90000000002</v>
      </c>
      <c r="AS56" s="36">
        <f t="shared" si="23"/>
        <v>2454052</v>
      </c>
      <c r="AT56" s="40">
        <f t="shared" si="24"/>
        <v>2592089</v>
      </c>
      <c r="AU56" s="37"/>
      <c r="AV56" s="37">
        <f t="shared" si="25"/>
        <v>1</v>
      </c>
    </row>
    <row r="57" spans="1:48" ht="15" customHeight="1" x14ac:dyDescent="0.25">
      <c r="A57" s="43">
        <v>6</v>
      </c>
      <c r="B57" s="43">
        <v>100</v>
      </c>
      <c r="C57" t="s">
        <v>987</v>
      </c>
      <c r="D57" t="s">
        <v>988</v>
      </c>
      <c r="E57" s="44" t="s">
        <v>42</v>
      </c>
      <c r="F57" s="35">
        <v>1246</v>
      </c>
      <c r="G57" s="53">
        <v>16</v>
      </c>
      <c r="H57" s="56">
        <f t="shared" si="0"/>
        <v>1.2041199826559248</v>
      </c>
      <c r="I57">
        <v>6</v>
      </c>
      <c r="J57">
        <v>8</v>
      </c>
      <c r="K57" s="37">
        <f t="shared" si="1"/>
        <v>75</v>
      </c>
      <c r="L57" s="37">
        <v>52</v>
      </c>
      <c r="M57" s="37">
        <v>43</v>
      </c>
      <c r="N57" s="37">
        <v>40</v>
      </c>
      <c r="O57" s="37">
        <v>25</v>
      </c>
      <c r="P57" s="48">
        <v>16</v>
      </c>
      <c r="Q57" s="53">
        <v>16</v>
      </c>
      <c r="R57" s="45">
        <f t="shared" si="2"/>
        <v>52</v>
      </c>
      <c r="S57" s="38">
        <f t="shared" si="3"/>
        <v>69.23</v>
      </c>
      <c r="T57" s="53">
        <v>1121700</v>
      </c>
      <c r="U57" s="53">
        <v>3143977</v>
      </c>
      <c r="V57" s="63">
        <f t="shared" si="4"/>
        <v>35.677742000000002</v>
      </c>
      <c r="W57" s="36">
        <v>2</v>
      </c>
      <c r="X57">
        <v>15</v>
      </c>
      <c r="Y57">
        <f t="shared" si="5"/>
        <v>13.33</v>
      </c>
      <c r="Z57" s="55">
        <v>38719</v>
      </c>
      <c r="AA57" s="46">
        <v>9501</v>
      </c>
      <c r="AB57" s="37">
        <f t="shared" si="6"/>
        <v>0.376778</v>
      </c>
      <c r="AC57" s="37" t="str">
        <f t="shared" si="7"/>
        <v/>
      </c>
      <c r="AD57" s="37" t="str">
        <f t="shared" si="8"/>
        <v/>
      </c>
      <c r="AE57" s="71">
        <f t="shared" si="9"/>
        <v>462.44940940909271</v>
      </c>
      <c r="AF57" s="71">
        <f t="shared" si="10"/>
        <v>0</v>
      </c>
      <c r="AG57" s="71">
        <f t="shared" si="11"/>
        <v>0</v>
      </c>
      <c r="AH57" s="71" t="str">
        <f t="shared" si="12"/>
        <v/>
      </c>
      <c r="AI57" s="37" t="str">
        <f t="shared" si="13"/>
        <v/>
      </c>
      <c r="AJ57" s="37" t="str">
        <f t="shared" si="14"/>
        <v/>
      </c>
      <c r="AK57" s="38">
        <f t="shared" si="15"/>
        <v>462.45</v>
      </c>
      <c r="AL57" s="38">
        <f t="shared" si="16"/>
        <v>470.37</v>
      </c>
      <c r="AM57" s="36">
        <f t="shared" si="17"/>
        <v>0</v>
      </c>
      <c r="AN57" s="39">
        <f t="shared" si="18"/>
        <v>1.8122660999999999E-3</v>
      </c>
      <c r="AO57" s="36">
        <f t="shared" si="19"/>
        <v>-2.2580835605999998</v>
      </c>
      <c r="AP57" s="36">
        <f t="shared" si="20"/>
        <v>0</v>
      </c>
      <c r="AQ57" s="36">
        <f t="shared" si="21"/>
        <v>160</v>
      </c>
      <c r="AR57" s="36">
        <f t="shared" si="22"/>
        <v>475.05</v>
      </c>
      <c r="AS57" s="36">
        <f t="shared" si="23"/>
        <v>1086</v>
      </c>
      <c r="AT57" s="40">
        <f t="shared" si="24"/>
        <v>1086</v>
      </c>
      <c r="AU57" s="37"/>
      <c r="AV57" s="37">
        <f t="shared" si="25"/>
        <v>1</v>
      </c>
    </row>
    <row r="58" spans="1:48" ht="15" customHeight="1" x14ac:dyDescent="0.25">
      <c r="A58" s="43">
        <v>6</v>
      </c>
      <c r="B58" s="43">
        <v>200</v>
      </c>
      <c r="C58" t="s">
        <v>997</v>
      </c>
      <c r="D58" t="s">
        <v>998</v>
      </c>
      <c r="E58" s="44" t="s">
        <v>47</v>
      </c>
      <c r="F58" s="35">
        <v>68343</v>
      </c>
      <c r="G58" s="53">
        <v>221</v>
      </c>
      <c r="H58" s="56">
        <f t="shared" si="0"/>
        <v>2.3443922736851106</v>
      </c>
      <c r="I58">
        <v>59</v>
      </c>
      <c r="J58">
        <v>112</v>
      </c>
      <c r="K58" s="37">
        <f t="shared" si="1"/>
        <v>52.678599999999996</v>
      </c>
      <c r="L58" s="37">
        <v>366</v>
      </c>
      <c r="M58" s="37">
        <v>344</v>
      </c>
      <c r="N58" s="37">
        <v>297</v>
      </c>
      <c r="O58" s="37">
        <v>262</v>
      </c>
      <c r="P58" s="48">
        <v>233</v>
      </c>
      <c r="Q58" s="53">
        <v>216</v>
      </c>
      <c r="R58" s="45">
        <f t="shared" si="2"/>
        <v>366</v>
      </c>
      <c r="S58" s="38">
        <f t="shared" si="3"/>
        <v>39.619999999999997</v>
      </c>
      <c r="T58" s="53">
        <v>4490700</v>
      </c>
      <c r="U58" s="53">
        <v>10557912</v>
      </c>
      <c r="V58" s="63">
        <f t="shared" si="4"/>
        <v>42.533977999999998</v>
      </c>
      <c r="W58" s="36">
        <v>40</v>
      </c>
      <c r="X58">
        <v>241</v>
      </c>
      <c r="Y58">
        <f t="shared" si="5"/>
        <v>16.600000000000001</v>
      </c>
      <c r="Z58" s="55">
        <v>156875</v>
      </c>
      <c r="AA58" s="46">
        <v>76399</v>
      </c>
      <c r="AB58" s="37">
        <f t="shared" si="6"/>
        <v>0.376778</v>
      </c>
      <c r="AC58" s="37" t="str">
        <f t="shared" si="7"/>
        <v/>
      </c>
      <c r="AD58" s="37" t="str">
        <f t="shared" si="8"/>
        <v/>
      </c>
      <c r="AE58" s="71">
        <f t="shared" si="9"/>
        <v>714.30933223474619</v>
      </c>
      <c r="AF58" s="71">
        <f t="shared" si="10"/>
        <v>0</v>
      </c>
      <c r="AG58" s="71">
        <f t="shared" si="11"/>
        <v>0</v>
      </c>
      <c r="AH58" s="71" t="str">
        <f t="shared" si="12"/>
        <v/>
      </c>
      <c r="AI58" s="37" t="str">
        <f t="shared" si="13"/>
        <v/>
      </c>
      <c r="AJ58" s="37" t="str">
        <f t="shared" si="14"/>
        <v/>
      </c>
      <c r="AK58" s="38">
        <f t="shared" si="15"/>
        <v>714.31</v>
      </c>
      <c r="AL58" s="38">
        <f t="shared" si="16"/>
        <v>726.55</v>
      </c>
      <c r="AM58" s="36">
        <f t="shared" si="17"/>
        <v>101461</v>
      </c>
      <c r="AN58" s="39">
        <f t="shared" si="18"/>
        <v>1.8122660999999999E-3</v>
      </c>
      <c r="AO58" s="36">
        <f t="shared" si="19"/>
        <v>60.018628699799997</v>
      </c>
      <c r="AP58" s="36">
        <f t="shared" si="20"/>
        <v>68403</v>
      </c>
      <c r="AQ58" s="36">
        <f t="shared" si="21"/>
        <v>2210</v>
      </c>
      <c r="AR58" s="36">
        <f t="shared" si="22"/>
        <v>3819.9500000000003</v>
      </c>
      <c r="AS58" s="36">
        <f t="shared" si="23"/>
        <v>66133</v>
      </c>
      <c r="AT58" s="40">
        <f t="shared" si="24"/>
        <v>68403</v>
      </c>
      <c r="AU58" s="37"/>
      <c r="AV58" s="37">
        <f t="shared" si="25"/>
        <v>1</v>
      </c>
    </row>
    <row r="59" spans="1:48" ht="15" customHeight="1" x14ac:dyDescent="0.25">
      <c r="A59" s="43">
        <v>6</v>
      </c>
      <c r="B59" s="43">
        <v>300</v>
      </c>
      <c r="C59" t="s">
        <v>1201</v>
      </c>
      <c r="D59" t="s">
        <v>1202</v>
      </c>
      <c r="E59" s="44" t="s">
        <v>149</v>
      </c>
      <c r="F59" s="35">
        <v>172633</v>
      </c>
      <c r="G59" s="53">
        <v>405</v>
      </c>
      <c r="H59" s="56">
        <f t="shared" si="0"/>
        <v>2.6074550232146687</v>
      </c>
      <c r="I59">
        <v>71</v>
      </c>
      <c r="J59">
        <v>206</v>
      </c>
      <c r="K59" s="37">
        <f t="shared" si="1"/>
        <v>34.466000000000001</v>
      </c>
      <c r="L59" s="37">
        <v>608</v>
      </c>
      <c r="M59" s="37">
        <v>622</v>
      </c>
      <c r="N59" s="37">
        <v>574</v>
      </c>
      <c r="O59" s="37">
        <v>453</v>
      </c>
      <c r="P59" s="48">
        <v>449</v>
      </c>
      <c r="Q59" s="53">
        <v>386</v>
      </c>
      <c r="R59" s="45">
        <f t="shared" si="2"/>
        <v>622</v>
      </c>
      <c r="S59" s="38">
        <f t="shared" si="3"/>
        <v>34.89</v>
      </c>
      <c r="T59" s="53">
        <v>1752200</v>
      </c>
      <c r="U59" s="53">
        <v>13925679</v>
      </c>
      <c r="V59" s="63">
        <f t="shared" si="4"/>
        <v>12.582509999999999</v>
      </c>
      <c r="W59" s="36">
        <v>42</v>
      </c>
      <c r="X59">
        <v>284</v>
      </c>
      <c r="Y59">
        <f t="shared" si="5"/>
        <v>14.79</v>
      </c>
      <c r="Z59" s="55">
        <v>128959</v>
      </c>
      <c r="AA59" s="46">
        <v>187036</v>
      </c>
      <c r="AB59" s="37">
        <f t="shared" si="6"/>
        <v>0.376778</v>
      </c>
      <c r="AC59" s="37" t="str">
        <f t="shared" si="7"/>
        <v/>
      </c>
      <c r="AD59" s="37" t="str">
        <f t="shared" si="8"/>
        <v/>
      </c>
      <c r="AE59" s="71">
        <f t="shared" si="9"/>
        <v>772.41384316258632</v>
      </c>
      <c r="AF59" s="71">
        <f t="shared" si="10"/>
        <v>0</v>
      </c>
      <c r="AG59" s="71">
        <f t="shared" si="11"/>
        <v>0</v>
      </c>
      <c r="AH59" s="71" t="str">
        <f t="shared" si="12"/>
        <v/>
      </c>
      <c r="AI59" s="37" t="str">
        <f t="shared" si="13"/>
        <v/>
      </c>
      <c r="AJ59" s="37" t="str">
        <f t="shared" si="14"/>
        <v/>
      </c>
      <c r="AK59" s="38">
        <f t="shared" si="15"/>
        <v>772.41</v>
      </c>
      <c r="AL59" s="38">
        <f t="shared" si="16"/>
        <v>785.64</v>
      </c>
      <c r="AM59" s="36">
        <f t="shared" si="17"/>
        <v>269595</v>
      </c>
      <c r="AN59" s="39">
        <f t="shared" si="18"/>
        <v>1.8122660999999999E-3</v>
      </c>
      <c r="AO59" s="36">
        <f t="shared" si="19"/>
        <v>175.72094558819998</v>
      </c>
      <c r="AP59" s="36">
        <f t="shared" si="20"/>
        <v>172809</v>
      </c>
      <c r="AQ59" s="36">
        <f t="shared" si="21"/>
        <v>4050</v>
      </c>
      <c r="AR59" s="36">
        <f t="shared" si="22"/>
        <v>9351.8000000000011</v>
      </c>
      <c r="AS59" s="36">
        <f t="shared" si="23"/>
        <v>168583</v>
      </c>
      <c r="AT59" s="40">
        <f t="shared" si="24"/>
        <v>172809</v>
      </c>
      <c r="AU59" s="37"/>
      <c r="AV59" s="37">
        <f t="shared" si="25"/>
        <v>1</v>
      </c>
    </row>
    <row r="60" spans="1:48" ht="15" customHeight="1" x14ac:dyDescent="0.25">
      <c r="A60" s="43">
        <v>6</v>
      </c>
      <c r="B60" s="43">
        <v>400</v>
      </c>
      <c r="C60" t="s">
        <v>1239</v>
      </c>
      <c r="D60" t="s">
        <v>1240</v>
      </c>
      <c r="E60" s="44" t="s">
        <v>168</v>
      </c>
      <c r="F60" s="35">
        <v>5560</v>
      </c>
      <c r="G60" s="53">
        <v>26</v>
      </c>
      <c r="H60" s="56">
        <f t="shared" si="0"/>
        <v>1.414973347970818</v>
      </c>
      <c r="I60">
        <v>6</v>
      </c>
      <c r="J60">
        <v>11</v>
      </c>
      <c r="K60" s="37">
        <f t="shared" si="1"/>
        <v>54.545500000000004</v>
      </c>
      <c r="L60" s="37">
        <v>95</v>
      </c>
      <c r="M60" s="37">
        <v>83</v>
      </c>
      <c r="N60" s="37">
        <v>60</v>
      </c>
      <c r="O60" s="37">
        <v>47</v>
      </c>
      <c r="P60" s="48">
        <v>34</v>
      </c>
      <c r="Q60" s="53">
        <v>26</v>
      </c>
      <c r="R60" s="45">
        <f t="shared" si="2"/>
        <v>95</v>
      </c>
      <c r="S60" s="38">
        <f t="shared" si="3"/>
        <v>72.63</v>
      </c>
      <c r="T60" s="53">
        <v>1107900</v>
      </c>
      <c r="U60" s="53">
        <v>2675848</v>
      </c>
      <c r="V60" s="63">
        <f t="shared" si="4"/>
        <v>41.403697000000001</v>
      </c>
      <c r="W60" s="36">
        <v>3</v>
      </c>
      <c r="X60">
        <v>20</v>
      </c>
      <c r="Y60">
        <f t="shared" si="5"/>
        <v>15</v>
      </c>
      <c r="Z60" s="55">
        <v>32059</v>
      </c>
      <c r="AA60" s="46">
        <v>16527</v>
      </c>
      <c r="AB60" s="37">
        <f t="shared" si="6"/>
        <v>0.376778</v>
      </c>
      <c r="AC60" s="37" t="str">
        <f t="shared" si="7"/>
        <v/>
      </c>
      <c r="AD60" s="37" t="str">
        <f t="shared" si="8"/>
        <v/>
      </c>
      <c r="AE60" s="71">
        <f t="shared" si="9"/>
        <v>509.02206817975036</v>
      </c>
      <c r="AF60" s="71">
        <f t="shared" si="10"/>
        <v>0</v>
      </c>
      <c r="AG60" s="71">
        <f t="shared" si="11"/>
        <v>0</v>
      </c>
      <c r="AH60" s="71" t="str">
        <f t="shared" si="12"/>
        <v/>
      </c>
      <c r="AI60" s="37" t="str">
        <f t="shared" si="13"/>
        <v/>
      </c>
      <c r="AJ60" s="37" t="str">
        <f t="shared" si="14"/>
        <v/>
      </c>
      <c r="AK60" s="38">
        <f t="shared" si="15"/>
        <v>509.02</v>
      </c>
      <c r="AL60" s="38">
        <f t="shared" si="16"/>
        <v>517.74</v>
      </c>
      <c r="AM60" s="36">
        <f t="shared" si="17"/>
        <v>1382</v>
      </c>
      <c r="AN60" s="39">
        <f t="shared" si="18"/>
        <v>1.8122660999999999E-3</v>
      </c>
      <c r="AO60" s="36">
        <f t="shared" si="19"/>
        <v>-7.5716477657999999</v>
      </c>
      <c r="AP60" s="36">
        <f t="shared" si="20"/>
        <v>1382</v>
      </c>
      <c r="AQ60" s="36">
        <f t="shared" si="21"/>
        <v>260</v>
      </c>
      <c r="AR60" s="36">
        <f t="shared" si="22"/>
        <v>826.35</v>
      </c>
      <c r="AS60" s="36">
        <f t="shared" si="23"/>
        <v>5300</v>
      </c>
      <c r="AT60" s="40">
        <f t="shared" si="24"/>
        <v>5300</v>
      </c>
      <c r="AU60" s="37"/>
      <c r="AV60" s="37">
        <f t="shared" si="25"/>
        <v>1</v>
      </c>
    </row>
    <row r="61" spans="1:48" ht="15" customHeight="1" x14ac:dyDescent="0.25">
      <c r="A61" s="43">
        <v>6</v>
      </c>
      <c r="B61" s="43">
        <v>500</v>
      </c>
      <c r="C61" t="s">
        <v>1523</v>
      </c>
      <c r="D61" t="s">
        <v>1524</v>
      </c>
      <c r="E61" s="44" t="s">
        <v>308</v>
      </c>
      <c r="F61" s="35">
        <v>232769</v>
      </c>
      <c r="G61" s="53">
        <v>543</v>
      </c>
      <c r="H61" s="56">
        <f t="shared" si="0"/>
        <v>2.7347998295888472</v>
      </c>
      <c r="I61">
        <v>87</v>
      </c>
      <c r="J61">
        <v>296</v>
      </c>
      <c r="K61" s="37">
        <f t="shared" si="1"/>
        <v>29.3919</v>
      </c>
      <c r="L61" s="37">
        <v>735</v>
      </c>
      <c r="M61" s="37">
        <v>780</v>
      </c>
      <c r="N61" s="37">
        <v>671</v>
      </c>
      <c r="O61" s="37">
        <v>605</v>
      </c>
      <c r="P61" s="48">
        <v>577</v>
      </c>
      <c r="Q61" s="53">
        <v>529</v>
      </c>
      <c r="R61" s="45">
        <f t="shared" si="2"/>
        <v>780</v>
      </c>
      <c r="S61" s="38">
        <f t="shared" si="3"/>
        <v>30.38</v>
      </c>
      <c r="T61" s="53">
        <v>4522100</v>
      </c>
      <c r="U61" s="53">
        <v>31815914</v>
      </c>
      <c r="V61" s="63">
        <f t="shared" si="4"/>
        <v>14.213327</v>
      </c>
      <c r="W61" s="36">
        <v>200</v>
      </c>
      <c r="X61">
        <v>640</v>
      </c>
      <c r="Y61">
        <f t="shared" si="5"/>
        <v>31.25</v>
      </c>
      <c r="Z61" s="55">
        <v>288695</v>
      </c>
      <c r="AA61" s="46">
        <v>246754</v>
      </c>
      <c r="AB61" s="37">
        <f t="shared" si="6"/>
        <v>0.376778</v>
      </c>
      <c r="AC61" s="37" t="str">
        <f t="shared" si="7"/>
        <v/>
      </c>
      <c r="AD61" s="37" t="str">
        <f t="shared" si="8"/>
        <v/>
      </c>
      <c r="AE61" s="71">
        <f t="shared" si="9"/>
        <v>800.5413819600958</v>
      </c>
      <c r="AF61" s="71">
        <f t="shared" si="10"/>
        <v>0</v>
      </c>
      <c r="AG61" s="71">
        <f t="shared" si="11"/>
        <v>0</v>
      </c>
      <c r="AH61" s="71" t="str">
        <f t="shared" si="12"/>
        <v/>
      </c>
      <c r="AI61" s="37" t="str">
        <f t="shared" si="13"/>
        <v/>
      </c>
      <c r="AJ61" s="37" t="str">
        <f t="shared" si="14"/>
        <v/>
      </c>
      <c r="AK61" s="38">
        <f t="shared" si="15"/>
        <v>800.54</v>
      </c>
      <c r="AL61" s="38">
        <f t="shared" si="16"/>
        <v>814.25</v>
      </c>
      <c r="AM61" s="36">
        <f t="shared" si="17"/>
        <v>333364</v>
      </c>
      <c r="AN61" s="39">
        <f t="shared" si="18"/>
        <v>1.8122660999999999E-3</v>
      </c>
      <c r="AO61" s="36">
        <f t="shared" si="19"/>
        <v>182.30490832949999</v>
      </c>
      <c r="AP61" s="36">
        <f t="shared" si="20"/>
        <v>232951</v>
      </c>
      <c r="AQ61" s="36">
        <f t="shared" si="21"/>
        <v>5430</v>
      </c>
      <c r="AR61" s="36">
        <f t="shared" si="22"/>
        <v>12337.7</v>
      </c>
      <c r="AS61" s="36">
        <f t="shared" si="23"/>
        <v>227339</v>
      </c>
      <c r="AT61" s="40">
        <f t="shared" si="24"/>
        <v>232951</v>
      </c>
      <c r="AU61" s="37"/>
      <c r="AV61" s="37">
        <f t="shared" si="25"/>
        <v>1</v>
      </c>
    </row>
    <row r="62" spans="1:48" ht="15" customHeight="1" x14ac:dyDescent="0.25">
      <c r="A62" s="43">
        <v>6</v>
      </c>
      <c r="B62" s="43">
        <v>600</v>
      </c>
      <c r="C62" t="s">
        <v>1699</v>
      </c>
      <c r="D62" t="s">
        <v>1700</v>
      </c>
      <c r="E62" s="44" t="s">
        <v>396</v>
      </c>
      <c r="F62" s="35">
        <v>5416</v>
      </c>
      <c r="G62" s="53">
        <v>33</v>
      </c>
      <c r="H62" s="56">
        <f t="shared" si="0"/>
        <v>1.5185139398778875</v>
      </c>
      <c r="I62">
        <v>18</v>
      </c>
      <c r="J62">
        <v>24</v>
      </c>
      <c r="K62" s="37">
        <f t="shared" si="1"/>
        <v>75</v>
      </c>
      <c r="L62" s="37">
        <v>53</v>
      </c>
      <c r="M62" s="37">
        <v>57</v>
      </c>
      <c r="N62" s="37">
        <v>46</v>
      </c>
      <c r="O62" s="37">
        <v>32</v>
      </c>
      <c r="P62" s="48">
        <v>29</v>
      </c>
      <c r="Q62" s="53">
        <v>24</v>
      </c>
      <c r="R62" s="45">
        <f t="shared" si="2"/>
        <v>57</v>
      </c>
      <c r="S62" s="38">
        <f t="shared" si="3"/>
        <v>42.11</v>
      </c>
      <c r="T62" s="53">
        <v>537900</v>
      </c>
      <c r="U62" s="53">
        <v>2162206</v>
      </c>
      <c r="V62" s="63">
        <f t="shared" si="4"/>
        <v>24.877371</v>
      </c>
      <c r="W62" s="36">
        <v>2</v>
      </c>
      <c r="X62">
        <v>24</v>
      </c>
      <c r="Y62">
        <f t="shared" si="5"/>
        <v>8.33</v>
      </c>
      <c r="Z62" s="55">
        <v>20774</v>
      </c>
      <c r="AA62" s="46">
        <v>10000</v>
      </c>
      <c r="AB62" s="37">
        <f t="shared" si="6"/>
        <v>0.376778</v>
      </c>
      <c r="AC62" s="37" t="str">
        <f t="shared" si="7"/>
        <v/>
      </c>
      <c r="AD62" s="37" t="str">
        <f t="shared" si="8"/>
        <v/>
      </c>
      <c r="AE62" s="71">
        <f t="shared" si="9"/>
        <v>531.89180349840819</v>
      </c>
      <c r="AF62" s="71">
        <f t="shared" si="10"/>
        <v>0</v>
      </c>
      <c r="AG62" s="71">
        <f t="shared" si="11"/>
        <v>0</v>
      </c>
      <c r="AH62" s="71" t="str">
        <f t="shared" si="12"/>
        <v/>
      </c>
      <c r="AI62" s="37" t="str">
        <f t="shared" si="13"/>
        <v/>
      </c>
      <c r="AJ62" s="37" t="str">
        <f t="shared" si="14"/>
        <v/>
      </c>
      <c r="AK62" s="38">
        <f t="shared" si="15"/>
        <v>531.89</v>
      </c>
      <c r="AL62" s="38">
        <f t="shared" si="16"/>
        <v>541</v>
      </c>
      <c r="AM62" s="36">
        <f t="shared" si="17"/>
        <v>10026</v>
      </c>
      <c r="AN62" s="39">
        <f t="shared" si="18"/>
        <v>1.8122660999999999E-3</v>
      </c>
      <c r="AO62" s="36">
        <f t="shared" si="19"/>
        <v>8.3545467210000002</v>
      </c>
      <c r="AP62" s="36">
        <f t="shared" si="20"/>
        <v>5424</v>
      </c>
      <c r="AQ62" s="36">
        <f t="shared" si="21"/>
        <v>330</v>
      </c>
      <c r="AR62" s="36">
        <f t="shared" si="22"/>
        <v>500</v>
      </c>
      <c r="AS62" s="36">
        <f t="shared" si="23"/>
        <v>5086</v>
      </c>
      <c r="AT62" s="40">
        <f t="shared" si="24"/>
        <v>5424</v>
      </c>
      <c r="AU62" s="37"/>
      <c r="AV62" s="37">
        <f t="shared" si="25"/>
        <v>1</v>
      </c>
    </row>
    <row r="63" spans="1:48" ht="15" customHeight="1" x14ac:dyDescent="0.25">
      <c r="A63" s="43">
        <v>6</v>
      </c>
      <c r="B63" s="43">
        <v>700</v>
      </c>
      <c r="C63" t="s">
        <v>2075</v>
      </c>
      <c r="D63" t="s">
        <v>2076</v>
      </c>
      <c r="E63" s="44" t="s">
        <v>584</v>
      </c>
      <c r="F63" s="35">
        <v>38548</v>
      </c>
      <c r="G63" s="53">
        <v>102</v>
      </c>
      <c r="H63" s="56">
        <f t="shared" si="0"/>
        <v>2.0086001717619175</v>
      </c>
      <c r="I63">
        <v>50</v>
      </c>
      <c r="J63">
        <v>81</v>
      </c>
      <c r="K63" s="37">
        <f t="shared" si="1"/>
        <v>61.728400000000008</v>
      </c>
      <c r="L63" s="37">
        <v>194</v>
      </c>
      <c r="M63" s="37">
        <v>177</v>
      </c>
      <c r="N63" s="37">
        <v>155</v>
      </c>
      <c r="O63" s="37">
        <v>113</v>
      </c>
      <c r="P63" s="48">
        <v>135</v>
      </c>
      <c r="Q63" s="53">
        <v>103</v>
      </c>
      <c r="R63" s="45">
        <f t="shared" si="2"/>
        <v>194</v>
      </c>
      <c r="S63" s="38">
        <f t="shared" si="3"/>
        <v>47.42</v>
      </c>
      <c r="T63" s="53">
        <v>775700</v>
      </c>
      <c r="U63" s="53">
        <v>5165151</v>
      </c>
      <c r="V63" s="63">
        <f t="shared" si="4"/>
        <v>15.017954</v>
      </c>
      <c r="W63" s="36">
        <v>22</v>
      </c>
      <c r="X63">
        <v>97</v>
      </c>
      <c r="Y63">
        <f t="shared" si="5"/>
        <v>22.68</v>
      </c>
      <c r="Z63" s="55">
        <v>48443</v>
      </c>
      <c r="AA63" s="46">
        <v>50001</v>
      </c>
      <c r="AB63" s="37">
        <f t="shared" si="6"/>
        <v>0.376778</v>
      </c>
      <c r="AC63" s="37" t="str">
        <f t="shared" si="7"/>
        <v/>
      </c>
      <c r="AD63" s="37" t="str">
        <f t="shared" si="8"/>
        <v/>
      </c>
      <c r="AE63" s="71">
        <f t="shared" si="9"/>
        <v>640.14058013825706</v>
      </c>
      <c r="AF63" s="71">
        <f t="shared" si="10"/>
        <v>0</v>
      </c>
      <c r="AG63" s="71">
        <f t="shared" si="11"/>
        <v>0</v>
      </c>
      <c r="AH63" s="71" t="str">
        <f t="shared" si="12"/>
        <v/>
      </c>
      <c r="AI63" s="37" t="str">
        <f t="shared" si="13"/>
        <v/>
      </c>
      <c r="AJ63" s="37" t="str">
        <f t="shared" si="14"/>
        <v/>
      </c>
      <c r="AK63" s="38">
        <f t="shared" si="15"/>
        <v>640.14</v>
      </c>
      <c r="AL63" s="38">
        <f t="shared" si="16"/>
        <v>651.11</v>
      </c>
      <c r="AM63" s="36">
        <f t="shared" si="17"/>
        <v>48161</v>
      </c>
      <c r="AN63" s="39">
        <f t="shared" si="18"/>
        <v>1.8122660999999999E-3</v>
      </c>
      <c r="AO63" s="36">
        <f t="shared" si="19"/>
        <v>17.421314019299999</v>
      </c>
      <c r="AP63" s="36">
        <f t="shared" si="20"/>
        <v>38565</v>
      </c>
      <c r="AQ63" s="36">
        <f t="shared" si="21"/>
        <v>1020</v>
      </c>
      <c r="AR63" s="36">
        <f t="shared" si="22"/>
        <v>2500.0500000000002</v>
      </c>
      <c r="AS63" s="36">
        <f t="shared" si="23"/>
        <v>37528</v>
      </c>
      <c r="AT63" s="40">
        <f t="shared" si="24"/>
        <v>38565</v>
      </c>
      <c r="AU63" s="37"/>
      <c r="AV63" s="37">
        <f t="shared" si="25"/>
        <v>1</v>
      </c>
    </row>
    <row r="64" spans="1:48" ht="15" customHeight="1" x14ac:dyDescent="0.25">
      <c r="A64" s="43">
        <v>6</v>
      </c>
      <c r="B64" s="43">
        <v>800</v>
      </c>
      <c r="C64" t="s">
        <v>2099</v>
      </c>
      <c r="D64" t="s">
        <v>2100</v>
      </c>
      <c r="E64" s="44" t="s">
        <v>596</v>
      </c>
      <c r="F64" s="35">
        <v>850883</v>
      </c>
      <c r="G64" s="53">
        <v>2072</v>
      </c>
      <c r="H64" s="56">
        <f t="shared" si="0"/>
        <v>3.3163897510731952</v>
      </c>
      <c r="I64">
        <v>352</v>
      </c>
      <c r="J64">
        <v>1080</v>
      </c>
      <c r="K64" s="37">
        <f t="shared" si="1"/>
        <v>32.592599999999997</v>
      </c>
      <c r="L64" s="37">
        <v>2665</v>
      </c>
      <c r="M64" s="37">
        <v>2550</v>
      </c>
      <c r="N64" s="37">
        <v>2205</v>
      </c>
      <c r="O64" s="37">
        <v>2158</v>
      </c>
      <c r="P64" s="45">
        <v>1916</v>
      </c>
      <c r="Q64" s="53">
        <v>2021</v>
      </c>
      <c r="R64" s="45">
        <f t="shared" si="2"/>
        <v>2665</v>
      </c>
      <c r="S64" s="38">
        <f t="shared" si="3"/>
        <v>22.25</v>
      </c>
      <c r="T64" s="53">
        <v>21623700</v>
      </c>
      <c r="U64" s="53">
        <v>148903354</v>
      </c>
      <c r="V64" s="63">
        <f t="shared" si="4"/>
        <v>14.52197</v>
      </c>
      <c r="W64" s="36">
        <v>579</v>
      </c>
      <c r="X64">
        <v>2081</v>
      </c>
      <c r="Y64">
        <f t="shared" si="5"/>
        <v>27.82</v>
      </c>
      <c r="Z64" s="55">
        <v>1443683</v>
      </c>
      <c r="AA64" s="46">
        <v>1114392</v>
      </c>
      <c r="AB64" s="37">
        <f t="shared" si="6"/>
        <v>0.376778</v>
      </c>
      <c r="AC64" s="37" t="str">
        <f t="shared" si="7"/>
        <v/>
      </c>
      <c r="AD64" s="37" t="str">
        <f t="shared" si="8"/>
        <v/>
      </c>
      <c r="AE64" s="71">
        <f t="shared" si="9"/>
        <v>929.00121904779417</v>
      </c>
      <c r="AF64" s="71">
        <f t="shared" si="10"/>
        <v>0</v>
      </c>
      <c r="AG64" s="71">
        <f t="shared" si="11"/>
        <v>0</v>
      </c>
      <c r="AH64" s="71" t="str">
        <f t="shared" si="12"/>
        <v/>
      </c>
      <c r="AI64" s="37" t="str">
        <f t="shared" si="13"/>
        <v/>
      </c>
      <c r="AJ64" s="37" t="str">
        <f t="shared" si="14"/>
        <v/>
      </c>
      <c r="AK64" s="38">
        <f t="shared" si="15"/>
        <v>929</v>
      </c>
      <c r="AL64" s="38">
        <f t="shared" si="16"/>
        <v>944.92</v>
      </c>
      <c r="AM64" s="36">
        <f t="shared" si="17"/>
        <v>1413926</v>
      </c>
      <c r="AN64" s="39">
        <f t="shared" si="18"/>
        <v>1.8122660999999999E-3</v>
      </c>
      <c r="AO64" s="36">
        <f t="shared" si="19"/>
        <v>1020.3837417423</v>
      </c>
      <c r="AP64" s="36">
        <f t="shared" si="20"/>
        <v>851903</v>
      </c>
      <c r="AQ64" s="36">
        <f t="shared" si="21"/>
        <v>20720</v>
      </c>
      <c r="AR64" s="36">
        <f t="shared" si="22"/>
        <v>55719.600000000006</v>
      </c>
      <c r="AS64" s="36">
        <f t="shared" si="23"/>
        <v>830163</v>
      </c>
      <c r="AT64" s="40">
        <f t="shared" si="24"/>
        <v>851903</v>
      </c>
      <c r="AU64" s="37"/>
      <c r="AV64" s="37">
        <f t="shared" si="25"/>
        <v>1</v>
      </c>
    </row>
    <row r="65" spans="1:48" ht="15" customHeight="1" x14ac:dyDescent="0.25">
      <c r="A65" s="43">
        <v>7</v>
      </c>
      <c r="B65" s="43">
        <v>100</v>
      </c>
      <c r="C65" t="s">
        <v>935</v>
      </c>
      <c r="D65" t="s">
        <v>936</v>
      </c>
      <c r="E65" s="44" t="s">
        <v>16</v>
      </c>
      <c r="F65" s="35">
        <v>184651</v>
      </c>
      <c r="G65" s="53">
        <v>537</v>
      </c>
      <c r="H65" s="56">
        <f t="shared" si="0"/>
        <v>2.7299742856995555</v>
      </c>
      <c r="I65">
        <v>149</v>
      </c>
      <c r="J65">
        <v>282</v>
      </c>
      <c r="K65" s="37">
        <f t="shared" si="1"/>
        <v>52.8369</v>
      </c>
      <c r="L65" s="37">
        <v>571</v>
      </c>
      <c r="M65" s="37">
        <v>606</v>
      </c>
      <c r="N65" s="37">
        <v>517</v>
      </c>
      <c r="O65" s="37">
        <v>575</v>
      </c>
      <c r="P65" s="48">
        <v>534</v>
      </c>
      <c r="Q65" s="53">
        <v>535</v>
      </c>
      <c r="R65" s="45">
        <f t="shared" si="2"/>
        <v>606</v>
      </c>
      <c r="S65" s="38">
        <f t="shared" si="3"/>
        <v>11.39</v>
      </c>
      <c r="T65" s="53">
        <v>5525900</v>
      </c>
      <c r="U65" s="53">
        <v>32532900</v>
      </c>
      <c r="V65" s="63">
        <f t="shared" si="4"/>
        <v>16.985575000000001</v>
      </c>
      <c r="W65" s="36">
        <v>144</v>
      </c>
      <c r="X65">
        <v>507</v>
      </c>
      <c r="Y65">
        <f t="shared" si="5"/>
        <v>28.4</v>
      </c>
      <c r="Z65" s="55">
        <v>313285</v>
      </c>
      <c r="AA65" s="46">
        <v>327348</v>
      </c>
      <c r="AB65" s="37">
        <f t="shared" si="6"/>
        <v>0.376778</v>
      </c>
      <c r="AC65" s="37" t="str">
        <f t="shared" si="7"/>
        <v/>
      </c>
      <c r="AD65" s="37" t="str">
        <f t="shared" si="8"/>
        <v/>
      </c>
      <c r="AE65" s="71">
        <f t="shared" si="9"/>
        <v>799.4755303024607</v>
      </c>
      <c r="AF65" s="71">
        <f t="shared" si="10"/>
        <v>0</v>
      </c>
      <c r="AG65" s="71">
        <f t="shared" si="11"/>
        <v>0</v>
      </c>
      <c r="AH65" s="71" t="str">
        <f t="shared" si="12"/>
        <v/>
      </c>
      <c r="AI65" s="37" t="str">
        <f t="shared" si="13"/>
        <v/>
      </c>
      <c r="AJ65" s="37" t="str">
        <f t="shared" si="14"/>
        <v/>
      </c>
      <c r="AK65" s="38">
        <f t="shared" si="15"/>
        <v>799.48</v>
      </c>
      <c r="AL65" s="38">
        <f t="shared" si="16"/>
        <v>813.18</v>
      </c>
      <c r="AM65" s="36">
        <f t="shared" si="17"/>
        <v>318639</v>
      </c>
      <c r="AN65" s="39">
        <f t="shared" si="18"/>
        <v>1.8122660999999999E-3</v>
      </c>
      <c r="AO65" s="36">
        <f t="shared" si="19"/>
        <v>242.8219102068</v>
      </c>
      <c r="AP65" s="36">
        <f t="shared" si="20"/>
        <v>184894</v>
      </c>
      <c r="AQ65" s="36">
        <f t="shared" si="21"/>
        <v>5370</v>
      </c>
      <c r="AR65" s="36">
        <f t="shared" si="22"/>
        <v>16367.400000000001</v>
      </c>
      <c r="AS65" s="36">
        <f t="shared" si="23"/>
        <v>179281</v>
      </c>
      <c r="AT65" s="40">
        <f t="shared" si="24"/>
        <v>184894</v>
      </c>
      <c r="AU65" s="37"/>
      <c r="AV65" s="37">
        <f t="shared" si="25"/>
        <v>1</v>
      </c>
    </row>
    <row r="66" spans="1:48" ht="15" customHeight="1" x14ac:dyDescent="0.25">
      <c r="A66" s="43">
        <v>7</v>
      </c>
      <c r="B66" s="43">
        <v>300</v>
      </c>
      <c r="C66" t="s">
        <v>1341</v>
      </c>
      <c r="D66" t="s">
        <v>1342</v>
      </c>
      <c r="E66" s="44" t="s">
        <v>218</v>
      </c>
      <c r="F66" s="35">
        <v>749370</v>
      </c>
      <c r="G66" s="53">
        <v>3331</v>
      </c>
      <c r="H66" s="56">
        <f t="shared" si="0"/>
        <v>3.5225746326911769</v>
      </c>
      <c r="I66">
        <v>71</v>
      </c>
      <c r="J66">
        <v>1202</v>
      </c>
      <c r="K66" s="37">
        <f t="shared" si="1"/>
        <v>5.9068000000000005</v>
      </c>
      <c r="L66" s="37">
        <v>839</v>
      </c>
      <c r="M66" s="37">
        <v>1470</v>
      </c>
      <c r="N66" s="37">
        <v>1703</v>
      </c>
      <c r="O66" s="37">
        <v>1787</v>
      </c>
      <c r="P66" s="45">
        <v>2422</v>
      </c>
      <c r="Q66" s="53">
        <v>3278</v>
      </c>
      <c r="R66" s="45">
        <f t="shared" si="2"/>
        <v>3278</v>
      </c>
      <c r="S66" s="38">
        <f t="shared" si="3"/>
        <v>0</v>
      </c>
      <c r="T66" s="53">
        <v>13382700</v>
      </c>
      <c r="U66" s="53">
        <v>315085000</v>
      </c>
      <c r="V66" s="63">
        <f t="shared" si="4"/>
        <v>4.2473299999999998</v>
      </c>
      <c r="W66" s="36">
        <v>289</v>
      </c>
      <c r="X66">
        <v>3229</v>
      </c>
      <c r="Y66">
        <f t="shared" si="5"/>
        <v>8.9499999999999993</v>
      </c>
      <c r="Z66" s="55">
        <v>2876144</v>
      </c>
      <c r="AA66" s="46">
        <v>973262</v>
      </c>
      <c r="AB66" s="37">
        <f t="shared" si="6"/>
        <v>0.376778</v>
      </c>
      <c r="AC66" s="37" t="str">
        <f t="shared" si="7"/>
        <v/>
      </c>
      <c r="AD66" s="37" t="str">
        <f t="shared" si="8"/>
        <v/>
      </c>
      <c r="AE66" s="71">
        <f t="shared" si="9"/>
        <v>0</v>
      </c>
      <c r="AF66" s="71">
        <f t="shared" si="10"/>
        <v>662.20194878250004</v>
      </c>
      <c r="AG66" s="71">
        <f t="shared" si="11"/>
        <v>0</v>
      </c>
      <c r="AH66" s="71" t="str">
        <f t="shared" si="12"/>
        <v/>
      </c>
      <c r="AI66" s="37" t="str">
        <f t="shared" si="13"/>
        <v/>
      </c>
      <c r="AJ66" s="37" t="str">
        <f t="shared" si="14"/>
        <v/>
      </c>
      <c r="AK66" s="38">
        <f t="shared" si="15"/>
        <v>662.2</v>
      </c>
      <c r="AL66" s="38">
        <f t="shared" si="16"/>
        <v>673.54</v>
      </c>
      <c r="AM66" s="36">
        <f t="shared" si="17"/>
        <v>1159894</v>
      </c>
      <c r="AN66" s="39">
        <f t="shared" si="18"/>
        <v>1.8122660999999999E-3</v>
      </c>
      <c r="AO66" s="36">
        <f t="shared" si="19"/>
        <v>743.97872843639993</v>
      </c>
      <c r="AP66" s="36">
        <f t="shared" si="20"/>
        <v>750114</v>
      </c>
      <c r="AQ66" s="36">
        <f t="shared" si="21"/>
        <v>33310</v>
      </c>
      <c r="AR66" s="36">
        <f t="shared" si="22"/>
        <v>48663.100000000006</v>
      </c>
      <c r="AS66" s="36">
        <f t="shared" si="23"/>
        <v>716060</v>
      </c>
      <c r="AT66" s="40">
        <f t="shared" si="24"/>
        <v>750114</v>
      </c>
      <c r="AU66" s="37"/>
      <c r="AV66" s="37">
        <f t="shared" si="25"/>
        <v>1</v>
      </c>
    </row>
    <row r="67" spans="1:48" ht="15" customHeight="1" x14ac:dyDescent="0.25">
      <c r="A67" s="43">
        <v>7</v>
      </c>
      <c r="B67" s="43">
        <v>500</v>
      </c>
      <c r="C67" t="s">
        <v>1515</v>
      </c>
      <c r="D67" t="s">
        <v>1516</v>
      </c>
      <c r="E67" s="44" t="s">
        <v>304</v>
      </c>
      <c r="F67" s="35">
        <v>202476</v>
      </c>
      <c r="G67" s="53">
        <v>567</v>
      </c>
      <c r="H67" s="56">
        <f t="shared" si="0"/>
        <v>2.7535830588929064</v>
      </c>
      <c r="I67">
        <v>114</v>
      </c>
      <c r="J67">
        <v>247</v>
      </c>
      <c r="K67" s="37">
        <f t="shared" si="1"/>
        <v>46.153800000000004</v>
      </c>
      <c r="L67" s="37">
        <v>489</v>
      </c>
      <c r="M67" s="37">
        <v>560</v>
      </c>
      <c r="N67" s="37">
        <v>561</v>
      </c>
      <c r="O67" s="37">
        <v>592</v>
      </c>
      <c r="P67" s="48">
        <v>583</v>
      </c>
      <c r="Q67" s="53">
        <v>560</v>
      </c>
      <c r="R67" s="45">
        <f t="shared" si="2"/>
        <v>592</v>
      </c>
      <c r="S67" s="38">
        <f t="shared" si="3"/>
        <v>4.22</v>
      </c>
      <c r="T67" s="53">
        <v>2882700</v>
      </c>
      <c r="U67" s="53">
        <v>40527000</v>
      </c>
      <c r="V67" s="63">
        <f t="shared" si="4"/>
        <v>7.1130360000000001</v>
      </c>
      <c r="W67" s="36">
        <v>80</v>
      </c>
      <c r="X67">
        <v>474</v>
      </c>
      <c r="Y67">
        <f t="shared" si="5"/>
        <v>16.88</v>
      </c>
      <c r="Z67" s="55">
        <v>398362</v>
      </c>
      <c r="AA67" s="46">
        <v>391278</v>
      </c>
      <c r="AB67" s="37">
        <f t="shared" si="6"/>
        <v>0.376778</v>
      </c>
      <c r="AC67" s="37" t="str">
        <f t="shared" si="7"/>
        <v/>
      </c>
      <c r="AD67" s="37" t="str">
        <f t="shared" si="8"/>
        <v/>
      </c>
      <c r="AE67" s="71">
        <f t="shared" si="9"/>
        <v>804.69016529908845</v>
      </c>
      <c r="AF67" s="71">
        <f t="shared" si="10"/>
        <v>0</v>
      </c>
      <c r="AG67" s="71">
        <f t="shared" si="11"/>
        <v>0</v>
      </c>
      <c r="AH67" s="71" t="str">
        <f t="shared" si="12"/>
        <v/>
      </c>
      <c r="AI67" s="37" t="str">
        <f t="shared" si="13"/>
        <v/>
      </c>
      <c r="AJ67" s="37" t="str">
        <f t="shared" si="14"/>
        <v/>
      </c>
      <c r="AK67" s="38">
        <f t="shared" si="15"/>
        <v>804.69</v>
      </c>
      <c r="AL67" s="38">
        <f t="shared" si="16"/>
        <v>818.48</v>
      </c>
      <c r="AM67" s="36">
        <f t="shared" si="17"/>
        <v>313984</v>
      </c>
      <c r="AN67" s="39">
        <f t="shared" si="18"/>
        <v>1.8122660999999999E-3</v>
      </c>
      <c r="AO67" s="36">
        <f t="shared" si="19"/>
        <v>202.0821682788</v>
      </c>
      <c r="AP67" s="36">
        <f t="shared" si="20"/>
        <v>202678</v>
      </c>
      <c r="AQ67" s="36">
        <f t="shared" si="21"/>
        <v>5670</v>
      </c>
      <c r="AR67" s="36">
        <f t="shared" si="22"/>
        <v>19563.900000000001</v>
      </c>
      <c r="AS67" s="36">
        <f t="shared" si="23"/>
        <v>196806</v>
      </c>
      <c r="AT67" s="40">
        <f t="shared" si="24"/>
        <v>202678</v>
      </c>
      <c r="AU67" s="37"/>
      <c r="AV67" s="37">
        <f t="shared" si="25"/>
        <v>1</v>
      </c>
    </row>
    <row r="68" spans="1:48" ht="15" customHeight="1" x14ac:dyDescent="0.25">
      <c r="A68" s="43">
        <v>7</v>
      </c>
      <c r="B68" s="43">
        <v>700</v>
      </c>
      <c r="C68" t="s">
        <v>1755</v>
      </c>
      <c r="D68" t="s">
        <v>1756</v>
      </c>
      <c r="E68" s="44" t="s">
        <v>424</v>
      </c>
      <c r="F68" s="35">
        <v>906890</v>
      </c>
      <c r="G68" s="53">
        <v>2579</v>
      </c>
      <c r="H68" s="56">
        <f t="shared" si="0"/>
        <v>3.4114513421379375</v>
      </c>
      <c r="I68">
        <v>276</v>
      </c>
      <c r="J68">
        <v>1084</v>
      </c>
      <c r="K68" s="37">
        <f t="shared" si="1"/>
        <v>25.461299999999998</v>
      </c>
      <c r="L68" s="37">
        <v>1807</v>
      </c>
      <c r="M68" s="37">
        <v>2078</v>
      </c>
      <c r="N68" s="37">
        <v>2084</v>
      </c>
      <c r="O68" s="37">
        <v>2420</v>
      </c>
      <c r="P68" s="45">
        <v>2549</v>
      </c>
      <c r="Q68" s="53">
        <v>2539</v>
      </c>
      <c r="R68" s="45">
        <f t="shared" si="2"/>
        <v>2549</v>
      </c>
      <c r="S68" s="38">
        <f t="shared" si="3"/>
        <v>0</v>
      </c>
      <c r="T68" s="53">
        <v>16084600</v>
      </c>
      <c r="U68" s="53">
        <v>247880500</v>
      </c>
      <c r="V68" s="63">
        <f t="shared" si="4"/>
        <v>6.4888519999999996</v>
      </c>
      <c r="W68" s="36">
        <v>476</v>
      </c>
      <c r="X68">
        <v>2535</v>
      </c>
      <c r="Y68">
        <f t="shared" si="5"/>
        <v>18.78</v>
      </c>
      <c r="Z68" s="55">
        <v>2531380</v>
      </c>
      <c r="AA68" s="46">
        <v>1405664</v>
      </c>
      <c r="AB68" s="37">
        <f t="shared" si="6"/>
        <v>0.376778</v>
      </c>
      <c r="AC68" s="37">
        <f t="shared" si="7"/>
        <v>0.158</v>
      </c>
      <c r="AD68" s="37" t="str">
        <f t="shared" si="8"/>
        <v/>
      </c>
      <c r="AE68" s="71">
        <f t="shared" si="9"/>
        <v>949.99813809740124</v>
      </c>
      <c r="AF68" s="71">
        <f t="shared" si="10"/>
        <v>835.88124702199991</v>
      </c>
      <c r="AG68" s="71">
        <f t="shared" si="11"/>
        <v>0</v>
      </c>
      <c r="AH68" s="71">
        <f t="shared" si="12"/>
        <v>931.96766930748777</v>
      </c>
      <c r="AI68" s="37" t="str">
        <f t="shared" si="13"/>
        <v/>
      </c>
      <c r="AJ68" s="37">
        <f t="shared" si="14"/>
        <v>1</v>
      </c>
      <c r="AK68" s="38">
        <f t="shared" si="15"/>
        <v>931.97</v>
      </c>
      <c r="AL68" s="38">
        <f t="shared" si="16"/>
        <v>947.94</v>
      </c>
      <c r="AM68" s="36">
        <f t="shared" si="17"/>
        <v>1490969</v>
      </c>
      <c r="AN68" s="39">
        <f t="shared" si="18"/>
        <v>1.8122660999999999E-3</v>
      </c>
      <c r="AO68" s="36">
        <f t="shared" si="19"/>
        <v>1058.5065714218999</v>
      </c>
      <c r="AP68" s="36">
        <f t="shared" si="20"/>
        <v>907949</v>
      </c>
      <c r="AQ68" s="36">
        <f t="shared" si="21"/>
        <v>25790</v>
      </c>
      <c r="AR68" s="36">
        <f t="shared" si="22"/>
        <v>70283.199999999997</v>
      </c>
      <c r="AS68" s="36">
        <f t="shared" si="23"/>
        <v>881100</v>
      </c>
      <c r="AT68" s="40">
        <f t="shared" si="24"/>
        <v>907949</v>
      </c>
      <c r="AU68" s="37"/>
      <c r="AV68" s="37">
        <f t="shared" si="25"/>
        <v>1</v>
      </c>
    </row>
    <row r="69" spans="1:48" ht="15" customHeight="1" x14ac:dyDescent="0.25">
      <c r="A69" s="43">
        <v>7</v>
      </c>
      <c r="B69" s="43">
        <v>800</v>
      </c>
      <c r="C69" t="s">
        <v>1863</v>
      </c>
      <c r="D69" t="s">
        <v>1864</v>
      </c>
      <c r="E69" s="44" t="s">
        <v>478</v>
      </c>
      <c r="F69" s="35">
        <v>230793</v>
      </c>
      <c r="G69" s="53">
        <v>1302</v>
      </c>
      <c r="H69" s="56">
        <f t="shared" si="0"/>
        <v>3.114610984232173</v>
      </c>
      <c r="I69">
        <v>123</v>
      </c>
      <c r="J69">
        <v>676</v>
      </c>
      <c r="K69" s="37">
        <f t="shared" si="1"/>
        <v>18.1953</v>
      </c>
      <c r="L69" s="37">
        <v>587</v>
      </c>
      <c r="M69" s="37">
        <v>592</v>
      </c>
      <c r="N69" s="37">
        <v>643</v>
      </c>
      <c r="O69" s="37">
        <v>837</v>
      </c>
      <c r="P69" s="45">
        <v>1017</v>
      </c>
      <c r="Q69" s="53">
        <v>1247</v>
      </c>
      <c r="R69" s="45">
        <f t="shared" si="2"/>
        <v>1247</v>
      </c>
      <c r="S69" s="38">
        <f t="shared" si="3"/>
        <v>0</v>
      </c>
      <c r="T69" s="53">
        <v>10826300</v>
      </c>
      <c r="U69" s="53">
        <v>192600600</v>
      </c>
      <c r="V69" s="63">
        <f t="shared" si="4"/>
        <v>5.6211140000000004</v>
      </c>
      <c r="W69" s="36">
        <v>191</v>
      </c>
      <c r="X69">
        <v>1190</v>
      </c>
      <c r="Y69">
        <f t="shared" si="5"/>
        <v>16.05</v>
      </c>
      <c r="Z69" s="55">
        <v>1786240</v>
      </c>
      <c r="AA69" s="46">
        <v>1125814</v>
      </c>
      <c r="AB69" s="37">
        <f t="shared" si="6"/>
        <v>0.376778</v>
      </c>
      <c r="AC69" s="37" t="str">
        <f t="shared" si="7"/>
        <v/>
      </c>
      <c r="AD69" s="37" t="str">
        <f t="shared" si="8"/>
        <v/>
      </c>
      <c r="AE69" s="71">
        <f t="shared" si="9"/>
        <v>884.43293036424961</v>
      </c>
      <c r="AF69" s="71">
        <f t="shared" si="10"/>
        <v>0</v>
      </c>
      <c r="AG69" s="71">
        <f t="shared" si="11"/>
        <v>0</v>
      </c>
      <c r="AH69" s="71" t="str">
        <f t="shared" si="12"/>
        <v/>
      </c>
      <c r="AI69" s="37" t="str">
        <f t="shared" si="13"/>
        <v/>
      </c>
      <c r="AJ69" s="37" t="str">
        <f t="shared" si="14"/>
        <v/>
      </c>
      <c r="AK69" s="38">
        <f t="shared" si="15"/>
        <v>884.43</v>
      </c>
      <c r="AL69" s="38">
        <f t="shared" si="16"/>
        <v>899.58</v>
      </c>
      <c r="AM69" s="36">
        <f t="shared" si="17"/>
        <v>498237</v>
      </c>
      <c r="AN69" s="39">
        <f t="shared" si="18"/>
        <v>1.8122660999999999E-3</v>
      </c>
      <c r="AO69" s="36">
        <f t="shared" si="19"/>
        <v>484.6796948484</v>
      </c>
      <c r="AP69" s="36">
        <f t="shared" si="20"/>
        <v>231278</v>
      </c>
      <c r="AQ69" s="36">
        <f t="shared" si="21"/>
        <v>13020</v>
      </c>
      <c r="AR69" s="36">
        <f t="shared" si="22"/>
        <v>56290.700000000004</v>
      </c>
      <c r="AS69" s="36">
        <f t="shared" si="23"/>
        <v>217773</v>
      </c>
      <c r="AT69" s="40">
        <f t="shared" si="24"/>
        <v>231278</v>
      </c>
      <c r="AU69" s="37"/>
      <c r="AV69" s="37">
        <f t="shared" si="25"/>
        <v>1</v>
      </c>
    </row>
    <row r="70" spans="1:48" ht="15" customHeight="1" x14ac:dyDescent="0.25">
      <c r="A70" s="43">
        <v>7</v>
      </c>
      <c r="B70" s="43">
        <v>900</v>
      </c>
      <c r="C70" t="s">
        <v>1875</v>
      </c>
      <c r="D70" t="s">
        <v>1876</v>
      </c>
      <c r="E70" s="44" t="s">
        <v>484</v>
      </c>
      <c r="F70" s="35">
        <v>8474206</v>
      </c>
      <c r="G70" s="53">
        <v>46173</v>
      </c>
      <c r="H70" s="56">
        <f t="shared" si="0"/>
        <v>4.6643880928989567</v>
      </c>
      <c r="I70">
        <v>3241</v>
      </c>
      <c r="J70">
        <v>18951</v>
      </c>
      <c r="K70" s="37">
        <f t="shared" si="1"/>
        <v>17.102</v>
      </c>
      <c r="L70" s="37">
        <v>30895</v>
      </c>
      <c r="M70" s="37">
        <v>28651</v>
      </c>
      <c r="N70" s="37">
        <v>31477</v>
      </c>
      <c r="O70" s="37">
        <v>32427</v>
      </c>
      <c r="P70" s="45">
        <v>39309</v>
      </c>
      <c r="Q70" s="53">
        <v>44488</v>
      </c>
      <c r="R70" s="45">
        <f t="shared" si="2"/>
        <v>44488</v>
      </c>
      <c r="S70" s="38">
        <f t="shared" si="3"/>
        <v>0</v>
      </c>
      <c r="T70" s="53">
        <v>1287751800</v>
      </c>
      <c r="U70" s="53">
        <v>5060193400</v>
      </c>
      <c r="V70" s="63">
        <f t="shared" si="4"/>
        <v>25.448668000000001</v>
      </c>
      <c r="W70" s="36">
        <v>5552</v>
      </c>
      <c r="X70">
        <v>44444</v>
      </c>
      <c r="Y70">
        <f t="shared" si="5"/>
        <v>12.49</v>
      </c>
      <c r="Z70" s="55">
        <v>62574668</v>
      </c>
      <c r="AA70" s="46">
        <v>23024999</v>
      </c>
      <c r="AB70" s="37">
        <f t="shared" si="6"/>
        <v>0.376778</v>
      </c>
      <c r="AC70" s="37" t="str">
        <f t="shared" si="7"/>
        <v/>
      </c>
      <c r="AD70" s="37" t="str">
        <f t="shared" si="8"/>
        <v/>
      </c>
      <c r="AE70" s="71">
        <f t="shared" si="9"/>
        <v>0</v>
      </c>
      <c r="AF70" s="71">
        <f t="shared" si="10"/>
        <v>0</v>
      </c>
      <c r="AG70" s="71">
        <f t="shared" si="11"/>
        <v>838.06863673579983</v>
      </c>
      <c r="AH70" s="71" t="str">
        <f t="shared" si="12"/>
        <v/>
      </c>
      <c r="AI70" s="37" t="str">
        <f t="shared" si="13"/>
        <v/>
      </c>
      <c r="AJ70" s="37" t="str">
        <f t="shared" si="14"/>
        <v/>
      </c>
      <c r="AK70" s="38">
        <f t="shared" si="15"/>
        <v>838.07</v>
      </c>
      <c r="AL70" s="38">
        <f t="shared" si="16"/>
        <v>852.43</v>
      </c>
      <c r="AM70" s="36">
        <f t="shared" si="17"/>
        <v>15782492</v>
      </c>
      <c r="AN70" s="39">
        <f t="shared" si="18"/>
        <v>1.8122660999999999E-3</v>
      </c>
      <c r="AO70" s="36">
        <f t="shared" si="19"/>
        <v>13244.558966904598</v>
      </c>
      <c r="AP70" s="36">
        <f t="shared" si="20"/>
        <v>8487451</v>
      </c>
      <c r="AQ70" s="36">
        <f t="shared" si="21"/>
        <v>461730</v>
      </c>
      <c r="AR70" s="36">
        <f t="shared" si="22"/>
        <v>1151249.95</v>
      </c>
      <c r="AS70" s="36">
        <f t="shared" si="23"/>
        <v>8012476</v>
      </c>
      <c r="AT70" s="40">
        <f t="shared" si="24"/>
        <v>8487451</v>
      </c>
      <c r="AU70" s="37"/>
      <c r="AV70" s="37">
        <f t="shared" si="25"/>
        <v>1</v>
      </c>
    </row>
    <row r="71" spans="1:48" ht="15" customHeight="1" x14ac:dyDescent="0.25">
      <c r="A71" s="43">
        <v>7</v>
      </c>
      <c r="B71" s="43">
        <v>1000</v>
      </c>
      <c r="C71" t="s">
        <v>1885</v>
      </c>
      <c r="D71" t="s">
        <v>1886</v>
      </c>
      <c r="E71" s="44" t="s">
        <v>489</v>
      </c>
      <c r="F71" s="35">
        <v>688082</v>
      </c>
      <c r="G71" s="53">
        <v>1725</v>
      </c>
      <c r="H71" s="56">
        <f t="shared" si="0"/>
        <v>3.2367890994092927</v>
      </c>
      <c r="I71">
        <v>232</v>
      </c>
      <c r="J71">
        <v>671</v>
      </c>
      <c r="K71" s="37">
        <f t="shared" si="1"/>
        <v>34.575299999999999</v>
      </c>
      <c r="L71" s="37">
        <v>1307</v>
      </c>
      <c r="M71" s="37">
        <v>1516</v>
      </c>
      <c r="N71" s="37">
        <v>1526</v>
      </c>
      <c r="O71" s="37">
        <v>1678</v>
      </c>
      <c r="P71" s="45">
        <v>1756</v>
      </c>
      <c r="Q71" s="53">
        <v>1710</v>
      </c>
      <c r="R71" s="45">
        <f t="shared" si="2"/>
        <v>1756</v>
      </c>
      <c r="S71" s="38">
        <f t="shared" si="3"/>
        <v>1.77</v>
      </c>
      <c r="T71" s="53">
        <v>13730700</v>
      </c>
      <c r="U71" s="53">
        <v>128003800</v>
      </c>
      <c r="V71" s="63">
        <f t="shared" si="4"/>
        <v>10.726791</v>
      </c>
      <c r="W71" s="36">
        <v>281</v>
      </c>
      <c r="X71">
        <v>1674</v>
      </c>
      <c r="Y71">
        <f t="shared" si="5"/>
        <v>16.79</v>
      </c>
      <c r="Z71" s="55">
        <v>1408698</v>
      </c>
      <c r="AA71" s="46">
        <v>939999</v>
      </c>
      <c r="AB71" s="37">
        <f t="shared" si="6"/>
        <v>0.376778</v>
      </c>
      <c r="AC71" s="37" t="str">
        <f t="shared" si="7"/>
        <v/>
      </c>
      <c r="AD71" s="37" t="str">
        <f t="shared" si="8"/>
        <v/>
      </c>
      <c r="AE71" s="71">
        <f t="shared" si="9"/>
        <v>911.41926591022639</v>
      </c>
      <c r="AF71" s="71">
        <f t="shared" si="10"/>
        <v>0</v>
      </c>
      <c r="AG71" s="71">
        <f t="shared" si="11"/>
        <v>0</v>
      </c>
      <c r="AH71" s="71" t="str">
        <f t="shared" si="12"/>
        <v/>
      </c>
      <c r="AI71" s="37" t="str">
        <f t="shared" si="13"/>
        <v/>
      </c>
      <c r="AJ71" s="37" t="str">
        <f t="shared" si="14"/>
        <v/>
      </c>
      <c r="AK71" s="38">
        <f t="shared" si="15"/>
        <v>911.42</v>
      </c>
      <c r="AL71" s="38">
        <f t="shared" si="16"/>
        <v>927.03</v>
      </c>
      <c r="AM71" s="36">
        <f t="shared" si="17"/>
        <v>1068360</v>
      </c>
      <c r="AN71" s="39">
        <f t="shared" si="18"/>
        <v>1.8122660999999999E-3</v>
      </c>
      <c r="AO71" s="36">
        <f t="shared" si="19"/>
        <v>689.16492797579997</v>
      </c>
      <c r="AP71" s="36">
        <f t="shared" si="20"/>
        <v>688771</v>
      </c>
      <c r="AQ71" s="36">
        <f t="shared" si="21"/>
        <v>17250</v>
      </c>
      <c r="AR71" s="36">
        <f t="shared" si="22"/>
        <v>46999.950000000004</v>
      </c>
      <c r="AS71" s="36">
        <f t="shared" si="23"/>
        <v>670832</v>
      </c>
      <c r="AT71" s="40">
        <f t="shared" si="24"/>
        <v>688771</v>
      </c>
      <c r="AU71" s="37"/>
      <c r="AV71" s="37">
        <f t="shared" si="25"/>
        <v>1</v>
      </c>
    </row>
    <row r="72" spans="1:48" ht="15" customHeight="1" x14ac:dyDescent="0.25">
      <c r="A72" s="43">
        <v>7</v>
      </c>
      <c r="B72" s="43">
        <v>1300</v>
      </c>
      <c r="C72" t="s">
        <v>2347</v>
      </c>
      <c r="D72" t="s">
        <v>2348</v>
      </c>
      <c r="E72" s="44" t="s">
        <v>719</v>
      </c>
      <c r="F72" s="35">
        <v>295773</v>
      </c>
      <c r="G72" s="53">
        <v>754</v>
      </c>
      <c r="H72" s="56">
        <f t="shared" si="0"/>
        <v>2.8773713458697738</v>
      </c>
      <c r="I72">
        <v>66</v>
      </c>
      <c r="J72">
        <v>278</v>
      </c>
      <c r="K72" s="37">
        <f t="shared" si="1"/>
        <v>23.741</v>
      </c>
      <c r="L72" s="37">
        <v>488</v>
      </c>
      <c r="M72" s="37">
        <v>655</v>
      </c>
      <c r="N72" s="37">
        <v>633</v>
      </c>
      <c r="O72" s="37">
        <v>827</v>
      </c>
      <c r="P72" s="48">
        <v>868</v>
      </c>
      <c r="Q72" s="53">
        <v>750</v>
      </c>
      <c r="R72" s="45">
        <f t="shared" si="2"/>
        <v>868</v>
      </c>
      <c r="S72" s="38">
        <f t="shared" si="3"/>
        <v>13.13</v>
      </c>
      <c r="T72" s="53">
        <v>2604000</v>
      </c>
      <c r="U72" s="53">
        <v>55978300</v>
      </c>
      <c r="V72" s="63">
        <f t="shared" si="4"/>
        <v>4.6518030000000001</v>
      </c>
      <c r="W72" s="36">
        <v>52</v>
      </c>
      <c r="X72">
        <v>789</v>
      </c>
      <c r="Y72">
        <f t="shared" si="5"/>
        <v>6.59</v>
      </c>
      <c r="Z72" s="55">
        <v>574743</v>
      </c>
      <c r="AA72" s="46">
        <v>362686</v>
      </c>
      <c r="AB72" s="37">
        <f t="shared" si="6"/>
        <v>0.376778</v>
      </c>
      <c r="AC72" s="37" t="str">
        <f t="shared" si="7"/>
        <v/>
      </c>
      <c r="AD72" s="37" t="str">
        <f t="shared" si="8"/>
        <v/>
      </c>
      <c r="AE72" s="71">
        <f t="shared" si="9"/>
        <v>832.03215076167805</v>
      </c>
      <c r="AF72" s="71">
        <f t="shared" si="10"/>
        <v>0</v>
      </c>
      <c r="AG72" s="71">
        <f t="shared" si="11"/>
        <v>0</v>
      </c>
      <c r="AH72" s="71" t="str">
        <f t="shared" si="12"/>
        <v/>
      </c>
      <c r="AI72" s="37" t="str">
        <f t="shared" si="13"/>
        <v/>
      </c>
      <c r="AJ72" s="37" t="str">
        <f t="shared" si="14"/>
        <v/>
      </c>
      <c r="AK72" s="38">
        <f t="shared" si="15"/>
        <v>832.03</v>
      </c>
      <c r="AL72" s="38">
        <f t="shared" si="16"/>
        <v>846.28</v>
      </c>
      <c r="AM72" s="36">
        <f t="shared" si="17"/>
        <v>421545</v>
      </c>
      <c r="AN72" s="39">
        <f t="shared" si="18"/>
        <v>1.8122660999999999E-3</v>
      </c>
      <c r="AO72" s="36">
        <f t="shared" si="19"/>
        <v>227.93233192919999</v>
      </c>
      <c r="AP72" s="36">
        <f t="shared" si="20"/>
        <v>296001</v>
      </c>
      <c r="AQ72" s="36">
        <f t="shared" si="21"/>
        <v>7540</v>
      </c>
      <c r="AR72" s="36">
        <f t="shared" si="22"/>
        <v>18134.3</v>
      </c>
      <c r="AS72" s="36">
        <f t="shared" si="23"/>
        <v>288233</v>
      </c>
      <c r="AT72" s="40">
        <f t="shared" si="24"/>
        <v>296001</v>
      </c>
      <c r="AU72" s="37"/>
      <c r="AV72" s="37">
        <f t="shared" si="25"/>
        <v>1</v>
      </c>
    </row>
    <row r="73" spans="1:48" ht="15" customHeight="1" x14ac:dyDescent="0.25">
      <c r="A73" s="43">
        <v>7</v>
      </c>
      <c r="B73" s="43">
        <v>1400</v>
      </c>
      <c r="C73" t="s">
        <v>2471</v>
      </c>
      <c r="D73" t="s">
        <v>2472</v>
      </c>
      <c r="E73" s="44" t="s">
        <v>781</v>
      </c>
      <c r="F73" s="35">
        <v>81424</v>
      </c>
      <c r="G73" s="53">
        <v>329</v>
      </c>
      <c r="H73" s="56">
        <f t="shared" si="0"/>
        <v>2.5171958979499744</v>
      </c>
      <c r="I73">
        <v>84</v>
      </c>
      <c r="J73">
        <v>146</v>
      </c>
      <c r="K73" s="37">
        <f t="shared" si="1"/>
        <v>57.534199999999998</v>
      </c>
      <c r="L73" s="37">
        <v>347</v>
      </c>
      <c r="M73" s="37">
        <v>365</v>
      </c>
      <c r="N73" s="37">
        <v>339</v>
      </c>
      <c r="O73" s="37">
        <v>359</v>
      </c>
      <c r="P73" s="48">
        <v>332</v>
      </c>
      <c r="Q73" s="53">
        <v>328</v>
      </c>
      <c r="R73" s="45">
        <f t="shared" si="2"/>
        <v>365</v>
      </c>
      <c r="S73" s="38">
        <f t="shared" si="3"/>
        <v>9.86</v>
      </c>
      <c r="T73" s="53">
        <v>6317100</v>
      </c>
      <c r="U73" s="53">
        <v>24176600</v>
      </c>
      <c r="V73" s="63">
        <f t="shared" si="4"/>
        <v>26.128983999999999</v>
      </c>
      <c r="W73" s="36">
        <v>25</v>
      </c>
      <c r="X73">
        <v>362</v>
      </c>
      <c r="Y73">
        <f t="shared" si="5"/>
        <v>6.91</v>
      </c>
      <c r="Z73" s="55">
        <v>316538</v>
      </c>
      <c r="AA73" s="46">
        <v>297853</v>
      </c>
      <c r="AB73" s="37">
        <f t="shared" si="6"/>
        <v>0.376778</v>
      </c>
      <c r="AC73" s="37" t="str">
        <f t="shared" si="7"/>
        <v/>
      </c>
      <c r="AD73" s="37" t="str">
        <f t="shared" si="8"/>
        <v/>
      </c>
      <c r="AE73" s="71">
        <f t="shared" si="9"/>
        <v>752.47767835149648</v>
      </c>
      <c r="AF73" s="71">
        <f t="shared" si="10"/>
        <v>0</v>
      </c>
      <c r="AG73" s="71">
        <f t="shared" si="11"/>
        <v>0</v>
      </c>
      <c r="AH73" s="71" t="str">
        <f t="shared" si="12"/>
        <v/>
      </c>
      <c r="AI73" s="37" t="str">
        <f t="shared" si="13"/>
        <v/>
      </c>
      <c r="AJ73" s="37" t="str">
        <f t="shared" si="14"/>
        <v/>
      </c>
      <c r="AK73" s="38">
        <f t="shared" si="15"/>
        <v>752.48</v>
      </c>
      <c r="AL73" s="38">
        <f t="shared" si="16"/>
        <v>765.37</v>
      </c>
      <c r="AM73" s="36">
        <f t="shared" si="17"/>
        <v>132542</v>
      </c>
      <c r="AN73" s="39">
        <f t="shared" si="18"/>
        <v>1.8122660999999999E-3</v>
      </c>
      <c r="AO73" s="36">
        <f t="shared" si="19"/>
        <v>92.639418499800001</v>
      </c>
      <c r="AP73" s="36">
        <f t="shared" si="20"/>
        <v>81517</v>
      </c>
      <c r="AQ73" s="36">
        <f t="shared" si="21"/>
        <v>3290</v>
      </c>
      <c r="AR73" s="36">
        <f t="shared" si="22"/>
        <v>14892.650000000001</v>
      </c>
      <c r="AS73" s="36">
        <f t="shared" si="23"/>
        <v>78134</v>
      </c>
      <c r="AT73" s="40">
        <f t="shared" si="24"/>
        <v>81517</v>
      </c>
      <c r="AU73" s="37"/>
      <c r="AV73" s="37">
        <f t="shared" si="25"/>
        <v>1</v>
      </c>
    </row>
    <row r="74" spans="1:48" ht="15" customHeight="1" x14ac:dyDescent="0.25">
      <c r="A74" s="43">
        <v>7</v>
      </c>
      <c r="B74" s="43">
        <v>2400</v>
      </c>
      <c r="C74" t="s">
        <v>2127</v>
      </c>
      <c r="D74" t="s">
        <v>2128</v>
      </c>
      <c r="E74" s="44" t="s">
        <v>610</v>
      </c>
      <c r="F74" s="35">
        <v>49233</v>
      </c>
      <c r="G74" s="53">
        <v>230</v>
      </c>
      <c r="H74" s="56">
        <f t="shared" si="0"/>
        <v>2.3617278360175931</v>
      </c>
      <c r="I74">
        <v>19</v>
      </c>
      <c r="J74">
        <v>106</v>
      </c>
      <c r="K74" s="37">
        <f t="shared" si="1"/>
        <v>17.924499999999998</v>
      </c>
      <c r="L74" s="37">
        <v>128</v>
      </c>
      <c r="M74" s="37">
        <v>208</v>
      </c>
      <c r="N74" s="37">
        <v>228</v>
      </c>
      <c r="O74" s="37">
        <v>246</v>
      </c>
      <c r="P74" s="48">
        <v>247</v>
      </c>
      <c r="Q74" s="53">
        <v>229</v>
      </c>
      <c r="R74" s="45">
        <f t="shared" si="2"/>
        <v>247</v>
      </c>
      <c r="S74" s="38">
        <f t="shared" si="3"/>
        <v>6.88</v>
      </c>
      <c r="T74" s="53">
        <v>2111200</v>
      </c>
      <c r="U74" s="53">
        <v>16954200</v>
      </c>
      <c r="V74" s="63">
        <f t="shared" si="4"/>
        <v>12.452372</v>
      </c>
      <c r="W74" s="36">
        <v>24</v>
      </c>
      <c r="X74">
        <v>231</v>
      </c>
      <c r="Y74">
        <f t="shared" si="5"/>
        <v>10.39</v>
      </c>
      <c r="Z74" s="55">
        <v>172517</v>
      </c>
      <c r="AA74" s="46">
        <v>225000</v>
      </c>
      <c r="AB74" s="37">
        <f t="shared" si="6"/>
        <v>0.376778</v>
      </c>
      <c r="AC74" s="37" t="str">
        <f t="shared" si="7"/>
        <v/>
      </c>
      <c r="AD74" s="37" t="str">
        <f t="shared" si="8"/>
        <v/>
      </c>
      <c r="AE74" s="71">
        <f t="shared" si="9"/>
        <v>718.13835923605791</v>
      </c>
      <c r="AF74" s="71">
        <f t="shared" si="10"/>
        <v>0</v>
      </c>
      <c r="AG74" s="71">
        <f t="shared" si="11"/>
        <v>0</v>
      </c>
      <c r="AH74" s="71" t="str">
        <f t="shared" si="12"/>
        <v/>
      </c>
      <c r="AI74" s="37" t="str">
        <f t="shared" si="13"/>
        <v/>
      </c>
      <c r="AJ74" s="37" t="str">
        <f t="shared" si="14"/>
        <v/>
      </c>
      <c r="AK74" s="38">
        <f t="shared" si="15"/>
        <v>718.14</v>
      </c>
      <c r="AL74" s="38">
        <f t="shared" si="16"/>
        <v>730.44</v>
      </c>
      <c r="AM74" s="36">
        <f t="shared" si="17"/>
        <v>103001</v>
      </c>
      <c r="AN74" s="39">
        <f t="shared" si="18"/>
        <v>1.8122660999999999E-3</v>
      </c>
      <c r="AO74" s="36">
        <f t="shared" si="19"/>
        <v>97.441923664800001</v>
      </c>
      <c r="AP74" s="36">
        <f t="shared" si="20"/>
        <v>49330</v>
      </c>
      <c r="AQ74" s="36">
        <f t="shared" si="21"/>
        <v>2300</v>
      </c>
      <c r="AR74" s="36">
        <f t="shared" si="22"/>
        <v>11250</v>
      </c>
      <c r="AS74" s="36">
        <f t="shared" si="23"/>
        <v>46933</v>
      </c>
      <c r="AT74" s="40">
        <f t="shared" si="24"/>
        <v>49330</v>
      </c>
      <c r="AU74" s="37"/>
      <c r="AV74" s="37">
        <f t="shared" si="25"/>
        <v>1</v>
      </c>
    </row>
    <row r="75" spans="1:48" ht="15" customHeight="1" x14ac:dyDescent="0.25">
      <c r="A75" s="43">
        <v>7</v>
      </c>
      <c r="B75" s="43">
        <v>2500</v>
      </c>
      <c r="C75" t="s">
        <v>2311</v>
      </c>
      <c r="D75" t="s">
        <v>2312</v>
      </c>
      <c r="E75" s="44" t="s">
        <v>701</v>
      </c>
      <c r="F75" s="35">
        <v>22916</v>
      </c>
      <c r="G75" s="53">
        <v>287</v>
      </c>
      <c r="H75" s="56">
        <f t="shared" si="0"/>
        <v>2.4578818967339924</v>
      </c>
      <c r="I75">
        <v>2</v>
      </c>
      <c r="J75">
        <v>113</v>
      </c>
      <c r="K75" s="37">
        <f t="shared" si="1"/>
        <v>1.7699</v>
      </c>
      <c r="L75" s="37">
        <v>400</v>
      </c>
      <c r="M75" s="37">
        <v>399</v>
      </c>
      <c r="N75" s="37">
        <v>272</v>
      </c>
      <c r="O75" s="37">
        <v>330</v>
      </c>
      <c r="P75" s="48">
        <v>289</v>
      </c>
      <c r="Q75" s="53">
        <v>288</v>
      </c>
      <c r="R75" s="45">
        <f t="shared" si="2"/>
        <v>400</v>
      </c>
      <c r="S75" s="38">
        <f t="shared" si="3"/>
        <v>28.25</v>
      </c>
      <c r="T75" s="53">
        <v>824300</v>
      </c>
      <c r="U75" s="53">
        <v>38551700</v>
      </c>
      <c r="V75" s="63">
        <f t="shared" si="4"/>
        <v>2.1381679999999998</v>
      </c>
      <c r="W75" s="36">
        <v>57</v>
      </c>
      <c r="X75">
        <v>270</v>
      </c>
      <c r="Y75">
        <f t="shared" si="5"/>
        <v>21.11</v>
      </c>
      <c r="Z75" s="55">
        <v>414449</v>
      </c>
      <c r="AA75" s="46">
        <v>56820</v>
      </c>
      <c r="AB75" s="37">
        <f t="shared" si="6"/>
        <v>0.376778</v>
      </c>
      <c r="AC75" s="37" t="str">
        <f t="shared" si="7"/>
        <v/>
      </c>
      <c r="AD75" s="37" t="str">
        <f t="shared" si="8"/>
        <v/>
      </c>
      <c r="AE75" s="71">
        <f t="shared" si="9"/>
        <v>739.37657970491398</v>
      </c>
      <c r="AF75" s="71">
        <f t="shared" si="10"/>
        <v>0</v>
      </c>
      <c r="AG75" s="71">
        <f t="shared" si="11"/>
        <v>0</v>
      </c>
      <c r="AH75" s="71" t="str">
        <f t="shared" si="12"/>
        <v/>
      </c>
      <c r="AI75" s="37" t="str">
        <f t="shared" si="13"/>
        <v/>
      </c>
      <c r="AJ75" s="37" t="str">
        <f t="shared" si="14"/>
        <v/>
      </c>
      <c r="AK75" s="38">
        <f t="shared" si="15"/>
        <v>739.38</v>
      </c>
      <c r="AL75" s="38">
        <f t="shared" si="16"/>
        <v>752.05</v>
      </c>
      <c r="AM75" s="36">
        <f t="shared" si="17"/>
        <v>59683</v>
      </c>
      <c r="AN75" s="39">
        <f t="shared" si="18"/>
        <v>1.8122660999999999E-3</v>
      </c>
      <c r="AO75" s="36">
        <f t="shared" si="19"/>
        <v>66.631587698700002</v>
      </c>
      <c r="AP75" s="36">
        <f t="shared" si="20"/>
        <v>22983</v>
      </c>
      <c r="AQ75" s="36">
        <f t="shared" si="21"/>
        <v>2870</v>
      </c>
      <c r="AR75" s="36">
        <f t="shared" si="22"/>
        <v>2841</v>
      </c>
      <c r="AS75" s="36">
        <f t="shared" si="23"/>
        <v>20075</v>
      </c>
      <c r="AT75" s="40">
        <f t="shared" si="24"/>
        <v>22983</v>
      </c>
      <c r="AU75" s="37"/>
      <c r="AV75" s="37">
        <f t="shared" si="25"/>
        <v>1</v>
      </c>
    </row>
    <row r="76" spans="1:48" ht="15" customHeight="1" x14ac:dyDescent="0.25">
      <c r="A76" s="43">
        <v>8</v>
      </c>
      <c r="B76" s="43">
        <v>100</v>
      </c>
      <c r="C76" t="s">
        <v>1211</v>
      </c>
      <c r="D76" t="s">
        <v>1212</v>
      </c>
      <c r="E76" s="44" t="s">
        <v>154</v>
      </c>
      <c r="F76" s="35">
        <v>2236</v>
      </c>
      <c r="G76" s="53">
        <v>36</v>
      </c>
      <c r="H76" s="56">
        <f t="shared" ref="H76:H139" si="26">LOG10(G76)</f>
        <v>1.5563025007672873</v>
      </c>
      <c r="I76">
        <v>5</v>
      </c>
      <c r="J76">
        <v>14</v>
      </c>
      <c r="K76" s="37">
        <f t="shared" ref="K76:K139" si="27">ROUND(I76/J76,6)*100</f>
        <v>35.714300000000001</v>
      </c>
      <c r="L76" s="37">
        <v>113</v>
      </c>
      <c r="M76" s="37">
        <v>72</v>
      </c>
      <c r="N76" s="37">
        <v>62</v>
      </c>
      <c r="O76" s="37">
        <v>61</v>
      </c>
      <c r="P76" s="48">
        <v>36</v>
      </c>
      <c r="Q76" s="53">
        <v>36</v>
      </c>
      <c r="R76" s="45">
        <f t="shared" ref="R76:R139" si="28">MAX(L76:Q76)</f>
        <v>113</v>
      </c>
      <c r="S76" s="38">
        <f t="shared" ref="S76:S139" si="29">ROUND(IF(100*(1-(G76/R76))&lt;0,0,100*(1-G76/R76)),2)</f>
        <v>68.14</v>
      </c>
      <c r="T76" s="53">
        <v>2484800</v>
      </c>
      <c r="U76" s="53">
        <v>8437109</v>
      </c>
      <c r="V76" s="63">
        <f t="shared" ref="V76:V139" si="30">ROUND(T76/U76*100,6)</f>
        <v>29.450845999999999</v>
      </c>
      <c r="W76" s="36">
        <v>3</v>
      </c>
      <c r="X76">
        <v>19</v>
      </c>
      <c r="Y76">
        <f t="shared" ref="Y76:Y139" si="31">ROUND(W76/X76*100,2)</f>
        <v>15.79</v>
      </c>
      <c r="Z76" s="55">
        <v>112429</v>
      </c>
      <c r="AA76" s="46">
        <v>3763</v>
      </c>
      <c r="AB76" s="37">
        <f t="shared" ref="AB76:AB139" si="32">ROUND(AA$11/Z$11,6)</f>
        <v>0.376778</v>
      </c>
      <c r="AC76" s="37" t="str">
        <f t="shared" ref="AC76:AC139" si="33">IF(AND(2500&lt;=G76,G76&lt;3000),(G76-2500)*0.002,"")</f>
        <v/>
      </c>
      <c r="AD76" s="37" t="str">
        <f t="shared" ref="AD76:AD139" si="34">IF(AND(10000&lt;=G76,G76&lt;11000),(11000-G76)*0.001,"")</f>
        <v/>
      </c>
      <c r="AE76" s="71">
        <f t="shared" ref="AE76:AE139" si="35">IF(G76&lt;3000, 196.487+(220.877*H76),0)</f>
        <v>540.23842746197613</v>
      </c>
      <c r="AF76" s="71">
        <f t="shared" ref="AF76:AF139" si="36">IF((AND(2500&lt;=G76,G76&lt;11000)),1.15*(497.308+(6.667*K76)+(9.215*V76)+(16.081*S76)),0)</f>
        <v>0</v>
      </c>
      <c r="AG76" s="71">
        <f t="shared" ref="AG76:AG139" si="37">IF(G76&gt;=10000,1.15*(293.056+(8.572*K76)+(11.494*Y76)+(5.719*V76)+(9.484*S76)),0)</f>
        <v>0</v>
      </c>
      <c r="AH76" s="71" t="str">
        <f t="shared" ref="AH76:AH139" si="38">IF(AND(2500&lt;=G76,G76&lt;3000),(AC76*AF76)+((1-AC76)*AE76),"")</f>
        <v/>
      </c>
      <c r="AI76" s="37" t="str">
        <f t="shared" ref="AI76:AI139" si="39">IF(AND(10000&lt;=G76,G76&lt;11000),(AD76*AF76)+(AG76*(1-AD76)),"")</f>
        <v/>
      </c>
      <c r="AJ76" s="37" t="str">
        <f t="shared" ref="AJ76:AJ139" si="40">IF(AND(AC76="",AD76=""),"",1)</f>
        <v/>
      </c>
      <c r="AK76" s="38">
        <f t="shared" ref="AK76:AK139" si="41">ROUND(IF(AJ76="",MAX(AE76,AF76,AG76),MAX(AH76,AI76)),2)</f>
        <v>540.24</v>
      </c>
      <c r="AL76" s="38">
        <f t="shared" ref="AL76:AL139" si="42">ROUND(AK76*AL$2,2)</f>
        <v>549.5</v>
      </c>
      <c r="AM76" s="36">
        <f t="shared" ref="AM76:AM139" si="43">ROUND(IF((AL76*G76)-(Z76*AB76)&lt;0,0,(AL76*G76)-(Z76*AB76)),0)</f>
        <v>0</v>
      </c>
      <c r="AN76" s="39">
        <f t="shared" ref="AN76:AN139" si="44">$AN$11</f>
        <v>1.8122660999999999E-3</v>
      </c>
      <c r="AO76" s="36">
        <f t="shared" ref="AO76:AO139" si="45">(AM76-F76)*AN76</f>
        <v>-4.0522269996000002</v>
      </c>
      <c r="AP76" s="36">
        <f t="shared" ref="AP76:AP139" si="46">ROUND(MAX(IF(F76&lt;AM76,F76+AO76,AM76),0),0)</f>
        <v>0</v>
      </c>
      <c r="AQ76" s="36">
        <f t="shared" ref="AQ76:AQ139" si="47">10*G76</f>
        <v>360</v>
      </c>
      <c r="AR76" s="36">
        <f t="shared" ref="AR76:AR139" si="48">0.05*AA76</f>
        <v>188.15</v>
      </c>
      <c r="AS76" s="36">
        <f t="shared" ref="AS76:AS139" si="49">ROUND(MAX(F76-MIN(AQ76:AR76)),0)</f>
        <v>2048</v>
      </c>
      <c r="AT76" s="40">
        <f t="shared" ref="AT76:AT139" si="50">MAX(AP76,AS76)</f>
        <v>2048</v>
      </c>
      <c r="AU76" s="37"/>
      <c r="AV76" s="37">
        <f t="shared" ref="AV76:AV139" si="51">IF(AT76&gt;0,1,0)</f>
        <v>1</v>
      </c>
    </row>
    <row r="77" spans="1:48" ht="15" customHeight="1" x14ac:dyDescent="0.25">
      <c r="A77" s="43">
        <v>8</v>
      </c>
      <c r="B77" s="43">
        <v>400</v>
      </c>
      <c r="C77" t="s">
        <v>1403</v>
      </c>
      <c r="D77" t="s">
        <v>1404</v>
      </c>
      <c r="E77" s="44" t="s">
        <v>248</v>
      </c>
      <c r="F77" s="35">
        <v>15618</v>
      </c>
      <c r="G77" s="53">
        <v>65</v>
      </c>
      <c r="H77" s="56">
        <f t="shared" si="26"/>
        <v>1.8129133566428555</v>
      </c>
      <c r="I77">
        <v>21</v>
      </c>
      <c r="J77">
        <v>37</v>
      </c>
      <c r="K77" s="37">
        <f t="shared" si="27"/>
        <v>56.756799999999998</v>
      </c>
      <c r="L77" s="37">
        <v>126</v>
      </c>
      <c r="M77" s="37">
        <v>90</v>
      </c>
      <c r="N77" s="37">
        <v>83</v>
      </c>
      <c r="O77" s="37">
        <v>91</v>
      </c>
      <c r="P77" s="48">
        <v>86</v>
      </c>
      <c r="Q77" s="53">
        <v>70</v>
      </c>
      <c r="R77" s="45">
        <f t="shared" si="28"/>
        <v>126</v>
      </c>
      <c r="S77" s="38">
        <f t="shared" si="29"/>
        <v>48.41</v>
      </c>
      <c r="T77" s="53">
        <v>135300</v>
      </c>
      <c r="U77" s="53">
        <v>8109758</v>
      </c>
      <c r="V77" s="63">
        <f t="shared" si="30"/>
        <v>1.668361</v>
      </c>
      <c r="W77" s="36">
        <v>12</v>
      </c>
      <c r="X77">
        <v>71</v>
      </c>
      <c r="Y77">
        <f t="shared" si="31"/>
        <v>16.899999999999999</v>
      </c>
      <c r="Z77" s="55">
        <v>48648</v>
      </c>
      <c r="AA77" s="46">
        <v>32566</v>
      </c>
      <c r="AB77" s="37">
        <f t="shared" si="32"/>
        <v>0.376778</v>
      </c>
      <c r="AC77" s="37" t="str">
        <f t="shared" si="33"/>
        <v/>
      </c>
      <c r="AD77" s="37" t="str">
        <f t="shared" si="34"/>
        <v/>
      </c>
      <c r="AE77" s="71">
        <f t="shared" si="35"/>
        <v>596.91786347520394</v>
      </c>
      <c r="AF77" s="71">
        <f t="shared" si="36"/>
        <v>0</v>
      </c>
      <c r="AG77" s="71">
        <f t="shared" si="37"/>
        <v>0</v>
      </c>
      <c r="AH77" s="71" t="str">
        <f t="shared" si="38"/>
        <v/>
      </c>
      <c r="AI77" s="37" t="str">
        <f t="shared" si="39"/>
        <v/>
      </c>
      <c r="AJ77" s="37" t="str">
        <f t="shared" si="40"/>
        <v/>
      </c>
      <c r="AK77" s="38">
        <f t="shared" si="41"/>
        <v>596.91999999999996</v>
      </c>
      <c r="AL77" s="38">
        <f t="shared" si="42"/>
        <v>607.15</v>
      </c>
      <c r="AM77" s="36">
        <f t="shared" si="43"/>
        <v>21135</v>
      </c>
      <c r="AN77" s="39">
        <f t="shared" si="44"/>
        <v>1.8122660999999999E-3</v>
      </c>
      <c r="AO77" s="36">
        <f t="shared" si="45"/>
        <v>9.998272073699999</v>
      </c>
      <c r="AP77" s="36">
        <f t="shared" si="46"/>
        <v>15628</v>
      </c>
      <c r="AQ77" s="36">
        <f t="shared" si="47"/>
        <v>650</v>
      </c>
      <c r="AR77" s="36">
        <f t="shared" si="48"/>
        <v>1628.3000000000002</v>
      </c>
      <c r="AS77" s="36">
        <f t="shared" si="49"/>
        <v>14968</v>
      </c>
      <c r="AT77" s="40">
        <f t="shared" si="50"/>
        <v>15628</v>
      </c>
      <c r="AU77" s="37"/>
      <c r="AV77" s="37">
        <f t="shared" si="51"/>
        <v>1</v>
      </c>
    </row>
    <row r="78" spans="1:48" ht="15" customHeight="1" x14ac:dyDescent="0.25">
      <c r="A78" s="43">
        <v>8</v>
      </c>
      <c r="B78" s="43">
        <v>500</v>
      </c>
      <c r="C78" t="s">
        <v>1581</v>
      </c>
      <c r="D78" t="s">
        <v>1582</v>
      </c>
      <c r="E78" s="44" t="s">
        <v>337</v>
      </c>
      <c r="F78" s="35">
        <v>144251</v>
      </c>
      <c r="G78" s="53">
        <v>381</v>
      </c>
      <c r="H78" s="56">
        <f t="shared" si="26"/>
        <v>2.5809249756756194</v>
      </c>
      <c r="I78">
        <v>78</v>
      </c>
      <c r="J78">
        <v>171</v>
      </c>
      <c r="K78" s="37">
        <f t="shared" si="27"/>
        <v>45.613999999999997</v>
      </c>
      <c r="L78" s="37">
        <v>442</v>
      </c>
      <c r="M78" s="37">
        <v>429</v>
      </c>
      <c r="N78" s="37">
        <v>443</v>
      </c>
      <c r="O78" s="37">
        <v>443</v>
      </c>
      <c r="P78" s="48">
        <v>402</v>
      </c>
      <c r="Q78" s="53">
        <v>382</v>
      </c>
      <c r="R78" s="45">
        <f t="shared" si="28"/>
        <v>443</v>
      </c>
      <c r="S78" s="38">
        <f t="shared" si="29"/>
        <v>14</v>
      </c>
      <c r="T78" s="53">
        <v>1902400</v>
      </c>
      <c r="U78" s="53">
        <v>14480131</v>
      </c>
      <c r="V78" s="63">
        <f t="shared" si="30"/>
        <v>13.138002999999999</v>
      </c>
      <c r="W78" s="36">
        <v>83</v>
      </c>
      <c r="X78">
        <v>384</v>
      </c>
      <c r="Y78">
        <f t="shared" si="31"/>
        <v>21.61</v>
      </c>
      <c r="Z78" s="55">
        <v>152943</v>
      </c>
      <c r="AA78" s="46">
        <v>286320</v>
      </c>
      <c r="AB78" s="37">
        <f t="shared" si="32"/>
        <v>0.376778</v>
      </c>
      <c r="AC78" s="37" t="str">
        <f t="shared" si="33"/>
        <v/>
      </c>
      <c r="AD78" s="37" t="str">
        <f t="shared" si="34"/>
        <v/>
      </c>
      <c r="AE78" s="71">
        <f t="shared" si="35"/>
        <v>766.5539658523038</v>
      </c>
      <c r="AF78" s="71">
        <f t="shared" si="36"/>
        <v>0</v>
      </c>
      <c r="AG78" s="71">
        <f t="shared" si="37"/>
        <v>0</v>
      </c>
      <c r="AH78" s="71" t="str">
        <f t="shared" si="38"/>
        <v/>
      </c>
      <c r="AI78" s="37" t="str">
        <f t="shared" si="39"/>
        <v/>
      </c>
      <c r="AJ78" s="37" t="str">
        <f t="shared" si="40"/>
        <v/>
      </c>
      <c r="AK78" s="38">
        <f t="shared" si="41"/>
        <v>766.55</v>
      </c>
      <c r="AL78" s="38">
        <f t="shared" si="42"/>
        <v>779.68</v>
      </c>
      <c r="AM78" s="36">
        <f t="shared" si="43"/>
        <v>239433</v>
      </c>
      <c r="AN78" s="39">
        <f t="shared" si="44"/>
        <v>1.8122660999999999E-3</v>
      </c>
      <c r="AO78" s="36">
        <f t="shared" si="45"/>
        <v>172.49511193019998</v>
      </c>
      <c r="AP78" s="36">
        <f t="shared" si="46"/>
        <v>144423</v>
      </c>
      <c r="AQ78" s="36">
        <f t="shared" si="47"/>
        <v>3810</v>
      </c>
      <c r="AR78" s="36">
        <f t="shared" si="48"/>
        <v>14316</v>
      </c>
      <c r="AS78" s="36">
        <f t="shared" si="49"/>
        <v>140441</v>
      </c>
      <c r="AT78" s="40">
        <f t="shared" si="50"/>
        <v>144423</v>
      </c>
      <c r="AU78" s="37"/>
      <c r="AV78" s="37">
        <f t="shared" si="51"/>
        <v>1</v>
      </c>
    </row>
    <row r="79" spans="1:48" ht="15" customHeight="1" x14ac:dyDescent="0.25">
      <c r="A79" s="43">
        <v>8</v>
      </c>
      <c r="B79" s="43">
        <v>600</v>
      </c>
      <c r="C79" t="s">
        <v>2033</v>
      </c>
      <c r="D79" t="s">
        <v>2034</v>
      </c>
      <c r="E79" s="44" t="s">
        <v>563</v>
      </c>
      <c r="F79" s="35">
        <v>5089379</v>
      </c>
      <c r="G79" s="53">
        <v>14115</v>
      </c>
      <c r="H79" s="56">
        <f t="shared" si="26"/>
        <v>4.1496808824829383</v>
      </c>
      <c r="I79">
        <v>1811</v>
      </c>
      <c r="J79">
        <v>6240</v>
      </c>
      <c r="K79" s="37">
        <f t="shared" si="27"/>
        <v>29.022399999999998</v>
      </c>
      <c r="L79" s="37">
        <v>13051</v>
      </c>
      <c r="M79" s="37">
        <v>13755</v>
      </c>
      <c r="N79" s="37">
        <v>13132</v>
      </c>
      <c r="O79" s="37">
        <v>13594</v>
      </c>
      <c r="P79" s="45">
        <v>13522</v>
      </c>
      <c r="Q79" s="53">
        <v>14120</v>
      </c>
      <c r="R79" s="45">
        <f t="shared" si="28"/>
        <v>14120</v>
      </c>
      <c r="S79" s="38">
        <f t="shared" si="29"/>
        <v>0.04</v>
      </c>
      <c r="T79" s="53">
        <v>240051100</v>
      </c>
      <c r="U79" s="53">
        <v>1225631821</v>
      </c>
      <c r="V79" s="63">
        <f t="shared" si="30"/>
        <v>19.585906000000001</v>
      </c>
      <c r="W79" s="36">
        <v>2881</v>
      </c>
      <c r="X79">
        <v>14055</v>
      </c>
      <c r="Y79">
        <f t="shared" si="31"/>
        <v>20.5</v>
      </c>
      <c r="Z79" s="55">
        <v>14904486</v>
      </c>
      <c r="AA79" s="46">
        <v>9250516</v>
      </c>
      <c r="AB79" s="37">
        <f t="shared" si="32"/>
        <v>0.376778</v>
      </c>
      <c r="AC79" s="37" t="str">
        <f t="shared" si="33"/>
        <v/>
      </c>
      <c r="AD79" s="37" t="str">
        <f t="shared" si="34"/>
        <v/>
      </c>
      <c r="AE79" s="71">
        <f t="shared" si="35"/>
        <v>0</v>
      </c>
      <c r="AF79" s="71">
        <f t="shared" si="36"/>
        <v>0</v>
      </c>
      <c r="AG79" s="71">
        <f t="shared" si="37"/>
        <v>1023.3322945960999</v>
      </c>
      <c r="AH79" s="71" t="str">
        <f t="shared" si="38"/>
        <v/>
      </c>
      <c r="AI79" s="37" t="str">
        <f t="shared" si="39"/>
        <v/>
      </c>
      <c r="AJ79" s="37" t="str">
        <f t="shared" si="40"/>
        <v/>
      </c>
      <c r="AK79" s="38">
        <f t="shared" si="41"/>
        <v>1023.33</v>
      </c>
      <c r="AL79" s="38">
        <f t="shared" si="42"/>
        <v>1040.8599999999999</v>
      </c>
      <c r="AM79" s="36">
        <f t="shared" si="43"/>
        <v>9076056</v>
      </c>
      <c r="AN79" s="39">
        <f t="shared" si="44"/>
        <v>1.8122660999999999E-3</v>
      </c>
      <c r="AO79" s="36">
        <f t="shared" si="45"/>
        <v>7224.9195787496992</v>
      </c>
      <c r="AP79" s="36">
        <f t="shared" si="46"/>
        <v>5096604</v>
      </c>
      <c r="AQ79" s="36">
        <f t="shared" si="47"/>
        <v>141150</v>
      </c>
      <c r="AR79" s="36">
        <f t="shared" si="48"/>
        <v>462525.80000000005</v>
      </c>
      <c r="AS79" s="36">
        <f t="shared" si="49"/>
        <v>4948229</v>
      </c>
      <c r="AT79" s="40">
        <f t="shared" si="50"/>
        <v>5096604</v>
      </c>
      <c r="AU79" s="37"/>
      <c r="AV79" s="37">
        <f t="shared" si="51"/>
        <v>1</v>
      </c>
    </row>
    <row r="80" spans="1:48" ht="15" customHeight="1" x14ac:dyDescent="0.25">
      <c r="A80" s="43">
        <v>8</v>
      </c>
      <c r="B80" s="43">
        <v>800</v>
      </c>
      <c r="C80" t="s">
        <v>2315</v>
      </c>
      <c r="D80" t="s">
        <v>2316</v>
      </c>
      <c r="E80" s="44" t="s">
        <v>703</v>
      </c>
      <c r="F80" s="35">
        <v>1806443</v>
      </c>
      <c r="G80" s="53">
        <v>3438</v>
      </c>
      <c r="H80" s="56">
        <f t="shared" si="26"/>
        <v>3.5363058723510337</v>
      </c>
      <c r="I80">
        <v>375</v>
      </c>
      <c r="J80">
        <v>1654</v>
      </c>
      <c r="K80" s="37">
        <f t="shared" si="27"/>
        <v>22.6723</v>
      </c>
      <c r="L80" s="37">
        <v>3461</v>
      </c>
      <c r="M80" s="37">
        <v>3581</v>
      </c>
      <c r="N80" s="37">
        <v>3694</v>
      </c>
      <c r="O80" s="37">
        <v>3515</v>
      </c>
      <c r="P80" s="45">
        <v>3599</v>
      </c>
      <c r="Q80" s="53">
        <v>3452</v>
      </c>
      <c r="R80" s="45">
        <f t="shared" si="28"/>
        <v>3694</v>
      </c>
      <c r="S80" s="38">
        <f t="shared" si="29"/>
        <v>6.93</v>
      </c>
      <c r="T80" s="53">
        <v>33530584</v>
      </c>
      <c r="U80" s="53">
        <v>202273355</v>
      </c>
      <c r="V80" s="63">
        <f t="shared" si="30"/>
        <v>16.576865999999999</v>
      </c>
      <c r="W80" s="36">
        <v>753</v>
      </c>
      <c r="X80">
        <v>3452</v>
      </c>
      <c r="Y80">
        <f t="shared" si="31"/>
        <v>21.81</v>
      </c>
      <c r="Z80" s="55">
        <v>2196218</v>
      </c>
      <c r="AA80" s="46">
        <v>1694796</v>
      </c>
      <c r="AB80" s="37">
        <f t="shared" si="32"/>
        <v>0.376778</v>
      </c>
      <c r="AC80" s="37" t="str">
        <f t="shared" si="33"/>
        <v/>
      </c>
      <c r="AD80" s="37" t="str">
        <f t="shared" si="34"/>
        <v/>
      </c>
      <c r="AE80" s="71">
        <f t="shared" si="35"/>
        <v>0</v>
      </c>
      <c r="AF80" s="71">
        <f t="shared" si="36"/>
        <v>1049.5605804335</v>
      </c>
      <c r="AG80" s="71">
        <f t="shared" si="37"/>
        <v>0</v>
      </c>
      <c r="AH80" s="71" t="str">
        <f t="shared" si="38"/>
        <v/>
      </c>
      <c r="AI80" s="37" t="str">
        <f t="shared" si="39"/>
        <v/>
      </c>
      <c r="AJ80" s="37" t="str">
        <f t="shared" si="40"/>
        <v/>
      </c>
      <c r="AK80" s="38">
        <f t="shared" si="41"/>
        <v>1049.56</v>
      </c>
      <c r="AL80" s="38">
        <f t="shared" si="42"/>
        <v>1067.54</v>
      </c>
      <c r="AM80" s="36">
        <f t="shared" si="43"/>
        <v>2842716</v>
      </c>
      <c r="AN80" s="39">
        <f t="shared" si="44"/>
        <v>1.8122660999999999E-3</v>
      </c>
      <c r="AO80" s="36">
        <f t="shared" si="45"/>
        <v>1878.0024282452998</v>
      </c>
      <c r="AP80" s="36">
        <f t="shared" si="46"/>
        <v>1808321</v>
      </c>
      <c r="AQ80" s="36">
        <f t="shared" si="47"/>
        <v>34380</v>
      </c>
      <c r="AR80" s="36">
        <f t="shared" si="48"/>
        <v>84739.8</v>
      </c>
      <c r="AS80" s="36">
        <f t="shared" si="49"/>
        <v>1772063</v>
      </c>
      <c r="AT80" s="40">
        <f t="shared" si="50"/>
        <v>1808321</v>
      </c>
      <c r="AU80" s="37"/>
      <c r="AV80" s="37">
        <f t="shared" si="51"/>
        <v>1</v>
      </c>
    </row>
    <row r="81" spans="1:48" ht="15" customHeight="1" x14ac:dyDescent="0.25">
      <c r="A81" s="43">
        <v>8</v>
      </c>
      <c r="B81" s="43">
        <v>900</v>
      </c>
      <c r="C81" t="s">
        <v>2337</v>
      </c>
      <c r="D81" t="s">
        <v>2338</v>
      </c>
      <c r="E81" s="54" t="s">
        <v>714</v>
      </c>
      <c r="F81" s="35">
        <v>1019091</v>
      </c>
      <c r="G81" s="53">
        <v>2013</v>
      </c>
      <c r="H81" s="56">
        <f t="shared" si="26"/>
        <v>3.3038437748886547</v>
      </c>
      <c r="I81">
        <v>324</v>
      </c>
      <c r="J81">
        <v>1012</v>
      </c>
      <c r="K81" s="37">
        <f t="shared" si="27"/>
        <v>32.015799999999999</v>
      </c>
      <c r="L81" s="37">
        <v>2530</v>
      </c>
      <c r="M81" s="37">
        <v>2303</v>
      </c>
      <c r="N81" s="37">
        <v>2173</v>
      </c>
      <c r="O81" s="37">
        <v>2215</v>
      </c>
      <c r="P81" s="45">
        <v>2152</v>
      </c>
      <c r="Q81" s="53">
        <v>2027</v>
      </c>
      <c r="R81" s="45">
        <f t="shared" si="28"/>
        <v>2530</v>
      </c>
      <c r="S81" s="38">
        <f t="shared" si="29"/>
        <v>20.43</v>
      </c>
      <c r="T81" s="53">
        <v>15389900</v>
      </c>
      <c r="U81" s="53">
        <v>103855757</v>
      </c>
      <c r="V81" s="63">
        <f t="shared" si="30"/>
        <v>14.818533</v>
      </c>
      <c r="W81" s="36">
        <v>612</v>
      </c>
      <c r="X81">
        <v>2090</v>
      </c>
      <c r="Y81">
        <f t="shared" si="31"/>
        <v>29.28</v>
      </c>
      <c r="Z81" s="55">
        <v>1049522</v>
      </c>
      <c r="AA81" s="46">
        <v>1293330</v>
      </c>
      <c r="AB81" s="37">
        <f t="shared" si="32"/>
        <v>0.376778</v>
      </c>
      <c r="AC81" s="37" t="str">
        <f t="shared" si="33"/>
        <v/>
      </c>
      <c r="AD81" s="37" t="str">
        <f t="shared" si="34"/>
        <v/>
      </c>
      <c r="AE81" s="71">
        <f t="shared" si="35"/>
        <v>926.23010146608135</v>
      </c>
      <c r="AF81" s="71">
        <f t="shared" si="36"/>
        <v>0</v>
      </c>
      <c r="AG81" s="71">
        <f t="shared" si="37"/>
        <v>0</v>
      </c>
      <c r="AH81" s="71" t="str">
        <f t="shared" si="38"/>
        <v/>
      </c>
      <c r="AI81" s="37" t="str">
        <f t="shared" si="39"/>
        <v/>
      </c>
      <c r="AJ81" s="37" t="str">
        <f t="shared" si="40"/>
        <v/>
      </c>
      <c r="AK81" s="38">
        <f t="shared" si="41"/>
        <v>926.23</v>
      </c>
      <c r="AL81" s="38">
        <f t="shared" si="42"/>
        <v>942.1</v>
      </c>
      <c r="AM81" s="36">
        <f t="shared" si="43"/>
        <v>1501010</v>
      </c>
      <c r="AN81" s="39">
        <f t="shared" si="44"/>
        <v>1.8122660999999999E-3</v>
      </c>
      <c r="AO81" s="36">
        <f t="shared" si="45"/>
        <v>873.36546664589991</v>
      </c>
      <c r="AP81" s="36">
        <f t="shared" si="46"/>
        <v>1019964</v>
      </c>
      <c r="AQ81" s="36">
        <f t="shared" si="47"/>
        <v>20130</v>
      </c>
      <c r="AR81" s="36">
        <f t="shared" si="48"/>
        <v>64666.5</v>
      </c>
      <c r="AS81" s="36">
        <f t="shared" si="49"/>
        <v>998961</v>
      </c>
      <c r="AT81" s="40">
        <f t="shared" si="50"/>
        <v>1019964</v>
      </c>
      <c r="AU81" s="37"/>
      <c r="AV81" s="37">
        <f t="shared" si="51"/>
        <v>1</v>
      </c>
    </row>
    <row r="82" spans="1:48" ht="15" customHeight="1" x14ac:dyDescent="0.25">
      <c r="A82" s="43">
        <v>8</v>
      </c>
      <c r="B82" s="43">
        <v>6500</v>
      </c>
      <c r="C82" t="s">
        <v>1227</v>
      </c>
      <c r="D82" t="s">
        <v>1228</v>
      </c>
      <c r="E82" s="44" t="s">
        <v>162</v>
      </c>
      <c r="F82" s="35">
        <v>130300</v>
      </c>
      <c r="G82" s="53">
        <v>389</v>
      </c>
      <c r="H82" s="56">
        <f t="shared" si="26"/>
        <v>2.5899496013257077</v>
      </c>
      <c r="I82">
        <v>71</v>
      </c>
      <c r="J82">
        <v>199</v>
      </c>
      <c r="K82" s="37">
        <f t="shared" si="27"/>
        <v>35.678399999999996</v>
      </c>
      <c r="L82" s="37">
        <v>525</v>
      </c>
      <c r="M82" s="37">
        <v>548</v>
      </c>
      <c r="N82" s="37">
        <v>433</v>
      </c>
      <c r="O82" s="37">
        <v>367</v>
      </c>
      <c r="P82" s="48">
        <v>382</v>
      </c>
      <c r="Q82" s="53">
        <v>392</v>
      </c>
      <c r="R82" s="45">
        <f t="shared" si="28"/>
        <v>548</v>
      </c>
      <c r="S82" s="38">
        <f t="shared" si="29"/>
        <v>29.01</v>
      </c>
      <c r="T82" s="53">
        <v>2119700</v>
      </c>
      <c r="U82" s="53">
        <v>15873717</v>
      </c>
      <c r="V82" s="63">
        <f t="shared" si="30"/>
        <v>13.35352</v>
      </c>
      <c r="W82" s="36">
        <v>79</v>
      </c>
      <c r="X82">
        <v>370</v>
      </c>
      <c r="Y82">
        <f t="shared" si="31"/>
        <v>21.35</v>
      </c>
      <c r="Z82" s="55">
        <v>202778</v>
      </c>
      <c r="AA82" s="46">
        <v>317106</v>
      </c>
      <c r="AB82" s="37">
        <f t="shared" si="32"/>
        <v>0.376778</v>
      </c>
      <c r="AC82" s="37" t="str">
        <f t="shared" si="33"/>
        <v/>
      </c>
      <c r="AD82" s="37" t="str">
        <f t="shared" si="34"/>
        <v/>
      </c>
      <c r="AE82" s="71">
        <f t="shared" si="35"/>
        <v>768.54729809201831</v>
      </c>
      <c r="AF82" s="71">
        <f t="shared" si="36"/>
        <v>0</v>
      </c>
      <c r="AG82" s="71">
        <f t="shared" si="37"/>
        <v>0</v>
      </c>
      <c r="AH82" s="71" t="str">
        <f t="shared" si="38"/>
        <v/>
      </c>
      <c r="AI82" s="37" t="str">
        <f t="shared" si="39"/>
        <v/>
      </c>
      <c r="AJ82" s="37" t="str">
        <f t="shared" si="40"/>
        <v/>
      </c>
      <c r="AK82" s="38">
        <f t="shared" si="41"/>
        <v>768.55</v>
      </c>
      <c r="AL82" s="38">
        <f t="shared" si="42"/>
        <v>781.72</v>
      </c>
      <c r="AM82" s="36">
        <f t="shared" si="43"/>
        <v>227687</v>
      </c>
      <c r="AN82" s="39">
        <f t="shared" si="44"/>
        <v>1.8122660999999999E-3</v>
      </c>
      <c r="AO82" s="36">
        <f t="shared" si="45"/>
        <v>176.49115868069998</v>
      </c>
      <c r="AP82" s="36">
        <f t="shared" si="46"/>
        <v>130476</v>
      </c>
      <c r="AQ82" s="36">
        <f t="shared" si="47"/>
        <v>3890</v>
      </c>
      <c r="AR82" s="36">
        <f t="shared" si="48"/>
        <v>15855.300000000001</v>
      </c>
      <c r="AS82" s="36">
        <f t="shared" si="49"/>
        <v>126410</v>
      </c>
      <c r="AT82" s="40">
        <f t="shared" si="50"/>
        <v>130476</v>
      </c>
      <c r="AU82" s="37"/>
      <c r="AV82" s="37">
        <f t="shared" si="51"/>
        <v>1</v>
      </c>
    </row>
    <row r="83" spans="1:48" ht="15" customHeight="1" x14ac:dyDescent="0.25">
      <c r="A83" s="43">
        <v>9</v>
      </c>
      <c r="B83" s="43">
        <v>300</v>
      </c>
      <c r="C83" t="s">
        <v>983</v>
      </c>
      <c r="D83" t="s">
        <v>984</v>
      </c>
      <c r="E83" s="44" t="s">
        <v>40</v>
      </c>
      <c r="F83" s="35">
        <v>211719</v>
      </c>
      <c r="G83" s="53">
        <v>631</v>
      </c>
      <c r="H83" s="56">
        <f t="shared" si="26"/>
        <v>2.8000293592441343</v>
      </c>
      <c r="I83">
        <v>38</v>
      </c>
      <c r="J83">
        <v>254</v>
      </c>
      <c r="K83" s="37">
        <f t="shared" si="27"/>
        <v>14.960599999999999</v>
      </c>
      <c r="L83" s="37">
        <v>382</v>
      </c>
      <c r="M83" s="37">
        <v>464</v>
      </c>
      <c r="N83" s="37">
        <v>482</v>
      </c>
      <c r="O83" s="37">
        <v>525</v>
      </c>
      <c r="P83" s="48">
        <v>613</v>
      </c>
      <c r="Q83" s="53">
        <v>620</v>
      </c>
      <c r="R83" s="45">
        <f t="shared" si="28"/>
        <v>620</v>
      </c>
      <c r="S83" s="38">
        <f t="shared" si="29"/>
        <v>0</v>
      </c>
      <c r="T83" s="53">
        <v>5763300</v>
      </c>
      <c r="U83" s="53">
        <v>32246376</v>
      </c>
      <c r="V83" s="63">
        <f t="shared" si="30"/>
        <v>17.872706000000001</v>
      </c>
      <c r="W83" s="36">
        <v>114</v>
      </c>
      <c r="X83">
        <v>491</v>
      </c>
      <c r="Y83">
        <f t="shared" si="31"/>
        <v>23.22</v>
      </c>
      <c r="Z83" s="55">
        <v>366579</v>
      </c>
      <c r="AA83" s="46">
        <v>237501</v>
      </c>
      <c r="AB83" s="37">
        <f t="shared" si="32"/>
        <v>0.376778</v>
      </c>
      <c r="AC83" s="37" t="str">
        <f t="shared" si="33"/>
        <v/>
      </c>
      <c r="AD83" s="37" t="str">
        <f t="shared" si="34"/>
        <v/>
      </c>
      <c r="AE83" s="71">
        <f t="shared" si="35"/>
        <v>814.9490847817666</v>
      </c>
      <c r="AF83" s="71">
        <f t="shared" si="36"/>
        <v>0</v>
      </c>
      <c r="AG83" s="71">
        <f t="shared" si="37"/>
        <v>0</v>
      </c>
      <c r="AH83" s="71" t="str">
        <f t="shared" si="38"/>
        <v/>
      </c>
      <c r="AI83" s="37" t="str">
        <f t="shared" si="39"/>
        <v/>
      </c>
      <c r="AJ83" s="37" t="str">
        <f t="shared" si="40"/>
        <v/>
      </c>
      <c r="AK83" s="38">
        <f t="shared" si="41"/>
        <v>814.95</v>
      </c>
      <c r="AL83" s="38">
        <f t="shared" si="42"/>
        <v>828.91</v>
      </c>
      <c r="AM83" s="36">
        <f t="shared" si="43"/>
        <v>384923</v>
      </c>
      <c r="AN83" s="39">
        <f t="shared" si="44"/>
        <v>1.8122660999999999E-3</v>
      </c>
      <c r="AO83" s="36">
        <f t="shared" si="45"/>
        <v>313.8917375844</v>
      </c>
      <c r="AP83" s="36">
        <f t="shared" si="46"/>
        <v>212033</v>
      </c>
      <c r="AQ83" s="36">
        <f t="shared" si="47"/>
        <v>6310</v>
      </c>
      <c r="AR83" s="36">
        <f t="shared" si="48"/>
        <v>11875.050000000001</v>
      </c>
      <c r="AS83" s="36">
        <f t="shared" si="49"/>
        <v>205409</v>
      </c>
      <c r="AT83" s="40">
        <f t="shared" si="50"/>
        <v>212033</v>
      </c>
      <c r="AU83" s="37"/>
      <c r="AV83" s="37">
        <f t="shared" si="51"/>
        <v>1</v>
      </c>
    </row>
    <row r="84" spans="1:48" ht="15" customHeight="1" x14ac:dyDescent="0.25">
      <c r="A84" s="43">
        <v>9</v>
      </c>
      <c r="B84" s="43">
        <v>400</v>
      </c>
      <c r="C84" t="s">
        <v>1145</v>
      </c>
      <c r="D84" t="s">
        <v>1146</v>
      </c>
      <c r="E84" s="44" t="s">
        <v>121</v>
      </c>
      <c r="F84" s="35">
        <v>317650</v>
      </c>
      <c r="G84" s="53">
        <v>969</v>
      </c>
      <c r="H84" s="56">
        <f t="shared" si="26"/>
        <v>2.9863237770507651</v>
      </c>
      <c r="I84">
        <v>111</v>
      </c>
      <c r="J84">
        <v>428</v>
      </c>
      <c r="K84" s="37">
        <f t="shared" si="27"/>
        <v>25.934600000000003</v>
      </c>
      <c r="L84" s="37">
        <v>884</v>
      </c>
      <c r="M84" s="37">
        <v>862</v>
      </c>
      <c r="N84" s="37">
        <v>923</v>
      </c>
      <c r="O84" s="37">
        <v>810</v>
      </c>
      <c r="P84" s="48">
        <v>862</v>
      </c>
      <c r="Q84" s="53">
        <v>948</v>
      </c>
      <c r="R84" s="45">
        <f t="shared" si="28"/>
        <v>948</v>
      </c>
      <c r="S84" s="38">
        <f t="shared" si="29"/>
        <v>0</v>
      </c>
      <c r="T84" s="53">
        <v>10475600</v>
      </c>
      <c r="U84" s="53">
        <v>94023158</v>
      </c>
      <c r="V84" s="63">
        <f t="shared" si="30"/>
        <v>11.14151</v>
      </c>
      <c r="W84" s="36">
        <v>254</v>
      </c>
      <c r="X84">
        <v>955</v>
      </c>
      <c r="Y84">
        <f t="shared" si="31"/>
        <v>26.6</v>
      </c>
      <c r="Z84" s="55">
        <v>1066405</v>
      </c>
      <c r="AA84" s="46">
        <v>472806</v>
      </c>
      <c r="AB84" s="37">
        <f t="shared" si="32"/>
        <v>0.376778</v>
      </c>
      <c r="AC84" s="37" t="str">
        <f t="shared" si="33"/>
        <v/>
      </c>
      <c r="AD84" s="37" t="str">
        <f t="shared" si="34"/>
        <v/>
      </c>
      <c r="AE84" s="71">
        <f t="shared" si="35"/>
        <v>856.09723690364183</v>
      </c>
      <c r="AF84" s="71">
        <f t="shared" si="36"/>
        <v>0</v>
      </c>
      <c r="AG84" s="71">
        <f t="shared" si="37"/>
        <v>0</v>
      </c>
      <c r="AH84" s="71" t="str">
        <f t="shared" si="38"/>
        <v/>
      </c>
      <c r="AI84" s="37" t="str">
        <f t="shared" si="39"/>
        <v/>
      </c>
      <c r="AJ84" s="37" t="str">
        <f t="shared" si="40"/>
        <v/>
      </c>
      <c r="AK84" s="38">
        <f t="shared" si="41"/>
        <v>856.1</v>
      </c>
      <c r="AL84" s="38">
        <f t="shared" si="42"/>
        <v>870.77</v>
      </c>
      <c r="AM84" s="36">
        <f t="shared" si="43"/>
        <v>441978</v>
      </c>
      <c r="AN84" s="39">
        <f t="shared" si="44"/>
        <v>1.8122660999999999E-3</v>
      </c>
      <c r="AO84" s="36">
        <f t="shared" si="45"/>
        <v>225.31541968079998</v>
      </c>
      <c r="AP84" s="36">
        <f t="shared" si="46"/>
        <v>317875</v>
      </c>
      <c r="AQ84" s="36">
        <f t="shared" si="47"/>
        <v>9690</v>
      </c>
      <c r="AR84" s="36">
        <f t="shared" si="48"/>
        <v>23640.300000000003</v>
      </c>
      <c r="AS84" s="36">
        <f t="shared" si="49"/>
        <v>307960</v>
      </c>
      <c r="AT84" s="40">
        <f t="shared" si="50"/>
        <v>317875</v>
      </c>
      <c r="AU84" s="37"/>
      <c r="AV84" s="37">
        <f t="shared" si="51"/>
        <v>1</v>
      </c>
    </row>
    <row r="85" spans="1:48" ht="15" customHeight="1" x14ac:dyDescent="0.25">
      <c r="A85" s="43">
        <v>9</v>
      </c>
      <c r="B85" s="43">
        <v>500</v>
      </c>
      <c r="C85" t="s">
        <v>1207</v>
      </c>
      <c r="D85" t="s">
        <v>1208</v>
      </c>
      <c r="E85" s="44" t="s">
        <v>152</v>
      </c>
      <c r="F85" s="35">
        <v>3399524</v>
      </c>
      <c r="G85" s="53">
        <v>12864</v>
      </c>
      <c r="H85" s="56">
        <f t="shared" si="26"/>
        <v>4.1093760314043761</v>
      </c>
      <c r="I85">
        <v>1494</v>
      </c>
      <c r="J85">
        <v>5524</v>
      </c>
      <c r="K85" s="37">
        <f t="shared" si="27"/>
        <v>27.045599999999997</v>
      </c>
      <c r="L85" s="37">
        <v>8699</v>
      </c>
      <c r="M85" s="37">
        <v>11142</v>
      </c>
      <c r="N85" s="37">
        <v>10885</v>
      </c>
      <c r="O85" s="37">
        <v>11201</v>
      </c>
      <c r="P85" s="45">
        <v>12124</v>
      </c>
      <c r="Q85" s="53">
        <v>12568</v>
      </c>
      <c r="R85" s="45">
        <f t="shared" si="28"/>
        <v>12568</v>
      </c>
      <c r="S85" s="38">
        <f t="shared" si="29"/>
        <v>0</v>
      </c>
      <c r="T85" s="53">
        <v>176836900</v>
      </c>
      <c r="U85" s="53">
        <v>1064283270</v>
      </c>
      <c r="V85" s="63">
        <f t="shared" si="30"/>
        <v>16.615586</v>
      </c>
      <c r="W85" s="36">
        <v>2042</v>
      </c>
      <c r="X85">
        <v>12559</v>
      </c>
      <c r="Y85">
        <f t="shared" si="31"/>
        <v>16.260000000000002</v>
      </c>
      <c r="Z85" s="55">
        <v>12773384</v>
      </c>
      <c r="AA85" s="46">
        <v>3442135</v>
      </c>
      <c r="AB85" s="37">
        <f t="shared" si="32"/>
        <v>0.376778</v>
      </c>
      <c r="AC85" s="37" t="str">
        <f t="shared" si="33"/>
        <v/>
      </c>
      <c r="AD85" s="37" t="str">
        <f t="shared" si="34"/>
        <v/>
      </c>
      <c r="AE85" s="71">
        <f t="shared" si="35"/>
        <v>0</v>
      </c>
      <c r="AF85" s="71">
        <f t="shared" si="36"/>
        <v>0</v>
      </c>
      <c r="AG85" s="71">
        <f t="shared" si="37"/>
        <v>927.82903846409999</v>
      </c>
      <c r="AH85" s="71" t="str">
        <f t="shared" si="38"/>
        <v/>
      </c>
      <c r="AI85" s="37" t="str">
        <f t="shared" si="39"/>
        <v/>
      </c>
      <c r="AJ85" s="37" t="str">
        <f t="shared" si="40"/>
        <v/>
      </c>
      <c r="AK85" s="38">
        <f t="shared" si="41"/>
        <v>927.83</v>
      </c>
      <c r="AL85" s="38">
        <f t="shared" si="42"/>
        <v>943.73</v>
      </c>
      <c r="AM85" s="36">
        <f t="shared" si="43"/>
        <v>7327413</v>
      </c>
      <c r="AN85" s="39">
        <f t="shared" si="44"/>
        <v>1.8122660999999999E-3</v>
      </c>
      <c r="AO85" s="36">
        <f t="shared" si="45"/>
        <v>7118.3800792628999</v>
      </c>
      <c r="AP85" s="36">
        <f t="shared" si="46"/>
        <v>3406642</v>
      </c>
      <c r="AQ85" s="36">
        <f t="shared" si="47"/>
        <v>128640</v>
      </c>
      <c r="AR85" s="36">
        <f t="shared" si="48"/>
        <v>172106.75</v>
      </c>
      <c r="AS85" s="36">
        <f t="shared" si="49"/>
        <v>3270884</v>
      </c>
      <c r="AT85" s="40">
        <f t="shared" si="50"/>
        <v>3406642</v>
      </c>
      <c r="AU85" s="37"/>
      <c r="AV85" s="37">
        <f t="shared" si="51"/>
        <v>1</v>
      </c>
    </row>
    <row r="86" spans="1:48" ht="15" customHeight="1" x14ac:dyDescent="0.25">
      <c r="A86" s="43">
        <v>9</v>
      </c>
      <c r="B86" s="43">
        <v>600</v>
      </c>
      <c r="C86" t="s">
        <v>1251</v>
      </c>
      <c r="D86" t="s">
        <v>1252</v>
      </c>
      <c r="E86" s="44" t="s">
        <v>173</v>
      </c>
      <c r="F86" s="35">
        <v>37992</v>
      </c>
      <c r="G86" s="53">
        <v>253</v>
      </c>
      <c r="H86" s="56">
        <f t="shared" si="26"/>
        <v>2.403120521175818</v>
      </c>
      <c r="I86">
        <v>25</v>
      </c>
      <c r="J86">
        <v>157</v>
      </c>
      <c r="K86" s="37">
        <f t="shared" si="27"/>
        <v>15.923599999999999</v>
      </c>
      <c r="L86" s="37">
        <v>181</v>
      </c>
      <c r="M86" s="37">
        <v>229</v>
      </c>
      <c r="N86" s="37">
        <v>221</v>
      </c>
      <c r="O86" s="37">
        <v>143</v>
      </c>
      <c r="P86" s="48">
        <v>234</v>
      </c>
      <c r="Q86" s="53">
        <v>240</v>
      </c>
      <c r="R86" s="45">
        <f t="shared" si="28"/>
        <v>240</v>
      </c>
      <c r="S86" s="38">
        <f t="shared" si="29"/>
        <v>0</v>
      </c>
      <c r="T86" s="53">
        <v>2953300</v>
      </c>
      <c r="U86" s="53">
        <v>27820926</v>
      </c>
      <c r="V86" s="63">
        <f t="shared" si="30"/>
        <v>10.615391000000001</v>
      </c>
      <c r="W86" s="36">
        <v>90</v>
      </c>
      <c r="X86">
        <v>366</v>
      </c>
      <c r="Y86">
        <f t="shared" si="31"/>
        <v>24.59</v>
      </c>
      <c r="Z86" s="55">
        <v>263054</v>
      </c>
      <c r="AA86" s="46">
        <v>145590</v>
      </c>
      <c r="AB86" s="37">
        <f t="shared" si="32"/>
        <v>0.376778</v>
      </c>
      <c r="AC86" s="37" t="str">
        <f t="shared" si="33"/>
        <v/>
      </c>
      <c r="AD86" s="37" t="str">
        <f t="shared" si="34"/>
        <v/>
      </c>
      <c r="AE86" s="71">
        <f t="shared" si="35"/>
        <v>727.28105135575117</v>
      </c>
      <c r="AF86" s="71">
        <f t="shared" si="36"/>
        <v>0</v>
      </c>
      <c r="AG86" s="71">
        <f t="shared" si="37"/>
        <v>0</v>
      </c>
      <c r="AH86" s="71" t="str">
        <f t="shared" si="38"/>
        <v/>
      </c>
      <c r="AI86" s="37" t="str">
        <f t="shared" si="39"/>
        <v/>
      </c>
      <c r="AJ86" s="37" t="str">
        <f t="shared" si="40"/>
        <v/>
      </c>
      <c r="AK86" s="38">
        <f t="shared" si="41"/>
        <v>727.28</v>
      </c>
      <c r="AL86" s="38">
        <f t="shared" si="42"/>
        <v>739.74</v>
      </c>
      <c r="AM86" s="36">
        <f t="shared" si="43"/>
        <v>88041</v>
      </c>
      <c r="AN86" s="39">
        <f t="shared" si="44"/>
        <v>1.8122660999999999E-3</v>
      </c>
      <c r="AO86" s="36">
        <f t="shared" si="45"/>
        <v>90.702106038899998</v>
      </c>
      <c r="AP86" s="36">
        <f t="shared" si="46"/>
        <v>38083</v>
      </c>
      <c r="AQ86" s="36">
        <f t="shared" si="47"/>
        <v>2530</v>
      </c>
      <c r="AR86" s="36">
        <f t="shared" si="48"/>
        <v>7279.5</v>
      </c>
      <c r="AS86" s="36">
        <f t="shared" si="49"/>
        <v>35462</v>
      </c>
      <c r="AT86" s="40">
        <f t="shared" si="50"/>
        <v>38083</v>
      </c>
      <c r="AU86" s="37"/>
      <c r="AV86" s="37">
        <f t="shared" si="51"/>
        <v>1</v>
      </c>
    </row>
    <row r="87" spans="1:48" ht="15" customHeight="1" x14ac:dyDescent="0.25">
      <c r="A87" s="43">
        <v>9</v>
      </c>
      <c r="B87" s="43">
        <v>1000</v>
      </c>
      <c r="C87" t="s">
        <v>1731</v>
      </c>
      <c r="D87" t="s">
        <v>1732</v>
      </c>
      <c r="E87" s="44" t="s">
        <v>412</v>
      </c>
      <c r="F87" s="35">
        <v>39455</v>
      </c>
      <c r="G87" s="53">
        <v>171</v>
      </c>
      <c r="H87" s="56">
        <f t="shared" si="26"/>
        <v>2.2329961103921536</v>
      </c>
      <c r="I87">
        <v>20</v>
      </c>
      <c r="J87">
        <v>58</v>
      </c>
      <c r="K87" s="37">
        <f t="shared" si="27"/>
        <v>34.482800000000005</v>
      </c>
      <c r="L87" s="37">
        <v>173</v>
      </c>
      <c r="M87" s="37">
        <v>174</v>
      </c>
      <c r="N87" s="37">
        <v>190</v>
      </c>
      <c r="O87" s="37">
        <v>168</v>
      </c>
      <c r="P87" s="48">
        <v>180</v>
      </c>
      <c r="Q87" s="53">
        <v>166</v>
      </c>
      <c r="R87" s="45">
        <f t="shared" si="28"/>
        <v>190</v>
      </c>
      <c r="S87" s="38">
        <f t="shared" si="29"/>
        <v>10</v>
      </c>
      <c r="T87" s="53">
        <v>1377900</v>
      </c>
      <c r="U87" s="53">
        <v>9239346</v>
      </c>
      <c r="V87" s="63">
        <f t="shared" si="30"/>
        <v>14.913392999999999</v>
      </c>
      <c r="W87" s="36">
        <v>30</v>
      </c>
      <c r="X87">
        <v>117</v>
      </c>
      <c r="Y87">
        <f t="shared" si="31"/>
        <v>25.64</v>
      </c>
      <c r="Z87" s="55">
        <v>104817</v>
      </c>
      <c r="AA87" s="46">
        <v>102181</v>
      </c>
      <c r="AB87" s="37">
        <f t="shared" si="32"/>
        <v>0.376778</v>
      </c>
      <c r="AC87" s="37" t="str">
        <f t="shared" si="33"/>
        <v/>
      </c>
      <c r="AD87" s="37" t="str">
        <f t="shared" si="34"/>
        <v/>
      </c>
      <c r="AE87" s="71">
        <f t="shared" si="35"/>
        <v>689.70448187508771</v>
      </c>
      <c r="AF87" s="71">
        <f t="shared" si="36"/>
        <v>0</v>
      </c>
      <c r="AG87" s="71">
        <f t="shared" si="37"/>
        <v>0</v>
      </c>
      <c r="AH87" s="71" t="str">
        <f t="shared" si="38"/>
        <v/>
      </c>
      <c r="AI87" s="37" t="str">
        <f t="shared" si="39"/>
        <v/>
      </c>
      <c r="AJ87" s="37" t="str">
        <f t="shared" si="40"/>
        <v/>
      </c>
      <c r="AK87" s="38">
        <f t="shared" si="41"/>
        <v>689.7</v>
      </c>
      <c r="AL87" s="38">
        <f t="shared" si="42"/>
        <v>701.52</v>
      </c>
      <c r="AM87" s="36">
        <f t="shared" si="43"/>
        <v>80467</v>
      </c>
      <c r="AN87" s="39">
        <f t="shared" si="44"/>
        <v>1.8122660999999999E-3</v>
      </c>
      <c r="AO87" s="36">
        <f t="shared" si="45"/>
        <v>74.324657293199991</v>
      </c>
      <c r="AP87" s="36">
        <f t="shared" si="46"/>
        <v>39529</v>
      </c>
      <c r="AQ87" s="36">
        <f t="shared" si="47"/>
        <v>1710</v>
      </c>
      <c r="AR87" s="36">
        <f t="shared" si="48"/>
        <v>5109.05</v>
      </c>
      <c r="AS87" s="36">
        <f t="shared" si="49"/>
        <v>37745</v>
      </c>
      <c r="AT87" s="40">
        <f t="shared" si="50"/>
        <v>39529</v>
      </c>
      <c r="AU87" s="37"/>
      <c r="AV87" s="37">
        <f t="shared" si="51"/>
        <v>1</v>
      </c>
    </row>
    <row r="88" spans="1:48" ht="15" customHeight="1" x14ac:dyDescent="0.25">
      <c r="A88" s="43">
        <v>9</v>
      </c>
      <c r="B88" s="43">
        <v>1200</v>
      </c>
      <c r="C88" t="s">
        <v>1977</v>
      </c>
      <c r="D88" t="s">
        <v>1978</v>
      </c>
      <c r="E88" s="44" t="s">
        <v>535</v>
      </c>
      <c r="F88" s="35">
        <v>1120380</v>
      </c>
      <c r="G88" s="53">
        <v>2824</v>
      </c>
      <c r="H88" s="56">
        <f t="shared" si="26"/>
        <v>3.4508646923797661</v>
      </c>
      <c r="I88">
        <v>99</v>
      </c>
      <c r="J88">
        <v>641</v>
      </c>
      <c r="K88" s="37">
        <f t="shared" si="27"/>
        <v>15.444599999999999</v>
      </c>
      <c r="L88" s="37">
        <v>1400</v>
      </c>
      <c r="M88" s="37">
        <v>1408</v>
      </c>
      <c r="N88" s="37">
        <v>1206</v>
      </c>
      <c r="O88" s="37">
        <v>2239</v>
      </c>
      <c r="P88" s="45">
        <v>2751</v>
      </c>
      <c r="Q88" s="53">
        <v>2789</v>
      </c>
      <c r="R88" s="45">
        <f t="shared" si="28"/>
        <v>2789</v>
      </c>
      <c r="S88" s="38">
        <f t="shared" si="29"/>
        <v>0</v>
      </c>
      <c r="T88" s="53">
        <v>28126900</v>
      </c>
      <c r="U88" s="53">
        <v>118121620</v>
      </c>
      <c r="V88" s="63">
        <f t="shared" si="30"/>
        <v>23.811813999999998</v>
      </c>
      <c r="W88" s="36">
        <v>714</v>
      </c>
      <c r="X88">
        <v>3282</v>
      </c>
      <c r="Y88">
        <f t="shared" si="31"/>
        <v>21.76</v>
      </c>
      <c r="Z88" s="55">
        <v>1414126</v>
      </c>
      <c r="AA88" s="46">
        <v>904404</v>
      </c>
      <c r="AB88" s="37">
        <f t="shared" si="32"/>
        <v>0.376778</v>
      </c>
      <c r="AC88" s="37">
        <f t="shared" si="33"/>
        <v>0.64800000000000002</v>
      </c>
      <c r="AD88" s="37" t="str">
        <f t="shared" si="34"/>
        <v/>
      </c>
      <c r="AE88" s="71">
        <f t="shared" si="35"/>
        <v>958.70364065876561</v>
      </c>
      <c r="AF88" s="71">
        <f t="shared" si="36"/>
        <v>942.65846634149989</v>
      </c>
      <c r="AG88" s="71">
        <f t="shared" si="37"/>
        <v>0</v>
      </c>
      <c r="AH88" s="71">
        <f t="shared" si="38"/>
        <v>948.30636770117735</v>
      </c>
      <c r="AI88" s="37" t="str">
        <f t="shared" si="39"/>
        <v/>
      </c>
      <c r="AJ88" s="37">
        <f t="shared" si="40"/>
        <v>1</v>
      </c>
      <c r="AK88" s="38">
        <f t="shared" si="41"/>
        <v>948.31</v>
      </c>
      <c r="AL88" s="38">
        <f t="shared" si="42"/>
        <v>964.56</v>
      </c>
      <c r="AM88" s="36">
        <f t="shared" si="43"/>
        <v>2191106</v>
      </c>
      <c r="AN88" s="39">
        <f t="shared" si="44"/>
        <v>1.8122660999999999E-3</v>
      </c>
      <c r="AO88" s="36">
        <f t="shared" si="45"/>
        <v>1940.4404321886</v>
      </c>
      <c r="AP88" s="36">
        <f t="shared" si="46"/>
        <v>1122320</v>
      </c>
      <c r="AQ88" s="36">
        <f t="shared" si="47"/>
        <v>28240</v>
      </c>
      <c r="AR88" s="36">
        <f t="shared" si="48"/>
        <v>45220.200000000004</v>
      </c>
      <c r="AS88" s="36">
        <f t="shared" si="49"/>
        <v>1092140</v>
      </c>
      <c r="AT88" s="40">
        <f t="shared" si="50"/>
        <v>1122320</v>
      </c>
      <c r="AU88" s="37"/>
      <c r="AV88" s="37">
        <f t="shared" si="51"/>
        <v>1</v>
      </c>
    </row>
    <row r="89" spans="1:48" ht="15" customHeight="1" x14ac:dyDescent="0.25">
      <c r="A89" s="43">
        <v>9</v>
      </c>
      <c r="B89" s="43">
        <v>1500</v>
      </c>
      <c r="C89" t="s">
        <v>2285</v>
      </c>
      <c r="D89" t="s">
        <v>2286</v>
      </c>
      <c r="E89" s="44" t="s">
        <v>688</v>
      </c>
      <c r="F89" s="35">
        <v>265922</v>
      </c>
      <c r="G89" s="53">
        <v>1019</v>
      </c>
      <c r="H89" s="56">
        <f t="shared" si="26"/>
        <v>3.0081741840064264</v>
      </c>
      <c r="I89">
        <v>51</v>
      </c>
      <c r="J89">
        <v>474</v>
      </c>
      <c r="K89" s="37">
        <f t="shared" si="27"/>
        <v>10.759499999999999</v>
      </c>
      <c r="L89" s="37">
        <v>1132</v>
      </c>
      <c r="M89" s="37">
        <v>1050</v>
      </c>
      <c r="N89" s="37">
        <v>878</v>
      </c>
      <c r="O89" s="37">
        <v>838</v>
      </c>
      <c r="P89" s="48">
        <v>991</v>
      </c>
      <c r="Q89" s="53">
        <v>987</v>
      </c>
      <c r="R89" s="45">
        <f t="shared" si="28"/>
        <v>1132</v>
      </c>
      <c r="S89" s="38">
        <f t="shared" si="29"/>
        <v>9.98</v>
      </c>
      <c r="T89" s="53">
        <v>12724500</v>
      </c>
      <c r="U89" s="53">
        <v>103777981</v>
      </c>
      <c r="V89" s="63">
        <f t="shared" si="30"/>
        <v>12.261271000000001</v>
      </c>
      <c r="W89" s="36">
        <v>193</v>
      </c>
      <c r="X89">
        <v>1047</v>
      </c>
      <c r="Y89">
        <f t="shared" si="31"/>
        <v>18.43</v>
      </c>
      <c r="Z89" s="55">
        <v>1253845</v>
      </c>
      <c r="AA89" s="46">
        <v>336622</v>
      </c>
      <c r="AB89" s="37">
        <f t="shared" si="32"/>
        <v>0.376778</v>
      </c>
      <c r="AC89" s="37" t="str">
        <f t="shared" si="33"/>
        <v/>
      </c>
      <c r="AD89" s="37" t="str">
        <f t="shared" si="34"/>
        <v/>
      </c>
      <c r="AE89" s="71">
        <f t="shared" si="35"/>
        <v>860.92348924078749</v>
      </c>
      <c r="AF89" s="71">
        <f t="shared" si="36"/>
        <v>0</v>
      </c>
      <c r="AG89" s="71">
        <f t="shared" si="37"/>
        <v>0</v>
      </c>
      <c r="AH89" s="71" t="str">
        <f t="shared" si="38"/>
        <v/>
      </c>
      <c r="AI89" s="37" t="str">
        <f t="shared" si="39"/>
        <v/>
      </c>
      <c r="AJ89" s="37" t="str">
        <f t="shared" si="40"/>
        <v/>
      </c>
      <c r="AK89" s="38">
        <f t="shared" si="41"/>
        <v>860.92</v>
      </c>
      <c r="AL89" s="38">
        <f t="shared" si="42"/>
        <v>875.67</v>
      </c>
      <c r="AM89" s="36">
        <f t="shared" si="43"/>
        <v>419887</v>
      </c>
      <c r="AN89" s="39">
        <f t="shared" si="44"/>
        <v>1.8122660999999999E-3</v>
      </c>
      <c r="AO89" s="36">
        <f t="shared" si="45"/>
        <v>279.0255500865</v>
      </c>
      <c r="AP89" s="36">
        <f t="shared" si="46"/>
        <v>266201</v>
      </c>
      <c r="AQ89" s="36">
        <f t="shared" si="47"/>
        <v>10190</v>
      </c>
      <c r="AR89" s="36">
        <f t="shared" si="48"/>
        <v>16831.100000000002</v>
      </c>
      <c r="AS89" s="36">
        <f t="shared" si="49"/>
        <v>255732</v>
      </c>
      <c r="AT89" s="40">
        <f t="shared" si="50"/>
        <v>266201</v>
      </c>
      <c r="AU89" s="37"/>
      <c r="AV89" s="37">
        <f t="shared" si="51"/>
        <v>1</v>
      </c>
    </row>
    <row r="90" spans="1:48" ht="15" customHeight="1" x14ac:dyDescent="0.25">
      <c r="A90" s="43">
        <v>9</v>
      </c>
      <c r="B90" s="43">
        <v>1700</v>
      </c>
      <c r="C90" t="s">
        <v>2597</v>
      </c>
      <c r="D90" t="s">
        <v>2598</v>
      </c>
      <c r="E90" s="44" t="s">
        <v>844</v>
      </c>
      <c r="F90" s="35">
        <v>74078</v>
      </c>
      <c r="G90" s="53">
        <v>452</v>
      </c>
      <c r="H90" s="56">
        <f t="shared" si="26"/>
        <v>2.655138434811382</v>
      </c>
      <c r="I90">
        <v>8</v>
      </c>
      <c r="J90">
        <v>142</v>
      </c>
      <c r="K90" s="37">
        <f t="shared" si="27"/>
        <v>5.6337999999999999</v>
      </c>
      <c r="L90" s="37">
        <v>147</v>
      </c>
      <c r="M90" s="37">
        <v>333</v>
      </c>
      <c r="N90" s="37">
        <v>296</v>
      </c>
      <c r="O90" s="37">
        <v>308</v>
      </c>
      <c r="P90" s="48">
        <v>399</v>
      </c>
      <c r="Q90" s="53">
        <v>428</v>
      </c>
      <c r="R90" s="45">
        <f t="shared" si="28"/>
        <v>428</v>
      </c>
      <c r="S90" s="38">
        <f t="shared" si="29"/>
        <v>0</v>
      </c>
      <c r="T90" s="53">
        <v>7080300</v>
      </c>
      <c r="U90" s="53">
        <v>47337376</v>
      </c>
      <c r="V90" s="63">
        <f t="shared" si="30"/>
        <v>14.957103</v>
      </c>
      <c r="W90" s="36">
        <v>102</v>
      </c>
      <c r="X90">
        <v>362</v>
      </c>
      <c r="Y90">
        <f t="shared" si="31"/>
        <v>28.18</v>
      </c>
      <c r="Z90" s="55">
        <v>595008</v>
      </c>
      <c r="AA90" s="46">
        <v>193422</v>
      </c>
      <c r="AB90" s="37">
        <f t="shared" si="32"/>
        <v>0.376778</v>
      </c>
      <c r="AC90" s="37" t="str">
        <f t="shared" si="33"/>
        <v/>
      </c>
      <c r="AD90" s="37" t="str">
        <f t="shared" si="34"/>
        <v/>
      </c>
      <c r="AE90" s="71">
        <f t="shared" si="35"/>
        <v>782.94601206583366</v>
      </c>
      <c r="AF90" s="71">
        <f t="shared" si="36"/>
        <v>0</v>
      </c>
      <c r="AG90" s="71">
        <f t="shared" si="37"/>
        <v>0</v>
      </c>
      <c r="AH90" s="71" t="str">
        <f t="shared" si="38"/>
        <v/>
      </c>
      <c r="AI90" s="37" t="str">
        <f t="shared" si="39"/>
        <v/>
      </c>
      <c r="AJ90" s="37" t="str">
        <f t="shared" si="40"/>
        <v/>
      </c>
      <c r="AK90" s="38">
        <f t="shared" si="41"/>
        <v>782.95</v>
      </c>
      <c r="AL90" s="38">
        <f t="shared" si="42"/>
        <v>796.36</v>
      </c>
      <c r="AM90" s="36">
        <f t="shared" si="43"/>
        <v>135769</v>
      </c>
      <c r="AN90" s="39">
        <f t="shared" si="44"/>
        <v>1.8122660999999999E-3</v>
      </c>
      <c r="AO90" s="36">
        <f t="shared" si="45"/>
        <v>111.80050797509999</v>
      </c>
      <c r="AP90" s="36">
        <f t="shared" si="46"/>
        <v>74190</v>
      </c>
      <c r="AQ90" s="36">
        <f t="shared" si="47"/>
        <v>4520</v>
      </c>
      <c r="AR90" s="36">
        <f t="shared" si="48"/>
        <v>9671.1</v>
      </c>
      <c r="AS90" s="36">
        <f t="shared" si="49"/>
        <v>69558</v>
      </c>
      <c r="AT90" s="40">
        <f t="shared" si="50"/>
        <v>74190</v>
      </c>
      <c r="AU90" s="37"/>
      <c r="AV90" s="37">
        <f t="shared" si="51"/>
        <v>1</v>
      </c>
    </row>
    <row r="91" spans="1:48" ht="15" customHeight="1" x14ac:dyDescent="0.25">
      <c r="A91" s="43">
        <v>9</v>
      </c>
      <c r="B91" s="43">
        <v>1800</v>
      </c>
      <c r="C91" t="s">
        <v>2599</v>
      </c>
      <c r="D91" t="s">
        <v>2600</v>
      </c>
      <c r="E91" s="44" t="s">
        <v>845</v>
      </c>
      <c r="F91" s="35">
        <v>25421</v>
      </c>
      <c r="G91" s="53">
        <v>170</v>
      </c>
      <c r="H91" s="56">
        <f t="shared" si="26"/>
        <v>2.2304489213782741</v>
      </c>
      <c r="I91">
        <v>17</v>
      </c>
      <c r="J91">
        <v>48</v>
      </c>
      <c r="K91" s="37">
        <f t="shared" si="27"/>
        <v>35.416699999999999</v>
      </c>
      <c r="L91" s="37">
        <v>132</v>
      </c>
      <c r="M91" s="37">
        <v>162</v>
      </c>
      <c r="N91" s="37">
        <v>144</v>
      </c>
      <c r="O91" s="37">
        <v>93</v>
      </c>
      <c r="P91" s="48">
        <v>127</v>
      </c>
      <c r="Q91" s="53">
        <v>168</v>
      </c>
      <c r="R91" s="45">
        <f t="shared" si="28"/>
        <v>168</v>
      </c>
      <c r="S91" s="38">
        <f t="shared" si="29"/>
        <v>0</v>
      </c>
      <c r="T91" s="53">
        <v>1545100</v>
      </c>
      <c r="U91" s="53">
        <v>8308058</v>
      </c>
      <c r="V91" s="63">
        <f t="shared" si="30"/>
        <v>18.597607</v>
      </c>
      <c r="W91" s="36">
        <v>17</v>
      </c>
      <c r="X91">
        <v>109</v>
      </c>
      <c r="Y91">
        <f t="shared" si="31"/>
        <v>15.6</v>
      </c>
      <c r="Z91" s="55">
        <v>97580</v>
      </c>
      <c r="AA91" s="46">
        <v>30526</v>
      </c>
      <c r="AB91" s="37">
        <f t="shared" si="32"/>
        <v>0.376778</v>
      </c>
      <c r="AC91" s="37" t="str">
        <f t="shared" si="33"/>
        <v/>
      </c>
      <c r="AD91" s="37" t="str">
        <f t="shared" si="34"/>
        <v/>
      </c>
      <c r="AE91" s="71">
        <f t="shared" si="35"/>
        <v>689.14186640726905</v>
      </c>
      <c r="AF91" s="71">
        <f t="shared" si="36"/>
        <v>0</v>
      </c>
      <c r="AG91" s="71">
        <f t="shared" si="37"/>
        <v>0</v>
      </c>
      <c r="AH91" s="71" t="str">
        <f t="shared" si="38"/>
        <v/>
      </c>
      <c r="AI91" s="37" t="str">
        <f t="shared" si="39"/>
        <v/>
      </c>
      <c r="AJ91" s="37" t="str">
        <f t="shared" si="40"/>
        <v/>
      </c>
      <c r="AK91" s="38">
        <f t="shared" si="41"/>
        <v>689.14</v>
      </c>
      <c r="AL91" s="38">
        <f t="shared" si="42"/>
        <v>700.95</v>
      </c>
      <c r="AM91" s="36">
        <f t="shared" si="43"/>
        <v>82396</v>
      </c>
      <c r="AN91" s="39">
        <f t="shared" si="44"/>
        <v>1.8122660999999999E-3</v>
      </c>
      <c r="AO91" s="36">
        <f t="shared" si="45"/>
        <v>103.2538610475</v>
      </c>
      <c r="AP91" s="36">
        <f t="shared" si="46"/>
        <v>25524</v>
      </c>
      <c r="AQ91" s="36">
        <f t="shared" si="47"/>
        <v>1700</v>
      </c>
      <c r="AR91" s="36">
        <f t="shared" si="48"/>
        <v>1526.3000000000002</v>
      </c>
      <c r="AS91" s="36">
        <f t="shared" si="49"/>
        <v>23895</v>
      </c>
      <c r="AT91" s="40">
        <f t="shared" si="50"/>
        <v>25524</v>
      </c>
      <c r="AU91" s="37"/>
      <c r="AV91" s="37">
        <f t="shared" si="51"/>
        <v>1</v>
      </c>
    </row>
    <row r="92" spans="1:48" ht="15" customHeight="1" x14ac:dyDescent="0.25">
      <c r="A92" s="43">
        <v>10</v>
      </c>
      <c r="B92" s="43">
        <v>200</v>
      </c>
      <c r="C92" t="s">
        <v>1147</v>
      </c>
      <c r="D92" t="s">
        <v>1148</v>
      </c>
      <c r="E92" s="44" t="s">
        <v>122</v>
      </c>
      <c r="F92" s="35">
        <v>209479</v>
      </c>
      <c r="G92" s="53">
        <v>6371</v>
      </c>
      <c r="H92" s="56">
        <f t="shared" si="26"/>
        <v>3.8042076050820413</v>
      </c>
      <c r="I92">
        <v>201</v>
      </c>
      <c r="J92">
        <v>1971</v>
      </c>
      <c r="K92" s="37">
        <f t="shared" si="27"/>
        <v>10.197900000000001</v>
      </c>
      <c r="L92" s="37">
        <v>669</v>
      </c>
      <c r="M92" s="37">
        <v>642</v>
      </c>
      <c r="N92" s="37">
        <v>744</v>
      </c>
      <c r="O92" s="37">
        <v>1266</v>
      </c>
      <c r="P92" s="45">
        <v>3724</v>
      </c>
      <c r="Q92" s="53">
        <v>5829</v>
      </c>
      <c r="R92" s="45">
        <f t="shared" si="28"/>
        <v>5829</v>
      </c>
      <c r="S92" s="38">
        <f t="shared" si="29"/>
        <v>0</v>
      </c>
      <c r="T92" s="53">
        <v>59294700</v>
      </c>
      <c r="U92" s="53">
        <v>1003870300</v>
      </c>
      <c r="V92" s="63">
        <f t="shared" si="30"/>
        <v>5.9066099999999997</v>
      </c>
      <c r="W92" s="36">
        <v>468</v>
      </c>
      <c r="X92">
        <v>5656</v>
      </c>
      <c r="Y92">
        <f t="shared" si="31"/>
        <v>8.27</v>
      </c>
      <c r="Z92" s="55">
        <v>11377270</v>
      </c>
      <c r="AA92" s="46">
        <v>3851978</v>
      </c>
      <c r="AB92" s="37">
        <f t="shared" si="32"/>
        <v>0.376778</v>
      </c>
      <c r="AC92" s="37" t="str">
        <f t="shared" si="33"/>
        <v/>
      </c>
      <c r="AD92" s="37" t="str">
        <f t="shared" si="34"/>
        <v/>
      </c>
      <c r="AE92" s="71">
        <f t="shared" si="35"/>
        <v>0</v>
      </c>
      <c r="AF92" s="71">
        <f t="shared" si="36"/>
        <v>712.68583201749993</v>
      </c>
      <c r="AG92" s="71">
        <f t="shared" si="37"/>
        <v>0</v>
      </c>
      <c r="AH92" s="71" t="str">
        <f t="shared" si="38"/>
        <v/>
      </c>
      <c r="AI92" s="37" t="str">
        <f t="shared" si="39"/>
        <v/>
      </c>
      <c r="AJ92" s="37" t="str">
        <f t="shared" si="40"/>
        <v/>
      </c>
      <c r="AK92" s="38">
        <f t="shared" si="41"/>
        <v>712.69</v>
      </c>
      <c r="AL92" s="38">
        <f t="shared" si="42"/>
        <v>724.9</v>
      </c>
      <c r="AM92" s="36">
        <f t="shared" si="43"/>
        <v>331633</v>
      </c>
      <c r="AN92" s="39">
        <f t="shared" si="44"/>
        <v>1.8122660999999999E-3</v>
      </c>
      <c r="AO92" s="36">
        <f t="shared" si="45"/>
        <v>221.37555317939999</v>
      </c>
      <c r="AP92" s="36">
        <f t="shared" si="46"/>
        <v>209700</v>
      </c>
      <c r="AQ92" s="36">
        <f t="shared" si="47"/>
        <v>63710</v>
      </c>
      <c r="AR92" s="36">
        <f t="shared" si="48"/>
        <v>192598.90000000002</v>
      </c>
      <c r="AS92" s="36">
        <f t="shared" si="49"/>
        <v>145769</v>
      </c>
      <c r="AT92" s="40">
        <f t="shared" si="50"/>
        <v>209700</v>
      </c>
      <c r="AU92" s="37"/>
      <c r="AV92" s="37">
        <f t="shared" si="51"/>
        <v>1</v>
      </c>
    </row>
    <row r="93" spans="1:48" ht="15" customHeight="1" x14ac:dyDescent="0.25">
      <c r="A93" s="43">
        <v>10</v>
      </c>
      <c r="B93" s="43">
        <v>400</v>
      </c>
      <c r="C93" t="s">
        <v>1165</v>
      </c>
      <c r="D93" t="s">
        <v>1166</v>
      </c>
      <c r="E93" s="44" t="s">
        <v>131</v>
      </c>
      <c r="F93" s="35">
        <v>0</v>
      </c>
      <c r="G93" s="53">
        <v>28170</v>
      </c>
      <c r="H93" s="56">
        <f t="shared" si="26"/>
        <v>4.4497868469857735</v>
      </c>
      <c r="I93">
        <v>309</v>
      </c>
      <c r="J93">
        <v>10536</v>
      </c>
      <c r="K93" s="37">
        <f t="shared" si="27"/>
        <v>2.9327999999999999</v>
      </c>
      <c r="L93" s="37">
        <v>4352</v>
      </c>
      <c r="M93" s="37">
        <v>8346</v>
      </c>
      <c r="N93" s="37">
        <v>11339</v>
      </c>
      <c r="O93" s="37">
        <v>17449</v>
      </c>
      <c r="P93" s="45">
        <v>23770</v>
      </c>
      <c r="Q93" s="53">
        <v>27810</v>
      </c>
      <c r="R93" s="45">
        <f t="shared" si="28"/>
        <v>27810</v>
      </c>
      <c r="S93" s="38">
        <f t="shared" si="29"/>
        <v>0</v>
      </c>
      <c r="T93" s="53">
        <v>694612000</v>
      </c>
      <c r="U93" s="53">
        <v>4492722900</v>
      </c>
      <c r="V93" s="63">
        <f t="shared" si="30"/>
        <v>15.460824000000001</v>
      </c>
      <c r="W93" s="36">
        <v>3274</v>
      </c>
      <c r="X93">
        <v>27764</v>
      </c>
      <c r="Y93">
        <f t="shared" si="31"/>
        <v>11.79</v>
      </c>
      <c r="Z93" s="55">
        <v>55360598</v>
      </c>
      <c r="AA93" s="46">
        <v>15019840</v>
      </c>
      <c r="AB93" s="37">
        <f t="shared" si="32"/>
        <v>0.376778</v>
      </c>
      <c r="AC93" s="37" t="str">
        <f t="shared" si="33"/>
        <v/>
      </c>
      <c r="AD93" s="37" t="str">
        <f t="shared" si="34"/>
        <v/>
      </c>
      <c r="AE93" s="71">
        <f t="shared" si="35"/>
        <v>0</v>
      </c>
      <c r="AF93" s="71">
        <f t="shared" si="36"/>
        <v>0</v>
      </c>
      <c r="AG93" s="71">
        <f t="shared" si="37"/>
        <v>623.45027516439995</v>
      </c>
      <c r="AH93" s="71" t="str">
        <f t="shared" si="38"/>
        <v/>
      </c>
      <c r="AI93" s="37" t="str">
        <f t="shared" si="39"/>
        <v/>
      </c>
      <c r="AJ93" s="37" t="str">
        <f t="shared" si="40"/>
        <v/>
      </c>
      <c r="AK93" s="38">
        <f t="shared" si="41"/>
        <v>623.45000000000005</v>
      </c>
      <c r="AL93" s="38">
        <f t="shared" si="42"/>
        <v>634.13</v>
      </c>
      <c r="AM93" s="36">
        <f t="shared" si="43"/>
        <v>0</v>
      </c>
      <c r="AN93" s="39">
        <f t="shared" si="44"/>
        <v>1.8122660999999999E-3</v>
      </c>
      <c r="AO93" s="36">
        <f t="shared" si="45"/>
        <v>0</v>
      </c>
      <c r="AP93" s="36">
        <f t="shared" si="46"/>
        <v>0</v>
      </c>
      <c r="AQ93" s="36">
        <f t="shared" si="47"/>
        <v>281700</v>
      </c>
      <c r="AR93" s="36">
        <f t="shared" si="48"/>
        <v>750992</v>
      </c>
      <c r="AS93" s="36">
        <f t="shared" si="49"/>
        <v>-281700</v>
      </c>
      <c r="AT93" s="40">
        <f t="shared" si="50"/>
        <v>0</v>
      </c>
      <c r="AU93" s="37"/>
      <c r="AV93" s="37">
        <f t="shared" si="51"/>
        <v>0</v>
      </c>
    </row>
    <row r="94" spans="1:48" ht="15" customHeight="1" x14ac:dyDescent="0.25">
      <c r="A94" s="43">
        <v>10</v>
      </c>
      <c r="B94" s="43">
        <v>500</v>
      </c>
      <c r="C94" t="s">
        <v>1221</v>
      </c>
      <c r="D94" t="s">
        <v>1222</v>
      </c>
      <c r="E94" s="44" t="s">
        <v>159</v>
      </c>
      <c r="F94" s="35">
        <v>315909</v>
      </c>
      <c r="G94" s="53">
        <v>2062</v>
      </c>
      <c r="H94" s="56">
        <f t="shared" si="26"/>
        <v>3.3142886609474975</v>
      </c>
      <c r="I94">
        <v>91</v>
      </c>
      <c r="J94">
        <v>806</v>
      </c>
      <c r="K94" s="37">
        <f t="shared" si="27"/>
        <v>11.2903</v>
      </c>
      <c r="L94" s="37">
        <v>518</v>
      </c>
      <c r="M94" s="37">
        <v>545</v>
      </c>
      <c r="N94" s="37">
        <v>563</v>
      </c>
      <c r="O94" s="37">
        <v>1012</v>
      </c>
      <c r="P94" s="45">
        <v>1519</v>
      </c>
      <c r="Q94" s="53">
        <v>2047</v>
      </c>
      <c r="R94" s="45">
        <f t="shared" si="28"/>
        <v>2047</v>
      </c>
      <c r="S94" s="38">
        <f t="shared" si="29"/>
        <v>0</v>
      </c>
      <c r="T94" s="53">
        <v>19622900</v>
      </c>
      <c r="U94" s="53">
        <v>270741800</v>
      </c>
      <c r="V94" s="63">
        <f t="shared" si="30"/>
        <v>7.2478280000000002</v>
      </c>
      <c r="W94" s="36">
        <v>164</v>
      </c>
      <c r="X94">
        <v>2086</v>
      </c>
      <c r="Y94">
        <f t="shared" si="31"/>
        <v>7.86</v>
      </c>
      <c r="Z94" s="55">
        <v>3425671</v>
      </c>
      <c r="AA94" s="46">
        <v>1711064</v>
      </c>
      <c r="AB94" s="37">
        <f t="shared" si="32"/>
        <v>0.376778</v>
      </c>
      <c r="AC94" s="37" t="str">
        <f t="shared" si="33"/>
        <v/>
      </c>
      <c r="AD94" s="37" t="str">
        <f t="shared" si="34"/>
        <v/>
      </c>
      <c r="AE94" s="71">
        <f t="shared" si="35"/>
        <v>928.53713656410036</v>
      </c>
      <c r="AF94" s="71">
        <f t="shared" si="36"/>
        <v>0</v>
      </c>
      <c r="AG94" s="71">
        <f t="shared" si="37"/>
        <v>0</v>
      </c>
      <c r="AH94" s="71" t="str">
        <f t="shared" si="38"/>
        <v/>
      </c>
      <c r="AI94" s="37" t="str">
        <f t="shared" si="39"/>
        <v/>
      </c>
      <c r="AJ94" s="37" t="str">
        <f t="shared" si="40"/>
        <v/>
      </c>
      <c r="AK94" s="38">
        <f t="shared" si="41"/>
        <v>928.54</v>
      </c>
      <c r="AL94" s="38">
        <f t="shared" si="42"/>
        <v>944.45</v>
      </c>
      <c r="AM94" s="36">
        <f t="shared" si="43"/>
        <v>656738</v>
      </c>
      <c r="AN94" s="39">
        <f t="shared" si="44"/>
        <v>1.8122660999999999E-3</v>
      </c>
      <c r="AO94" s="36">
        <f t="shared" si="45"/>
        <v>617.67284259689995</v>
      </c>
      <c r="AP94" s="36">
        <f t="shared" si="46"/>
        <v>316527</v>
      </c>
      <c r="AQ94" s="36">
        <f t="shared" si="47"/>
        <v>20620</v>
      </c>
      <c r="AR94" s="36">
        <f t="shared" si="48"/>
        <v>85553.200000000012</v>
      </c>
      <c r="AS94" s="36">
        <f t="shared" si="49"/>
        <v>295289</v>
      </c>
      <c r="AT94" s="40">
        <f t="shared" si="50"/>
        <v>316527</v>
      </c>
      <c r="AU94" s="37"/>
      <c r="AV94" s="37">
        <f t="shared" si="51"/>
        <v>1</v>
      </c>
    </row>
    <row r="95" spans="1:48" ht="15" customHeight="1" x14ac:dyDescent="0.25">
      <c r="A95" s="43">
        <v>10</v>
      </c>
      <c r="B95" s="43">
        <v>600</v>
      </c>
      <c r="C95" t="s">
        <v>1569</v>
      </c>
      <c r="D95" t="s">
        <v>1570</v>
      </c>
      <c r="E95" s="44" t="s">
        <v>331</v>
      </c>
      <c r="F95" s="35">
        <v>104114</v>
      </c>
      <c r="G95" s="53">
        <v>571</v>
      </c>
      <c r="H95" s="56">
        <f t="shared" si="26"/>
        <v>2.7566361082458481</v>
      </c>
      <c r="I95">
        <v>66</v>
      </c>
      <c r="J95">
        <v>212</v>
      </c>
      <c r="K95" s="37">
        <f t="shared" si="27"/>
        <v>31.132100000000001</v>
      </c>
      <c r="L95" s="37">
        <v>405</v>
      </c>
      <c r="M95" s="37">
        <v>475</v>
      </c>
      <c r="N95" s="37">
        <v>492</v>
      </c>
      <c r="O95" s="37">
        <v>538</v>
      </c>
      <c r="P95" s="48">
        <v>513</v>
      </c>
      <c r="Q95" s="53">
        <v>566</v>
      </c>
      <c r="R95" s="45">
        <f t="shared" si="28"/>
        <v>566</v>
      </c>
      <c r="S95" s="38">
        <f t="shared" si="29"/>
        <v>0</v>
      </c>
      <c r="T95" s="53">
        <v>2580900</v>
      </c>
      <c r="U95" s="53">
        <v>45802000</v>
      </c>
      <c r="V95" s="63">
        <f t="shared" si="30"/>
        <v>5.6349070000000001</v>
      </c>
      <c r="W95" s="36">
        <v>76</v>
      </c>
      <c r="X95">
        <v>522</v>
      </c>
      <c r="Y95">
        <f t="shared" si="31"/>
        <v>14.56</v>
      </c>
      <c r="Z95" s="55">
        <v>709022</v>
      </c>
      <c r="AA95" s="46">
        <v>563828</v>
      </c>
      <c r="AB95" s="37">
        <f t="shared" si="32"/>
        <v>0.376778</v>
      </c>
      <c r="AC95" s="37" t="str">
        <f t="shared" si="33"/>
        <v/>
      </c>
      <c r="AD95" s="37" t="str">
        <f t="shared" si="34"/>
        <v/>
      </c>
      <c r="AE95" s="71">
        <f t="shared" si="35"/>
        <v>805.36451368101814</v>
      </c>
      <c r="AF95" s="71">
        <f t="shared" si="36"/>
        <v>0</v>
      </c>
      <c r="AG95" s="71">
        <f t="shared" si="37"/>
        <v>0</v>
      </c>
      <c r="AH95" s="71" t="str">
        <f t="shared" si="38"/>
        <v/>
      </c>
      <c r="AI95" s="37" t="str">
        <f t="shared" si="39"/>
        <v/>
      </c>
      <c r="AJ95" s="37" t="str">
        <f t="shared" si="40"/>
        <v/>
      </c>
      <c r="AK95" s="38">
        <f t="shared" si="41"/>
        <v>805.36</v>
      </c>
      <c r="AL95" s="38">
        <f t="shared" si="42"/>
        <v>819.16</v>
      </c>
      <c r="AM95" s="36">
        <f t="shared" si="43"/>
        <v>200596</v>
      </c>
      <c r="AN95" s="39">
        <f t="shared" si="44"/>
        <v>1.8122660999999999E-3</v>
      </c>
      <c r="AO95" s="36">
        <f t="shared" si="45"/>
        <v>174.8510578602</v>
      </c>
      <c r="AP95" s="36">
        <f t="shared" si="46"/>
        <v>104289</v>
      </c>
      <c r="AQ95" s="36">
        <f t="shared" si="47"/>
        <v>5710</v>
      </c>
      <c r="AR95" s="36">
        <f t="shared" si="48"/>
        <v>28191.4</v>
      </c>
      <c r="AS95" s="36">
        <f t="shared" si="49"/>
        <v>98404</v>
      </c>
      <c r="AT95" s="40">
        <f t="shared" si="50"/>
        <v>104289</v>
      </c>
      <c r="AU95" s="37"/>
      <c r="AV95" s="37">
        <f t="shared" si="51"/>
        <v>1</v>
      </c>
    </row>
    <row r="96" spans="1:48" ht="15" customHeight="1" x14ac:dyDescent="0.25">
      <c r="A96" s="43">
        <v>10</v>
      </c>
      <c r="B96" s="43">
        <v>700</v>
      </c>
      <c r="C96" t="s">
        <v>1899</v>
      </c>
      <c r="D96" t="s">
        <v>1900</v>
      </c>
      <c r="E96" s="44" t="s">
        <v>496</v>
      </c>
      <c r="F96" s="35">
        <v>466337</v>
      </c>
      <c r="G96" s="53">
        <v>2542</v>
      </c>
      <c r="H96" s="56">
        <f t="shared" si="26"/>
        <v>3.4051755462179893</v>
      </c>
      <c r="I96">
        <v>47</v>
      </c>
      <c r="J96">
        <v>853</v>
      </c>
      <c r="K96" s="37">
        <f t="shared" si="27"/>
        <v>5.5100000000000007</v>
      </c>
      <c r="L96" s="37">
        <v>325</v>
      </c>
      <c r="M96" s="37">
        <v>388</v>
      </c>
      <c r="N96" s="37">
        <v>471</v>
      </c>
      <c r="O96" s="37">
        <v>554</v>
      </c>
      <c r="P96" s="45">
        <v>1749</v>
      </c>
      <c r="Q96" s="53">
        <v>2453</v>
      </c>
      <c r="R96" s="45">
        <f t="shared" si="28"/>
        <v>2453</v>
      </c>
      <c r="S96" s="38">
        <f t="shared" si="29"/>
        <v>0</v>
      </c>
      <c r="T96" s="53">
        <v>16491200</v>
      </c>
      <c r="U96" s="53">
        <v>279545900</v>
      </c>
      <c r="V96" s="63">
        <f t="shared" si="30"/>
        <v>5.8992820000000004</v>
      </c>
      <c r="W96" s="36">
        <v>154</v>
      </c>
      <c r="X96">
        <v>2460</v>
      </c>
      <c r="Y96">
        <f t="shared" si="31"/>
        <v>6.26</v>
      </c>
      <c r="Z96" s="55">
        <v>3725152</v>
      </c>
      <c r="AA96" s="46">
        <v>1505592</v>
      </c>
      <c r="AB96" s="37">
        <f t="shared" si="32"/>
        <v>0.376778</v>
      </c>
      <c r="AC96" s="37">
        <f t="shared" si="33"/>
        <v>8.4000000000000005E-2</v>
      </c>
      <c r="AD96" s="37" t="str">
        <f t="shared" si="34"/>
        <v/>
      </c>
      <c r="AE96" s="71">
        <f t="shared" si="35"/>
        <v>948.61195912199082</v>
      </c>
      <c r="AF96" s="71">
        <f t="shared" si="36"/>
        <v>676.66581167449999</v>
      </c>
      <c r="AG96" s="71">
        <f t="shared" si="37"/>
        <v>0</v>
      </c>
      <c r="AH96" s="71">
        <f t="shared" si="38"/>
        <v>925.76848273640167</v>
      </c>
      <c r="AI96" s="37" t="str">
        <f t="shared" si="39"/>
        <v/>
      </c>
      <c r="AJ96" s="37">
        <f t="shared" si="40"/>
        <v>1</v>
      </c>
      <c r="AK96" s="38">
        <f t="shared" si="41"/>
        <v>925.77</v>
      </c>
      <c r="AL96" s="38">
        <f t="shared" si="42"/>
        <v>941.63</v>
      </c>
      <c r="AM96" s="36">
        <f t="shared" si="43"/>
        <v>990068</v>
      </c>
      <c r="AN96" s="39">
        <f t="shared" si="44"/>
        <v>1.8122660999999999E-3</v>
      </c>
      <c r="AO96" s="36">
        <f t="shared" si="45"/>
        <v>949.13993681909994</v>
      </c>
      <c r="AP96" s="36">
        <f t="shared" si="46"/>
        <v>467286</v>
      </c>
      <c r="AQ96" s="36">
        <f t="shared" si="47"/>
        <v>25420</v>
      </c>
      <c r="AR96" s="36">
        <f t="shared" si="48"/>
        <v>75279.600000000006</v>
      </c>
      <c r="AS96" s="36">
        <f t="shared" si="49"/>
        <v>440917</v>
      </c>
      <c r="AT96" s="40">
        <f t="shared" si="50"/>
        <v>467286</v>
      </c>
      <c r="AU96" s="37"/>
      <c r="AV96" s="37">
        <f t="shared" si="51"/>
        <v>1</v>
      </c>
    </row>
    <row r="97" spans="1:48" ht="15" customHeight="1" x14ac:dyDescent="0.25">
      <c r="A97" s="43">
        <v>10</v>
      </c>
      <c r="B97" s="43">
        <v>800</v>
      </c>
      <c r="C97" t="s">
        <v>2019</v>
      </c>
      <c r="D97" t="s">
        <v>2020</v>
      </c>
      <c r="E97" s="44" t="s">
        <v>556</v>
      </c>
      <c r="F97" s="35">
        <v>48231</v>
      </c>
      <c r="G97" s="53">
        <v>475</v>
      </c>
      <c r="H97" s="56">
        <f t="shared" si="26"/>
        <v>2.6766936096248664</v>
      </c>
      <c r="I97">
        <v>82</v>
      </c>
      <c r="J97">
        <v>212</v>
      </c>
      <c r="K97" s="37">
        <f t="shared" si="27"/>
        <v>38.679200000000002</v>
      </c>
      <c r="L97" s="37">
        <v>303</v>
      </c>
      <c r="M97" s="37">
        <v>347</v>
      </c>
      <c r="N97" s="37">
        <v>353</v>
      </c>
      <c r="O97" s="37">
        <v>346</v>
      </c>
      <c r="P97" s="48">
        <v>372</v>
      </c>
      <c r="Q97" s="53">
        <v>464</v>
      </c>
      <c r="R97" s="45">
        <f t="shared" si="28"/>
        <v>464</v>
      </c>
      <c r="S97" s="38">
        <f t="shared" si="29"/>
        <v>0</v>
      </c>
      <c r="T97" s="53">
        <v>4678900</v>
      </c>
      <c r="U97" s="53">
        <v>48316100</v>
      </c>
      <c r="V97" s="63">
        <f t="shared" si="30"/>
        <v>9.6839359999999992</v>
      </c>
      <c r="W97" s="36">
        <v>35</v>
      </c>
      <c r="X97">
        <v>585</v>
      </c>
      <c r="Y97">
        <f t="shared" si="31"/>
        <v>5.98</v>
      </c>
      <c r="Z97" s="55">
        <v>651976</v>
      </c>
      <c r="AA97" s="46">
        <v>468806</v>
      </c>
      <c r="AB97" s="37">
        <f t="shared" si="32"/>
        <v>0.376778</v>
      </c>
      <c r="AC97" s="37" t="str">
        <f t="shared" si="33"/>
        <v/>
      </c>
      <c r="AD97" s="37" t="str">
        <f t="shared" si="34"/>
        <v/>
      </c>
      <c r="AE97" s="71">
        <f t="shared" si="35"/>
        <v>787.70705441311156</v>
      </c>
      <c r="AF97" s="71">
        <f t="shared" si="36"/>
        <v>0</v>
      </c>
      <c r="AG97" s="71">
        <f t="shared" si="37"/>
        <v>0</v>
      </c>
      <c r="AH97" s="71" t="str">
        <f t="shared" si="38"/>
        <v/>
      </c>
      <c r="AI97" s="37" t="str">
        <f t="shared" si="39"/>
        <v/>
      </c>
      <c r="AJ97" s="37" t="str">
        <f t="shared" si="40"/>
        <v/>
      </c>
      <c r="AK97" s="38">
        <f t="shared" si="41"/>
        <v>787.71</v>
      </c>
      <c r="AL97" s="38">
        <f t="shared" si="42"/>
        <v>801.21</v>
      </c>
      <c r="AM97" s="36">
        <f t="shared" si="43"/>
        <v>134925</v>
      </c>
      <c r="AN97" s="39">
        <f t="shared" si="44"/>
        <v>1.8122660999999999E-3</v>
      </c>
      <c r="AO97" s="36">
        <f t="shared" si="45"/>
        <v>157.11259727339998</v>
      </c>
      <c r="AP97" s="36">
        <f t="shared" si="46"/>
        <v>48388</v>
      </c>
      <c r="AQ97" s="36">
        <f t="shared" si="47"/>
        <v>4750</v>
      </c>
      <c r="AR97" s="36">
        <f t="shared" si="48"/>
        <v>23440.300000000003</v>
      </c>
      <c r="AS97" s="36">
        <f t="shared" si="49"/>
        <v>43481</v>
      </c>
      <c r="AT97" s="40">
        <f t="shared" si="50"/>
        <v>48388</v>
      </c>
      <c r="AU97" s="37"/>
      <c r="AV97" s="37">
        <f t="shared" si="51"/>
        <v>1</v>
      </c>
    </row>
    <row r="98" spans="1:48" ht="15" customHeight="1" x14ac:dyDescent="0.25">
      <c r="A98" s="43">
        <v>10</v>
      </c>
      <c r="B98" s="43">
        <v>900</v>
      </c>
      <c r="C98" t="s">
        <v>2065</v>
      </c>
      <c r="D98" t="s">
        <v>2066</v>
      </c>
      <c r="E98" s="44" t="s">
        <v>579</v>
      </c>
      <c r="F98" s="35">
        <v>640551</v>
      </c>
      <c r="G98" s="53">
        <v>4008</v>
      </c>
      <c r="H98" s="56">
        <f t="shared" si="26"/>
        <v>3.6029277128591892</v>
      </c>
      <c r="I98">
        <v>205</v>
      </c>
      <c r="J98">
        <v>1411</v>
      </c>
      <c r="K98" s="37">
        <f t="shared" si="27"/>
        <v>14.528700000000001</v>
      </c>
      <c r="L98" s="37">
        <v>1669</v>
      </c>
      <c r="M98" s="37">
        <v>2456</v>
      </c>
      <c r="N98" s="37">
        <v>2705</v>
      </c>
      <c r="O98" s="37">
        <v>3108</v>
      </c>
      <c r="P98" s="45">
        <v>3549</v>
      </c>
      <c r="Q98" s="53">
        <v>3863</v>
      </c>
      <c r="R98" s="45">
        <f t="shared" si="28"/>
        <v>3863</v>
      </c>
      <c r="S98" s="38">
        <f t="shared" si="29"/>
        <v>0</v>
      </c>
      <c r="T98" s="53">
        <v>67544100</v>
      </c>
      <c r="U98" s="53">
        <v>433848300</v>
      </c>
      <c r="V98" s="63">
        <f t="shared" si="30"/>
        <v>15.568599000000001</v>
      </c>
      <c r="W98" s="36">
        <v>630</v>
      </c>
      <c r="X98">
        <v>3852</v>
      </c>
      <c r="Y98">
        <f t="shared" si="31"/>
        <v>16.36</v>
      </c>
      <c r="Z98" s="55">
        <v>5519065</v>
      </c>
      <c r="AA98" s="46">
        <v>3374880</v>
      </c>
      <c r="AB98" s="37">
        <f t="shared" si="32"/>
        <v>0.376778</v>
      </c>
      <c r="AC98" s="37" t="str">
        <f t="shared" si="33"/>
        <v/>
      </c>
      <c r="AD98" s="37" t="str">
        <f t="shared" si="34"/>
        <v/>
      </c>
      <c r="AE98" s="71">
        <f t="shared" si="35"/>
        <v>0</v>
      </c>
      <c r="AF98" s="71">
        <f t="shared" si="36"/>
        <v>848.28080508774997</v>
      </c>
      <c r="AG98" s="71">
        <f t="shared" si="37"/>
        <v>0</v>
      </c>
      <c r="AH98" s="71" t="str">
        <f t="shared" si="38"/>
        <v/>
      </c>
      <c r="AI98" s="37" t="str">
        <f t="shared" si="39"/>
        <v/>
      </c>
      <c r="AJ98" s="37" t="str">
        <f t="shared" si="40"/>
        <v/>
      </c>
      <c r="AK98" s="38">
        <f t="shared" si="41"/>
        <v>848.28</v>
      </c>
      <c r="AL98" s="38">
        <f t="shared" si="42"/>
        <v>862.81</v>
      </c>
      <c r="AM98" s="36">
        <f t="shared" si="43"/>
        <v>1378680</v>
      </c>
      <c r="AN98" s="39">
        <f t="shared" si="44"/>
        <v>1.8122660999999999E-3</v>
      </c>
      <c r="AO98" s="36">
        <f t="shared" si="45"/>
        <v>1337.6861641268999</v>
      </c>
      <c r="AP98" s="36">
        <f t="shared" si="46"/>
        <v>641889</v>
      </c>
      <c r="AQ98" s="36">
        <f t="shared" si="47"/>
        <v>40080</v>
      </c>
      <c r="AR98" s="36">
        <f t="shared" si="48"/>
        <v>168744</v>
      </c>
      <c r="AS98" s="36">
        <f t="shared" si="49"/>
        <v>600471</v>
      </c>
      <c r="AT98" s="40">
        <f t="shared" si="50"/>
        <v>641889</v>
      </c>
      <c r="AU98" s="37"/>
      <c r="AV98" s="37">
        <f t="shared" si="51"/>
        <v>1</v>
      </c>
    </row>
    <row r="99" spans="1:48" ht="15" customHeight="1" x14ac:dyDescent="0.25">
      <c r="A99" s="43">
        <v>10</v>
      </c>
      <c r="B99" s="43">
        <v>1000</v>
      </c>
      <c r="C99" t="s">
        <v>2475</v>
      </c>
      <c r="D99" t="s">
        <v>2476</v>
      </c>
      <c r="E99" s="44" t="s">
        <v>783</v>
      </c>
      <c r="F99" s="35">
        <v>0</v>
      </c>
      <c r="G99" s="53">
        <v>11289</v>
      </c>
      <c r="H99" s="56">
        <f t="shared" si="26"/>
        <v>4.0526554730395263</v>
      </c>
      <c r="I99">
        <v>110</v>
      </c>
      <c r="J99">
        <v>3839</v>
      </c>
      <c r="K99" s="37">
        <f t="shared" si="27"/>
        <v>2.8653</v>
      </c>
      <c r="L99" s="37">
        <v>850</v>
      </c>
      <c r="M99" s="37">
        <v>1425</v>
      </c>
      <c r="N99" s="37">
        <v>2354</v>
      </c>
      <c r="O99" s="37">
        <v>4025</v>
      </c>
      <c r="P99" s="45">
        <v>7345</v>
      </c>
      <c r="Q99" s="53">
        <v>10546</v>
      </c>
      <c r="R99" s="45">
        <f t="shared" si="28"/>
        <v>10546</v>
      </c>
      <c r="S99" s="38">
        <f t="shared" si="29"/>
        <v>0</v>
      </c>
      <c r="T99" s="53">
        <v>51860100</v>
      </c>
      <c r="U99" s="53">
        <v>2565323400</v>
      </c>
      <c r="V99" s="63">
        <f t="shared" si="30"/>
        <v>2.0215809999999999</v>
      </c>
      <c r="W99" s="36">
        <v>1405</v>
      </c>
      <c r="X99">
        <v>10681</v>
      </c>
      <c r="Y99">
        <f t="shared" si="31"/>
        <v>13.15</v>
      </c>
      <c r="Z99" s="55">
        <v>30764543</v>
      </c>
      <c r="AA99" s="46">
        <v>7370424</v>
      </c>
      <c r="AB99" s="37">
        <f t="shared" si="32"/>
        <v>0.376778</v>
      </c>
      <c r="AC99" s="37" t="str">
        <f t="shared" si="33"/>
        <v/>
      </c>
      <c r="AD99" s="37" t="str">
        <f t="shared" si="34"/>
        <v/>
      </c>
      <c r="AE99" s="71">
        <f t="shared" si="35"/>
        <v>0</v>
      </c>
      <c r="AF99" s="71">
        <f t="shared" si="36"/>
        <v>0</v>
      </c>
      <c r="AG99" s="71">
        <f t="shared" si="37"/>
        <v>552.37360433984998</v>
      </c>
      <c r="AH99" s="71" t="str">
        <f t="shared" si="38"/>
        <v/>
      </c>
      <c r="AI99" s="37" t="str">
        <f t="shared" si="39"/>
        <v/>
      </c>
      <c r="AJ99" s="37" t="str">
        <f t="shared" si="40"/>
        <v/>
      </c>
      <c r="AK99" s="38">
        <f t="shared" si="41"/>
        <v>552.37</v>
      </c>
      <c r="AL99" s="38">
        <f t="shared" si="42"/>
        <v>561.83000000000004</v>
      </c>
      <c r="AM99" s="36">
        <f t="shared" si="43"/>
        <v>0</v>
      </c>
      <c r="AN99" s="39">
        <f t="shared" si="44"/>
        <v>1.8122660999999999E-3</v>
      </c>
      <c r="AO99" s="36">
        <f t="shared" si="45"/>
        <v>0</v>
      </c>
      <c r="AP99" s="36">
        <f t="shared" si="46"/>
        <v>0</v>
      </c>
      <c r="AQ99" s="36">
        <f t="shared" si="47"/>
        <v>112890</v>
      </c>
      <c r="AR99" s="36">
        <f t="shared" si="48"/>
        <v>368521.2</v>
      </c>
      <c r="AS99" s="36">
        <f t="shared" si="49"/>
        <v>-112890</v>
      </c>
      <c r="AT99" s="40">
        <f t="shared" si="50"/>
        <v>0</v>
      </c>
      <c r="AU99" s="37"/>
      <c r="AV99" s="37">
        <f t="shared" si="51"/>
        <v>0</v>
      </c>
    </row>
    <row r="100" spans="1:48" ht="15" customHeight="1" x14ac:dyDescent="0.25">
      <c r="A100" s="43">
        <v>10</v>
      </c>
      <c r="B100" s="43">
        <v>1100</v>
      </c>
      <c r="C100" t="s">
        <v>2489</v>
      </c>
      <c r="D100" t="s">
        <v>2490</v>
      </c>
      <c r="E100" s="44" t="s">
        <v>790</v>
      </c>
      <c r="F100" s="35">
        <v>0</v>
      </c>
      <c r="G100" s="53">
        <v>13593</v>
      </c>
      <c r="H100" s="56">
        <f t="shared" si="26"/>
        <v>4.1333153168988481</v>
      </c>
      <c r="I100">
        <v>256</v>
      </c>
      <c r="J100">
        <v>4934</v>
      </c>
      <c r="K100" s="37">
        <f t="shared" si="27"/>
        <v>5.1885000000000003</v>
      </c>
      <c r="L100" s="37">
        <v>2445</v>
      </c>
      <c r="M100" s="37">
        <v>2638</v>
      </c>
      <c r="N100" s="37">
        <v>3498</v>
      </c>
      <c r="O100" s="37">
        <v>6814</v>
      </c>
      <c r="P100" s="45">
        <v>10697</v>
      </c>
      <c r="Q100" s="53">
        <v>13033</v>
      </c>
      <c r="R100" s="45">
        <f t="shared" si="28"/>
        <v>13033</v>
      </c>
      <c r="S100" s="38">
        <f t="shared" si="29"/>
        <v>0</v>
      </c>
      <c r="T100" s="53">
        <v>285130500</v>
      </c>
      <c r="U100" s="53">
        <v>2273118900</v>
      </c>
      <c r="V100" s="63">
        <f t="shared" si="30"/>
        <v>12.543581</v>
      </c>
      <c r="W100" s="36">
        <v>1771</v>
      </c>
      <c r="X100">
        <v>12993</v>
      </c>
      <c r="Y100">
        <f t="shared" si="31"/>
        <v>13.63</v>
      </c>
      <c r="Z100" s="55">
        <v>28225189</v>
      </c>
      <c r="AA100" s="46">
        <v>10223088</v>
      </c>
      <c r="AB100" s="37">
        <f t="shared" si="32"/>
        <v>0.376778</v>
      </c>
      <c r="AC100" s="37" t="str">
        <f t="shared" si="33"/>
        <v/>
      </c>
      <c r="AD100" s="37" t="str">
        <f t="shared" si="34"/>
        <v/>
      </c>
      <c r="AE100" s="71">
        <f t="shared" si="35"/>
        <v>0</v>
      </c>
      <c r="AF100" s="71">
        <f t="shared" si="36"/>
        <v>0</v>
      </c>
      <c r="AG100" s="71">
        <f t="shared" si="37"/>
        <v>650.82154899984982</v>
      </c>
      <c r="AH100" s="71" t="str">
        <f t="shared" si="38"/>
        <v/>
      </c>
      <c r="AI100" s="37" t="str">
        <f t="shared" si="39"/>
        <v/>
      </c>
      <c r="AJ100" s="37" t="str">
        <f t="shared" si="40"/>
        <v/>
      </c>
      <c r="AK100" s="38">
        <f t="shared" si="41"/>
        <v>650.82000000000005</v>
      </c>
      <c r="AL100" s="38">
        <f t="shared" si="42"/>
        <v>661.97</v>
      </c>
      <c r="AM100" s="36">
        <f t="shared" si="43"/>
        <v>0</v>
      </c>
      <c r="AN100" s="39">
        <f t="shared" si="44"/>
        <v>1.8122660999999999E-3</v>
      </c>
      <c r="AO100" s="36">
        <f t="shared" si="45"/>
        <v>0</v>
      </c>
      <c r="AP100" s="36">
        <f t="shared" si="46"/>
        <v>0</v>
      </c>
      <c r="AQ100" s="36">
        <f t="shared" si="47"/>
        <v>135930</v>
      </c>
      <c r="AR100" s="36">
        <f t="shared" si="48"/>
        <v>511154.4</v>
      </c>
      <c r="AS100" s="36">
        <f t="shared" si="49"/>
        <v>-135930</v>
      </c>
      <c r="AT100" s="40">
        <f t="shared" si="50"/>
        <v>0</v>
      </c>
      <c r="AU100" s="37"/>
      <c r="AV100" s="37">
        <f t="shared" si="51"/>
        <v>0</v>
      </c>
    </row>
    <row r="101" spans="1:48" ht="15" customHeight="1" x14ac:dyDescent="0.25">
      <c r="A101" s="43">
        <v>10</v>
      </c>
      <c r="B101" s="43">
        <v>1200</v>
      </c>
      <c r="C101" t="s">
        <v>2519</v>
      </c>
      <c r="D101" t="s">
        <v>2520</v>
      </c>
      <c r="E101" s="44" t="s">
        <v>805</v>
      </c>
      <c r="F101" s="35">
        <v>607164</v>
      </c>
      <c r="G101" s="53">
        <v>4848</v>
      </c>
      <c r="H101" s="56">
        <f t="shared" si="26"/>
        <v>3.6855626111582298</v>
      </c>
      <c r="I101">
        <v>357</v>
      </c>
      <c r="J101">
        <v>1840</v>
      </c>
      <c r="K101" s="37">
        <f t="shared" si="27"/>
        <v>19.402200000000001</v>
      </c>
      <c r="L101" s="37">
        <v>1390</v>
      </c>
      <c r="M101" s="37">
        <v>1818</v>
      </c>
      <c r="N101" s="37">
        <v>2408</v>
      </c>
      <c r="O101" s="37">
        <v>3029</v>
      </c>
      <c r="P101" s="45">
        <v>4205</v>
      </c>
      <c r="Q101" s="53">
        <v>4659</v>
      </c>
      <c r="R101" s="45">
        <f t="shared" si="28"/>
        <v>4659</v>
      </c>
      <c r="S101" s="38">
        <f t="shared" si="29"/>
        <v>0</v>
      </c>
      <c r="T101" s="53">
        <v>36181300</v>
      </c>
      <c r="U101" s="53">
        <v>526541000</v>
      </c>
      <c r="V101" s="63">
        <f t="shared" si="30"/>
        <v>6.8715070000000003</v>
      </c>
      <c r="W101" s="36">
        <v>386</v>
      </c>
      <c r="X101">
        <v>4712</v>
      </c>
      <c r="Y101">
        <f t="shared" si="31"/>
        <v>8.19</v>
      </c>
      <c r="Z101" s="55">
        <v>7157357</v>
      </c>
      <c r="AA101" s="46">
        <v>2934666</v>
      </c>
      <c r="AB101" s="37">
        <f t="shared" si="32"/>
        <v>0.376778</v>
      </c>
      <c r="AC101" s="37" t="str">
        <f t="shared" si="33"/>
        <v/>
      </c>
      <c r="AD101" s="37" t="str">
        <f t="shared" si="34"/>
        <v/>
      </c>
      <c r="AE101" s="71">
        <f t="shared" si="35"/>
        <v>0</v>
      </c>
      <c r="AF101" s="71">
        <f t="shared" si="36"/>
        <v>793.48091506574997</v>
      </c>
      <c r="AG101" s="71">
        <f t="shared" si="37"/>
        <v>0</v>
      </c>
      <c r="AH101" s="71" t="str">
        <f t="shared" si="38"/>
        <v/>
      </c>
      <c r="AI101" s="37" t="str">
        <f t="shared" si="39"/>
        <v/>
      </c>
      <c r="AJ101" s="37" t="str">
        <f t="shared" si="40"/>
        <v/>
      </c>
      <c r="AK101" s="38">
        <f t="shared" si="41"/>
        <v>793.48</v>
      </c>
      <c r="AL101" s="38">
        <f t="shared" si="42"/>
        <v>807.07</v>
      </c>
      <c r="AM101" s="36">
        <f t="shared" si="43"/>
        <v>1215941</v>
      </c>
      <c r="AN101" s="39">
        <f t="shared" si="44"/>
        <v>1.8122660999999999E-3</v>
      </c>
      <c r="AO101" s="36">
        <f t="shared" si="45"/>
        <v>1103.2659195597</v>
      </c>
      <c r="AP101" s="36">
        <f t="shared" si="46"/>
        <v>608267</v>
      </c>
      <c r="AQ101" s="36">
        <f t="shared" si="47"/>
        <v>48480</v>
      </c>
      <c r="AR101" s="36">
        <f t="shared" si="48"/>
        <v>146733.30000000002</v>
      </c>
      <c r="AS101" s="36">
        <f t="shared" si="49"/>
        <v>558684</v>
      </c>
      <c r="AT101" s="40">
        <f t="shared" si="50"/>
        <v>608267</v>
      </c>
      <c r="AU101" s="37"/>
      <c r="AV101" s="37">
        <f t="shared" si="51"/>
        <v>1</v>
      </c>
    </row>
    <row r="102" spans="1:48" ht="15" customHeight="1" x14ac:dyDescent="0.25">
      <c r="A102" s="43">
        <v>10</v>
      </c>
      <c r="B102" s="43">
        <v>6300</v>
      </c>
      <c r="C102" t="s">
        <v>1163</v>
      </c>
      <c r="D102" t="s">
        <v>1164</v>
      </c>
      <c r="E102" s="44" t="s">
        <v>130</v>
      </c>
      <c r="F102" s="35">
        <v>0</v>
      </c>
      <c r="G102" s="53">
        <v>25885</v>
      </c>
      <c r="H102" s="56">
        <f t="shared" si="26"/>
        <v>4.4130481693178751</v>
      </c>
      <c r="I102">
        <v>132</v>
      </c>
      <c r="J102">
        <v>10096</v>
      </c>
      <c r="K102" s="37">
        <f t="shared" si="27"/>
        <v>1.3074000000000001</v>
      </c>
      <c r="L102" s="37">
        <v>4879</v>
      </c>
      <c r="M102" s="37">
        <v>6359</v>
      </c>
      <c r="N102" s="37">
        <v>11732</v>
      </c>
      <c r="O102" s="37">
        <v>20321</v>
      </c>
      <c r="P102" s="45">
        <v>22952</v>
      </c>
      <c r="Q102" s="53">
        <v>25947</v>
      </c>
      <c r="R102" s="45">
        <f t="shared" si="28"/>
        <v>25947</v>
      </c>
      <c r="S102" s="38">
        <f t="shared" si="29"/>
        <v>0.24</v>
      </c>
      <c r="T102" s="53">
        <v>782952900</v>
      </c>
      <c r="U102" s="53">
        <v>6134708200</v>
      </c>
      <c r="V102" s="63">
        <f t="shared" si="30"/>
        <v>12.762675</v>
      </c>
      <c r="W102" s="36">
        <v>3769</v>
      </c>
      <c r="X102">
        <v>25868</v>
      </c>
      <c r="Y102">
        <f t="shared" si="31"/>
        <v>14.57</v>
      </c>
      <c r="Z102" s="55">
        <v>76372212</v>
      </c>
      <c r="AA102" s="46">
        <v>13463010</v>
      </c>
      <c r="AB102" s="37">
        <f t="shared" si="32"/>
        <v>0.376778</v>
      </c>
      <c r="AC102" s="37" t="str">
        <f t="shared" si="33"/>
        <v/>
      </c>
      <c r="AD102" s="37" t="str">
        <f t="shared" si="34"/>
        <v/>
      </c>
      <c r="AE102" s="71">
        <f t="shared" si="35"/>
        <v>0</v>
      </c>
      <c r="AF102" s="71">
        <f t="shared" si="36"/>
        <v>0</v>
      </c>
      <c r="AG102" s="71">
        <f t="shared" si="37"/>
        <v>629.04598779374999</v>
      </c>
      <c r="AH102" s="71" t="str">
        <f t="shared" si="38"/>
        <v/>
      </c>
      <c r="AI102" s="37" t="str">
        <f t="shared" si="39"/>
        <v/>
      </c>
      <c r="AJ102" s="37" t="str">
        <f t="shared" si="40"/>
        <v/>
      </c>
      <c r="AK102" s="38">
        <f t="shared" si="41"/>
        <v>629.04999999999995</v>
      </c>
      <c r="AL102" s="38">
        <f t="shared" si="42"/>
        <v>639.83000000000004</v>
      </c>
      <c r="AM102" s="36">
        <f t="shared" si="43"/>
        <v>0</v>
      </c>
      <c r="AN102" s="39">
        <f t="shared" si="44"/>
        <v>1.8122660999999999E-3</v>
      </c>
      <c r="AO102" s="36">
        <f t="shared" si="45"/>
        <v>0</v>
      </c>
      <c r="AP102" s="36">
        <f t="shared" si="46"/>
        <v>0</v>
      </c>
      <c r="AQ102" s="36">
        <f t="shared" si="47"/>
        <v>258850</v>
      </c>
      <c r="AR102" s="36">
        <f t="shared" si="48"/>
        <v>673150.5</v>
      </c>
      <c r="AS102" s="36">
        <f t="shared" si="49"/>
        <v>-258850</v>
      </c>
      <c r="AT102" s="40">
        <f t="shared" si="50"/>
        <v>0</v>
      </c>
      <c r="AU102" s="37"/>
      <c r="AV102" s="37">
        <f t="shared" si="51"/>
        <v>0</v>
      </c>
    </row>
    <row r="103" spans="1:48" ht="15" customHeight="1" x14ac:dyDescent="0.25">
      <c r="A103" s="43">
        <v>11</v>
      </c>
      <c r="B103" s="43">
        <v>200</v>
      </c>
      <c r="C103" t="s">
        <v>973</v>
      </c>
      <c r="D103" t="s">
        <v>974</v>
      </c>
      <c r="E103" s="44" t="s">
        <v>35</v>
      </c>
      <c r="F103" s="35">
        <v>37666</v>
      </c>
      <c r="G103" s="53">
        <v>266</v>
      </c>
      <c r="H103" s="56">
        <f t="shared" si="26"/>
        <v>2.424881636631067</v>
      </c>
      <c r="I103">
        <v>25</v>
      </c>
      <c r="J103">
        <v>173</v>
      </c>
      <c r="K103" s="37">
        <f t="shared" si="27"/>
        <v>14.450900000000001</v>
      </c>
      <c r="L103" s="37">
        <v>257</v>
      </c>
      <c r="M103" s="37">
        <v>255</v>
      </c>
      <c r="N103" s="37">
        <v>240</v>
      </c>
      <c r="O103" s="37">
        <v>311</v>
      </c>
      <c r="P103" s="48">
        <v>250</v>
      </c>
      <c r="Q103" s="53">
        <v>263</v>
      </c>
      <c r="R103" s="45">
        <f t="shared" si="28"/>
        <v>311</v>
      </c>
      <c r="S103" s="38">
        <f t="shared" si="29"/>
        <v>14.47</v>
      </c>
      <c r="T103" s="53">
        <v>3232600</v>
      </c>
      <c r="U103" s="53">
        <v>32884549</v>
      </c>
      <c r="V103" s="63">
        <f t="shared" si="30"/>
        <v>9.8301479999999994</v>
      </c>
      <c r="W103" s="36">
        <v>57</v>
      </c>
      <c r="X103">
        <v>320</v>
      </c>
      <c r="Y103">
        <f t="shared" si="31"/>
        <v>17.809999999999999</v>
      </c>
      <c r="Z103" s="55">
        <v>437509</v>
      </c>
      <c r="AA103" s="46">
        <v>166871</v>
      </c>
      <c r="AB103" s="37">
        <f t="shared" si="32"/>
        <v>0.376778</v>
      </c>
      <c r="AC103" s="37" t="str">
        <f t="shared" si="33"/>
        <v/>
      </c>
      <c r="AD103" s="37" t="str">
        <f t="shared" si="34"/>
        <v/>
      </c>
      <c r="AE103" s="71">
        <f t="shared" si="35"/>
        <v>732.08758125416023</v>
      </c>
      <c r="AF103" s="71">
        <f t="shared" si="36"/>
        <v>0</v>
      </c>
      <c r="AG103" s="71">
        <f t="shared" si="37"/>
        <v>0</v>
      </c>
      <c r="AH103" s="71" t="str">
        <f t="shared" si="38"/>
        <v/>
      </c>
      <c r="AI103" s="37" t="str">
        <f t="shared" si="39"/>
        <v/>
      </c>
      <c r="AJ103" s="37" t="str">
        <f t="shared" si="40"/>
        <v/>
      </c>
      <c r="AK103" s="38">
        <f t="shared" si="41"/>
        <v>732.09</v>
      </c>
      <c r="AL103" s="38">
        <f t="shared" si="42"/>
        <v>744.63</v>
      </c>
      <c r="AM103" s="36">
        <f t="shared" si="43"/>
        <v>33228</v>
      </c>
      <c r="AN103" s="39">
        <f t="shared" si="44"/>
        <v>1.8122660999999999E-3</v>
      </c>
      <c r="AO103" s="36">
        <f t="shared" si="45"/>
        <v>-8.0428369518</v>
      </c>
      <c r="AP103" s="36">
        <f t="shared" si="46"/>
        <v>33228</v>
      </c>
      <c r="AQ103" s="36">
        <f t="shared" si="47"/>
        <v>2660</v>
      </c>
      <c r="AR103" s="36">
        <f t="shared" si="48"/>
        <v>8343.5500000000011</v>
      </c>
      <c r="AS103" s="36">
        <f t="shared" si="49"/>
        <v>35006</v>
      </c>
      <c r="AT103" s="40">
        <f t="shared" si="50"/>
        <v>35006</v>
      </c>
      <c r="AU103" s="37"/>
      <c r="AV103" s="37">
        <f t="shared" si="51"/>
        <v>1</v>
      </c>
    </row>
    <row r="104" spans="1:48" ht="15" customHeight="1" x14ac:dyDescent="0.25">
      <c r="A104" s="43">
        <v>11</v>
      </c>
      <c r="B104" s="43">
        <v>300</v>
      </c>
      <c r="C104" t="s">
        <v>1021</v>
      </c>
      <c r="D104" t="s">
        <v>1022</v>
      </c>
      <c r="E104" s="44" t="s">
        <v>59</v>
      </c>
      <c r="F104" s="35">
        <v>36999</v>
      </c>
      <c r="G104" s="53">
        <v>147</v>
      </c>
      <c r="H104" s="56">
        <f t="shared" si="26"/>
        <v>2.167317334748176</v>
      </c>
      <c r="I104">
        <v>0</v>
      </c>
      <c r="J104">
        <v>42</v>
      </c>
      <c r="K104" s="37">
        <f t="shared" si="27"/>
        <v>0</v>
      </c>
      <c r="L104" s="37">
        <v>169</v>
      </c>
      <c r="M104" s="37">
        <v>153</v>
      </c>
      <c r="N104" s="37">
        <v>147</v>
      </c>
      <c r="O104" s="37">
        <v>110</v>
      </c>
      <c r="P104" s="48">
        <v>116</v>
      </c>
      <c r="Q104" s="53">
        <v>143</v>
      </c>
      <c r="R104" s="45">
        <f t="shared" si="28"/>
        <v>169</v>
      </c>
      <c r="S104" s="38">
        <f t="shared" si="29"/>
        <v>13.02</v>
      </c>
      <c r="T104" s="53">
        <v>1038700</v>
      </c>
      <c r="U104" s="53">
        <v>7218903</v>
      </c>
      <c r="V104" s="63">
        <f t="shared" si="30"/>
        <v>14.388612999999999</v>
      </c>
      <c r="W104" s="36">
        <v>10</v>
      </c>
      <c r="X104">
        <v>146</v>
      </c>
      <c r="Y104">
        <f t="shared" si="31"/>
        <v>6.85</v>
      </c>
      <c r="Z104" s="55">
        <v>80572</v>
      </c>
      <c r="AA104" s="46">
        <v>14085</v>
      </c>
      <c r="AB104" s="37">
        <f t="shared" si="32"/>
        <v>0.376778</v>
      </c>
      <c r="AC104" s="37" t="str">
        <f t="shared" si="33"/>
        <v/>
      </c>
      <c r="AD104" s="37" t="str">
        <f t="shared" si="34"/>
        <v/>
      </c>
      <c r="AE104" s="71">
        <f t="shared" si="35"/>
        <v>675.19755094717289</v>
      </c>
      <c r="AF104" s="71">
        <f t="shared" si="36"/>
        <v>0</v>
      </c>
      <c r="AG104" s="71">
        <f t="shared" si="37"/>
        <v>0</v>
      </c>
      <c r="AH104" s="71" t="str">
        <f t="shared" si="38"/>
        <v/>
      </c>
      <c r="AI104" s="37" t="str">
        <f t="shared" si="39"/>
        <v/>
      </c>
      <c r="AJ104" s="37" t="str">
        <f t="shared" si="40"/>
        <v/>
      </c>
      <c r="AK104" s="38">
        <f t="shared" si="41"/>
        <v>675.2</v>
      </c>
      <c r="AL104" s="38">
        <f t="shared" si="42"/>
        <v>686.77</v>
      </c>
      <c r="AM104" s="36">
        <f t="shared" si="43"/>
        <v>70597</v>
      </c>
      <c r="AN104" s="39">
        <f t="shared" si="44"/>
        <v>1.8122660999999999E-3</v>
      </c>
      <c r="AO104" s="36">
        <f t="shared" si="45"/>
        <v>60.888516427799999</v>
      </c>
      <c r="AP104" s="36">
        <f t="shared" si="46"/>
        <v>37060</v>
      </c>
      <c r="AQ104" s="36">
        <f t="shared" si="47"/>
        <v>1470</v>
      </c>
      <c r="AR104" s="36">
        <f t="shared" si="48"/>
        <v>704.25</v>
      </c>
      <c r="AS104" s="36">
        <f t="shared" si="49"/>
        <v>36295</v>
      </c>
      <c r="AT104" s="40">
        <f t="shared" si="50"/>
        <v>37060</v>
      </c>
      <c r="AU104" s="37"/>
      <c r="AV104" s="37">
        <f t="shared" si="51"/>
        <v>1</v>
      </c>
    </row>
    <row r="105" spans="1:48" ht="15" customHeight="1" x14ac:dyDescent="0.25">
      <c r="A105" s="43">
        <v>11</v>
      </c>
      <c r="B105" s="43">
        <v>400</v>
      </c>
      <c r="C105" t="s">
        <v>1069</v>
      </c>
      <c r="D105" t="s">
        <v>1070</v>
      </c>
      <c r="E105" s="44" t="s">
        <v>83</v>
      </c>
      <c r="F105" s="35">
        <v>9110</v>
      </c>
      <c r="G105" s="53">
        <v>29</v>
      </c>
      <c r="H105" s="56">
        <f t="shared" si="26"/>
        <v>1.4623979978989561</v>
      </c>
      <c r="I105">
        <v>0</v>
      </c>
      <c r="J105">
        <v>16</v>
      </c>
      <c r="K105" s="37">
        <f t="shared" si="27"/>
        <v>0</v>
      </c>
      <c r="L105" s="37">
        <v>44</v>
      </c>
      <c r="M105" s="37">
        <v>50</v>
      </c>
      <c r="N105" s="37">
        <v>43</v>
      </c>
      <c r="O105" s="37">
        <v>38</v>
      </c>
      <c r="P105" s="48">
        <v>47</v>
      </c>
      <c r="Q105" s="53">
        <v>26</v>
      </c>
      <c r="R105" s="45">
        <f t="shared" si="28"/>
        <v>50</v>
      </c>
      <c r="S105" s="38">
        <f t="shared" si="29"/>
        <v>42</v>
      </c>
      <c r="T105" s="53">
        <v>114900</v>
      </c>
      <c r="U105" s="53">
        <v>1222040</v>
      </c>
      <c r="V105" s="63">
        <f t="shared" si="30"/>
        <v>9.4023109999999992</v>
      </c>
      <c r="W105" s="36">
        <v>1</v>
      </c>
      <c r="X105">
        <v>3</v>
      </c>
      <c r="Y105">
        <f t="shared" si="31"/>
        <v>33.33</v>
      </c>
      <c r="Z105" s="55">
        <v>13678</v>
      </c>
      <c r="AA105" s="46">
        <v>3997</v>
      </c>
      <c r="AB105" s="37">
        <f t="shared" si="32"/>
        <v>0.376778</v>
      </c>
      <c r="AC105" s="37" t="str">
        <f t="shared" si="33"/>
        <v/>
      </c>
      <c r="AD105" s="37" t="str">
        <f t="shared" si="34"/>
        <v/>
      </c>
      <c r="AE105" s="71">
        <f t="shared" si="35"/>
        <v>519.49708258192777</v>
      </c>
      <c r="AF105" s="71">
        <f t="shared" si="36"/>
        <v>0</v>
      </c>
      <c r="AG105" s="71">
        <f t="shared" si="37"/>
        <v>0</v>
      </c>
      <c r="AH105" s="71" t="str">
        <f t="shared" si="38"/>
        <v/>
      </c>
      <c r="AI105" s="37" t="str">
        <f t="shared" si="39"/>
        <v/>
      </c>
      <c r="AJ105" s="37" t="str">
        <f t="shared" si="40"/>
        <v/>
      </c>
      <c r="AK105" s="38">
        <f t="shared" si="41"/>
        <v>519.5</v>
      </c>
      <c r="AL105" s="38">
        <f t="shared" si="42"/>
        <v>528.4</v>
      </c>
      <c r="AM105" s="36">
        <f t="shared" si="43"/>
        <v>10170</v>
      </c>
      <c r="AN105" s="39">
        <f t="shared" si="44"/>
        <v>1.8122660999999999E-3</v>
      </c>
      <c r="AO105" s="36">
        <f t="shared" si="45"/>
        <v>1.921002066</v>
      </c>
      <c r="AP105" s="36">
        <f t="shared" si="46"/>
        <v>9112</v>
      </c>
      <c r="AQ105" s="36">
        <f t="shared" si="47"/>
        <v>290</v>
      </c>
      <c r="AR105" s="36">
        <f t="shared" si="48"/>
        <v>199.85000000000002</v>
      </c>
      <c r="AS105" s="36">
        <f t="shared" si="49"/>
        <v>8910</v>
      </c>
      <c r="AT105" s="40">
        <f t="shared" si="50"/>
        <v>9112</v>
      </c>
      <c r="AU105" s="37"/>
      <c r="AV105" s="37">
        <f t="shared" si="51"/>
        <v>1</v>
      </c>
    </row>
    <row r="106" spans="1:48" ht="15" customHeight="1" x14ac:dyDescent="0.25">
      <c r="A106" s="43">
        <v>11</v>
      </c>
      <c r="B106" s="43">
        <v>500</v>
      </c>
      <c r="C106" t="s">
        <v>1347</v>
      </c>
      <c r="D106" t="s">
        <v>1348</v>
      </c>
      <c r="E106" s="44" t="s">
        <v>221</v>
      </c>
      <c r="F106" s="35">
        <v>0</v>
      </c>
      <c r="G106" s="53">
        <v>1077</v>
      </c>
      <c r="H106" s="56">
        <f t="shared" si="26"/>
        <v>3.0322157032979815</v>
      </c>
      <c r="I106">
        <v>40</v>
      </c>
      <c r="J106">
        <v>804</v>
      </c>
      <c r="K106" s="37">
        <f t="shared" si="27"/>
        <v>4.9750999999999994</v>
      </c>
      <c r="L106" s="37">
        <v>440</v>
      </c>
      <c r="M106" s="37">
        <v>586</v>
      </c>
      <c r="N106" s="37">
        <v>687</v>
      </c>
      <c r="O106" s="37">
        <v>978</v>
      </c>
      <c r="P106" s="45">
        <v>1004</v>
      </c>
      <c r="Q106" s="53">
        <v>986</v>
      </c>
      <c r="R106" s="45">
        <f t="shared" si="28"/>
        <v>1004</v>
      </c>
      <c r="S106" s="38">
        <f t="shared" si="29"/>
        <v>0</v>
      </c>
      <c r="T106" s="53">
        <v>8528800</v>
      </c>
      <c r="U106" s="53">
        <v>1009229883</v>
      </c>
      <c r="V106" s="63">
        <f t="shared" si="30"/>
        <v>0.84508000000000005</v>
      </c>
      <c r="W106" s="36">
        <v>291</v>
      </c>
      <c r="X106">
        <v>1027</v>
      </c>
      <c r="Y106">
        <f t="shared" si="31"/>
        <v>28.33</v>
      </c>
      <c r="Z106" s="55">
        <v>10901095</v>
      </c>
      <c r="AA106" s="46">
        <v>883758</v>
      </c>
      <c r="AB106" s="37">
        <f t="shared" si="32"/>
        <v>0.376778</v>
      </c>
      <c r="AC106" s="37" t="str">
        <f t="shared" si="33"/>
        <v/>
      </c>
      <c r="AD106" s="37" t="str">
        <f t="shared" si="34"/>
        <v/>
      </c>
      <c r="AE106" s="71">
        <f t="shared" si="35"/>
        <v>866.23370789734827</v>
      </c>
      <c r="AF106" s="71">
        <f t="shared" si="36"/>
        <v>0</v>
      </c>
      <c r="AG106" s="71">
        <f t="shared" si="37"/>
        <v>0</v>
      </c>
      <c r="AH106" s="71" t="str">
        <f t="shared" si="38"/>
        <v/>
      </c>
      <c r="AI106" s="37" t="str">
        <f t="shared" si="39"/>
        <v/>
      </c>
      <c r="AJ106" s="37" t="str">
        <f t="shared" si="40"/>
        <v/>
      </c>
      <c r="AK106" s="38">
        <f t="shared" si="41"/>
        <v>866.23</v>
      </c>
      <c r="AL106" s="38">
        <f t="shared" si="42"/>
        <v>881.07</v>
      </c>
      <c r="AM106" s="36">
        <f t="shared" si="43"/>
        <v>0</v>
      </c>
      <c r="AN106" s="39">
        <f t="shared" si="44"/>
        <v>1.8122660999999999E-3</v>
      </c>
      <c r="AO106" s="36">
        <f t="shared" si="45"/>
        <v>0</v>
      </c>
      <c r="AP106" s="36">
        <f t="shared" si="46"/>
        <v>0</v>
      </c>
      <c r="AQ106" s="36">
        <f t="shared" si="47"/>
        <v>10770</v>
      </c>
      <c r="AR106" s="36">
        <f t="shared" si="48"/>
        <v>44187.9</v>
      </c>
      <c r="AS106" s="36">
        <f t="shared" si="49"/>
        <v>-10770</v>
      </c>
      <c r="AT106" s="40">
        <f t="shared" si="50"/>
        <v>0</v>
      </c>
      <c r="AU106" s="37"/>
      <c r="AV106" s="37">
        <f t="shared" si="51"/>
        <v>0</v>
      </c>
    </row>
    <row r="107" spans="1:48" ht="15" customHeight="1" x14ac:dyDescent="0.25">
      <c r="A107" s="43">
        <v>11</v>
      </c>
      <c r="B107" s="43">
        <v>600</v>
      </c>
      <c r="C107" t="s">
        <v>1149</v>
      </c>
      <c r="D107" t="s">
        <v>1150</v>
      </c>
      <c r="E107" s="44" t="s">
        <v>123</v>
      </c>
      <c r="F107" s="35">
        <v>380188</v>
      </c>
      <c r="G107" s="53">
        <v>682</v>
      </c>
      <c r="H107" s="56">
        <f t="shared" si="26"/>
        <v>2.8337843746564788</v>
      </c>
      <c r="I107">
        <v>86</v>
      </c>
      <c r="J107">
        <v>277</v>
      </c>
      <c r="K107" s="37">
        <f t="shared" si="27"/>
        <v>31.046900000000001</v>
      </c>
      <c r="L107" s="37">
        <v>1317</v>
      </c>
      <c r="M107" s="37">
        <v>1001</v>
      </c>
      <c r="N107" s="37">
        <v>923</v>
      </c>
      <c r="O107" s="37">
        <v>860</v>
      </c>
      <c r="P107" s="48">
        <v>770</v>
      </c>
      <c r="Q107" s="53">
        <v>675</v>
      </c>
      <c r="R107" s="45">
        <f t="shared" si="28"/>
        <v>1317</v>
      </c>
      <c r="S107" s="38">
        <f t="shared" si="29"/>
        <v>48.22</v>
      </c>
      <c r="T107" s="53">
        <v>11027000</v>
      </c>
      <c r="U107" s="53">
        <v>28059997</v>
      </c>
      <c r="V107" s="63">
        <f t="shared" si="30"/>
        <v>39.297936999999997</v>
      </c>
      <c r="W107" s="36">
        <v>116</v>
      </c>
      <c r="X107">
        <v>505</v>
      </c>
      <c r="Y107">
        <f t="shared" si="31"/>
        <v>22.97</v>
      </c>
      <c r="Z107" s="55">
        <v>370408</v>
      </c>
      <c r="AA107" s="46">
        <v>354067</v>
      </c>
      <c r="AB107" s="37">
        <f t="shared" si="32"/>
        <v>0.376778</v>
      </c>
      <c r="AC107" s="37" t="str">
        <f t="shared" si="33"/>
        <v/>
      </c>
      <c r="AD107" s="37" t="str">
        <f t="shared" si="34"/>
        <v/>
      </c>
      <c r="AE107" s="71">
        <f t="shared" si="35"/>
        <v>822.40479132099904</v>
      </c>
      <c r="AF107" s="71">
        <f t="shared" si="36"/>
        <v>0</v>
      </c>
      <c r="AG107" s="71">
        <f t="shared" si="37"/>
        <v>0</v>
      </c>
      <c r="AH107" s="71" t="str">
        <f t="shared" si="38"/>
        <v/>
      </c>
      <c r="AI107" s="37" t="str">
        <f t="shared" si="39"/>
        <v/>
      </c>
      <c r="AJ107" s="37" t="str">
        <f t="shared" si="40"/>
        <v/>
      </c>
      <c r="AK107" s="38">
        <f t="shared" si="41"/>
        <v>822.4</v>
      </c>
      <c r="AL107" s="38">
        <f t="shared" si="42"/>
        <v>836.49</v>
      </c>
      <c r="AM107" s="36">
        <f t="shared" si="43"/>
        <v>430925</v>
      </c>
      <c r="AN107" s="39">
        <f t="shared" si="44"/>
        <v>1.8122660999999999E-3</v>
      </c>
      <c r="AO107" s="36">
        <f t="shared" si="45"/>
        <v>91.948945115699999</v>
      </c>
      <c r="AP107" s="36">
        <f t="shared" si="46"/>
        <v>380280</v>
      </c>
      <c r="AQ107" s="36">
        <f t="shared" si="47"/>
        <v>6820</v>
      </c>
      <c r="AR107" s="36">
        <f t="shared" si="48"/>
        <v>17703.350000000002</v>
      </c>
      <c r="AS107" s="36">
        <f t="shared" si="49"/>
        <v>373368</v>
      </c>
      <c r="AT107" s="40">
        <f t="shared" si="50"/>
        <v>380280</v>
      </c>
      <c r="AU107" s="37"/>
      <c r="AV107" s="37">
        <f t="shared" si="51"/>
        <v>1</v>
      </c>
    </row>
    <row r="108" spans="1:48" ht="15" customHeight="1" x14ac:dyDescent="0.25">
      <c r="A108" s="43">
        <v>11</v>
      </c>
      <c r="B108" s="43">
        <v>700</v>
      </c>
      <c r="C108" t="s">
        <v>1425</v>
      </c>
      <c r="D108" t="s">
        <v>1426</v>
      </c>
      <c r="E108" s="44" t="s">
        <v>259</v>
      </c>
      <c r="F108" s="35">
        <v>0</v>
      </c>
      <c r="G108" s="53">
        <v>121</v>
      </c>
      <c r="H108" s="56">
        <f t="shared" si="26"/>
        <v>2.0827853703164503</v>
      </c>
      <c r="I108">
        <v>11</v>
      </c>
      <c r="J108">
        <v>120</v>
      </c>
      <c r="K108" s="37">
        <f t="shared" si="27"/>
        <v>9.1667000000000005</v>
      </c>
      <c r="L108" s="37">
        <v>147</v>
      </c>
      <c r="M108" s="37">
        <v>192</v>
      </c>
      <c r="N108" s="37">
        <v>118</v>
      </c>
      <c r="O108" s="37">
        <v>101</v>
      </c>
      <c r="P108" s="48">
        <v>110</v>
      </c>
      <c r="Q108" s="53">
        <v>123</v>
      </c>
      <c r="R108" s="45">
        <f t="shared" si="28"/>
        <v>192</v>
      </c>
      <c r="S108" s="38">
        <f t="shared" si="29"/>
        <v>36.979999999999997</v>
      </c>
      <c r="T108" s="53">
        <v>281300</v>
      </c>
      <c r="U108" s="53">
        <v>27448675</v>
      </c>
      <c r="V108" s="63">
        <f t="shared" si="30"/>
        <v>1.0248219999999999</v>
      </c>
      <c r="W108" s="36">
        <v>34</v>
      </c>
      <c r="X108">
        <v>158</v>
      </c>
      <c r="Y108">
        <f t="shared" si="31"/>
        <v>21.52</v>
      </c>
      <c r="Z108" s="55">
        <v>350069</v>
      </c>
      <c r="AA108" s="46">
        <v>67701</v>
      </c>
      <c r="AB108" s="37">
        <f t="shared" si="32"/>
        <v>0.376778</v>
      </c>
      <c r="AC108" s="37" t="str">
        <f t="shared" si="33"/>
        <v/>
      </c>
      <c r="AD108" s="37" t="str">
        <f t="shared" si="34"/>
        <v/>
      </c>
      <c r="AE108" s="71">
        <f t="shared" si="35"/>
        <v>656.52638423938663</v>
      </c>
      <c r="AF108" s="71">
        <f t="shared" si="36"/>
        <v>0</v>
      </c>
      <c r="AG108" s="71">
        <f t="shared" si="37"/>
        <v>0</v>
      </c>
      <c r="AH108" s="71" t="str">
        <f t="shared" si="38"/>
        <v/>
      </c>
      <c r="AI108" s="37" t="str">
        <f t="shared" si="39"/>
        <v/>
      </c>
      <c r="AJ108" s="37" t="str">
        <f t="shared" si="40"/>
        <v/>
      </c>
      <c r="AK108" s="38">
        <f t="shared" si="41"/>
        <v>656.53</v>
      </c>
      <c r="AL108" s="38">
        <f t="shared" si="42"/>
        <v>667.78</v>
      </c>
      <c r="AM108" s="36">
        <f t="shared" si="43"/>
        <v>0</v>
      </c>
      <c r="AN108" s="39">
        <f t="shared" si="44"/>
        <v>1.8122660999999999E-3</v>
      </c>
      <c r="AO108" s="36">
        <f t="shared" si="45"/>
        <v>0</v>
      </c>
      <c r="AP108" s="36">
        <f t="shared" si="46"/>
        <v>0</v>
      </c>
      <c r="AQ108" s="36">
        <f t="shared" si="47"/>
        <v>1210</v>
      </c>
      <c r="AR108" s="36">
        <f t="shared" si="48"/>
        <v>3385.05</v>
      </c>
      <c r="AS108" s="36">
        <f t="shared" si="49"/>
        <v>-1210</v>
      </c>
      <c r="AT108" s="40">
        <f t="shared" si="50"/>
        <v>0</v>
      </c>
      <c r="AU108" s="37"/>
      <c r="AV108" s="37">
        <f t="shared" si="51"/>
        <v>0</v>
      </c>
    </row>
    <row r="109" spans="1:48" ht="15" customHeight="1" x14ac:dyDescent="0.25">
      <c r="A109" s="43">
        <v>11</v>
      </c>
      <c r="B109" s="43">
        <v>900</v>
      </c>
      <c r="C109" t="s">
        <v>1557</v>
      </c>
      <c r="D109" t="s">
        <v>1558</v>
      </c>
      <c r="E109" s="44" t="s">
        <v>325</v>
      </c>
      <c r="F109" s="35">
        <v>2824</v>
      </c>
      <c r="G109" s="53">
        <v>300</v>
      </c>
      <c r="H109" s="56">
        <f t="shared" si="26"/>
        <v>2.4771212547196626</v>
      </c>
      <c r="I109">
        <v>22</v>
      </c>
      <c r="J109">
        <v>203</v>
      </c>
      <c r="K109" s="37">
        <f t="shared" si="27"/>
        <v>10.837400000000001</v>
      </c>
      <c r="L109" s="37">
        <v>220</v>
      </c>
      <c r="M109" s="37">
        <v>285</v>
      </c>
      <c r="N109" s="37">
        <v>245</v>
      </c>
      <c r="O109" s="37">
        <v>285</v>
      </c>
      <c r="P109" s="48">
        <v>313</v>
      </c>
      <c r="Q109" s="53">
        <v>294</v>
      </c>
      <c r="R109" s="45">
        <f t="shared" si="28"/>
        <v>313</v>
      </c>
      <c r="S109" s="38">
        <f t="shared" si="29"/>
        <v>4.1500000000000004</v>
      </c>
      <c r="T109" s="53">
        <v>11108300</v>
      </c>
      <c r="U109" s="53">
        <v>47150370</v>
      </c>
      <c r="V109" s="63">
        <f t="shared" si="30"/>
        <v>23.559305999999999</v>
      </c>
      <c r="W109" s="36">
        <v>61</v>
      </c>
      <c r="X109">
        <v>252</v>
      </c>
      <c r="Y109">
        <f t="shared" si="31"/>
        <v>24.21</v>
      </c>
      <c r="Z109" s="55">
        <v>648805</v>
      </c>
      <c r="AA109" s="46">
        <v>249478</v>
      </c>
      <c r="AB109" s="37">
        <f t="shared" si="32"/>
        <v>0.376778</v>
      </c>
      <c r="AC109" s="37" t="str">
        <f t="shared" si="33"/>
        <v/>
      </c>
      <c r="AD109" s="37" t="str">
        <f t="shared" si="34"/>
        <v/>
      </c>
      <c r="AE109" s="71">
        <f t="shared" si="35"/>
        <v>743.62611137871488</v>
      </c>
      <c r="AF109" s="71">
        <f t="shared" si="36"/>
        <v>0</v>
      </c>
      <c r="AG109" s="71">
        <f t="shared" si="37"/>
        <v>0</v>
      </c>
      <c r="AH109" s="71" t="str">
        <f t="shared" si="38"/>
        <v/>
      </c>
      <c r="AI109" s="37" t="str">
        <f t="shared" si="39"/>
        <v/>
      </c>
      <c r="AJ109" s="37" t="str">
        <f t="shared" si="40"/>
        <v/>
      </c>
      <c r="AK109" s="38">
        <f t="shared" si="41"/>
        <v>743.63</v>
      </c>
      <c r="AL109" s="38">
        <f t="shared" si="42"/>
        <v>756.37</v>
      </c>
      <c r="AM109" s="36">
        <f t="shared" si="43"/>
        <v>0</v>
      </c>
      <c r="AN109" s="39">
        <f t="shared" si="44"/>
        <v>1.8122660999999999E-3</v>
      </c>
      <c r="AO109" s="36">
        <f t="shared" si="45"/>
        <v>-5.1178394663999995</v>
      </c>
      <c r="AP109" s="36">
        <f t="shared" si="46"/>
        <v>0</v>
      </c>
      <c r="AQ109" s="36">
        <f t="shared" si="47"/>
        <v>3000</v>
      </c>
      <c r="AR109" s="36">
        <f t="shared" si="48"/>
        <v>12473.900000000001</v>
      </c>
      <c r="AS109" s="36">
        <f t="shared" si="49"/>
        <v>-176</v>
      </c>
      <c r="AT109" s="40">
        <f t="shared" si="50"/>
        <v>0</v>
      </c>
      <c r="AU109" s="37"/>
      <c r="AV109" s="37">
        <f t="shared" si="51"/>
        <v>0</v>
      </c>
    </row>
    <row r="110" spans="1:48" ht="15" customHeight="1" x14ac:dyDescent="0.25">
      <c r="A110" s="43">
        <v>11</v>
      </c>
      <c r="B110" s="43">
        <v>1000</v>
      </c>
      <c r="C110" t="s">
        <v>1839</v>
      </c>
      <c r="D110" t="s">
        <v>1840</v>
      </c>
      <c r="E110" s="44" t="s">
        <v>466</v>
      </c>
      <c r="F110" s="35">
        <v>0</v>
      </c>
      <c r="G110" s="53">
        <v>152</v>
      </c>
      <c r="H110" s="56">
        <f t="shared" si="26"/>
        <v>2.1818435879447726</v>
      </c>
      <c r="I110">
        <v>4</v>
      </c>
      <c r="J110">
        <v>202</v>
      </c>
      <c r="K110" s="37">
        <f t="shared" si="27"/>
        <v>1.9802</v>
      </c>
      <c r="L110" s="37">
        <v>171</v>
      </c>
      <c r="M110" s="37">
        <v>191</v>
      </c>
      <c r="N110" s="37">
        <v>224</v>
      </c>
      <c r="O110" s="37">
        <v>180</v>
      </c>
      <c r="P110" s="48">
        <v>156</v>
      </c>
      <c r="Q110" s="53">
        <v>153</v>
      </c>
      <c r="R110" s="45">
        <f t="shared" si="28"/>
        <v>224</v>
      </c>
      <c r="S110" s="38">
        <f t="shared" si="29"/>
        <v>32.14</v>
      </c>
      <c r="T110" s="53">
        <v>7006000</v>
      </c>
      <c r="U110" s="53">
        <v>57934079</v>
      </c>
      <c r="V110" s="63">
        <f t="shared" si="30"/>
        <v>12.093055</v>
      </c>
      <c r="W110" s="36">
        <v>115</v>
      </c>
      <c r="X110">
        <v>185</v>
      </c>
      <c r="Y110">
        <f t="shared" si="31"/>
        <v>62.16</v>
      </c>
      <c r="Z110" s="55">
        <v>677166</v>
      </c>
      <c r="AA110" s="46">
        <v>285997</v>
      </c>
      <c r="AB110" s="37">
        <f t="shared" si="32"/>
        <v>0.376778</v>
      </c>
      <c r="AC110" s="37" t="str">
        <f t="shared" si="33"/>
        <v/>
      </c>
      <c r="AD110" s="37" t="str">
        <f t="shared" si="34"/>
        <v/>
      </c>
      <c r="AE110" s="71">
        <f t="shared" si="35"/>
        <v>678.40606617447759</v>
      </c>
      <c r="AF110" s="71">
        <f t="shared" si="36"/>
        <v>0</v>
      </c>
      <c r="AG110" s="71">
        <f t="shared" si="37"/>
        <v>0</v>
      </c>
      <c r="AH110" s="71" t="str">
        <f t="shared" si="38"/>
        <v/>
      </c>
      <c r="AI110" s="37" t="str">
        <f t="shared" si="39"/>
        <v/>
      </c>
      <c r="AJ110" s="37" t="str">
        <f t="shared" si="40"/>
        <v/>
      </c>
      <c r="AK110" s="38">
        <f t="shared" si="41"/>
        <v>678.41</v>
      </c>
      <c r="AL110" s="38">
        <f t="shared" si="42"/>
        <v>690.03</v>
      </c>
      <c r="AM110" s="36">
        <f t="shared" si="43"/>
        <v>0</v>
      </c>
      <c r="AN110" s="39">
        <f t="shared" si="44"/>
        <v>1.8122660999999999E-3</v>
      </c>
      <c r="AO110" s="36">
        <f t="shared" si="45"/>
        <v>0</v>
      </c>
      <c r="AP110" s="36">
        <f t="shared" si="46"/>
        <v>0</v>
      </c>
      <c r="AQ110" s="36">
        <f t="shared" si="47"/>
        <v>1520</v>
      </c>
      <c r="AR110" s="36">
        <f t="shared" si="48"/>
        <v>14299.85</v>
      </c>
      <c r="AS110" s="36">
        <f t="shared" si="49"/>
        <v>-1520</v>
      </c>
      <c r="AT110" s="40">
        <f t="shared" si="50"/>
        <v>0</v>
      </c>
      <c r="AU110" s="37"/>
      <c r="AV110" s="37">
        <f t="shared" si="51"/>
        <v>0</v>
      </c>
    </row>
    <row r="111" spans="1:48" ht="15" customHeight="1" x14ac:dyDescent="0.25">
      <c r="A111" s="43">
        <v>11</v>
      </c>
      <c r="B111" s="43">
        <v>1200</v>
      </c>
      <c r="C111" t="s">
        <v>1765</v>
      </c>
      <c r="D111" t="s">
        <v>1766</v>
      </c>
      <c r="E111" s="44" t="s">
        <v>429</v>
      </c>
      <c r="F111" s="35">
        <v>0</v>
      </c>
      <c r="G111" s="53">
        <v>1090</v>
      </c>
      <c r="H111" s="56">
        <f t="shared" si="26"/>
        <v>3.0374264979406238</v>
      </c>
      <c r="I111">
        <v>28</v>
      </c>
      <c r="J111">
        <v>1085</v>
      </c>
      <c r="K111" s="37">
        <f t="shared" si="27"/>
        <v>2.5806</v>
      </c>
      <c r="L111" s="37">
        <v>410</v>
      </c>
      <c r="M111" s="37">
        <v>583</v>
      </c>
      <c r="N111" s="37">
        <v>693</v>
      </c>
      <c r="O111" s="37">
        <v>966</v>
      </c>
      <c r="P111" s="45">
        <v>1004</v>
      </c>
      <c r="Q111" s="53">
        <v>1056</v>
      </c>
      <c r="R111" s="45">
        <f t="shared" si="28"/>
        <v>1056</v>
      </c>
      <c r="S111" s="38">
        <f t="shared" si="29"/>
        <v>0</v>
      </c>
      <c r="T111" s="53">
        <v>5289400</v>
      </c>
      <c r="U111" s="53">
        <v>1014582884</v>
      </c>
      <c r="V111" s="63">
        <f t="shared" si="30"/>
        <v>0.52133700000000005</v>
      </c>
      <c r="W111" s="36">
        <v>334</v>
      </c>
      <c r="X111">
        <v>1166</v>
      </c>
      <c r="Y111">
        <f t="shared" si="31"/>
        <v>28.64</v>
      </c>
      <c r="Z111" s="55">
        <v>11728481</v>
      </c>
      <c r="AA111" s="46">
        <v>1763333</v>
      </c>
      <c r="AB111" s="37">
        <f t="shared" si="32"/>
        <v>0.376778</v>
      </c>
      <c r="AC111" s="37" t="str">
        <f t="shared" si="33"/>
        <v/>
      </c>
      <c r="AD111" s="37" t="str">
        <f t="shared" si="34"/>
        <v/>
      </c>
      <c r="AE111" s="71">
        <f t="shared" si="35"/>
        <v>867.38465258563122</v>
      </c>
      <c r="AF111" s="71">
        <f t="shared" si="36"/>
        <v>0</v>
      </c>
      <c r="AG111" s="71">
        <f t="shared" si="37"/>
        <v>0</v>
      </c>
      <c r="AH111" s="71" t="str">
        <f t="shared" si="38"/>
        <v/>
      </c>
      <c r="AI111" s="37" t="str">
        <f t="shared" si="39"/>
        <v/>
      </c>
      <c r="AJ111" s="37" t="str">
        <f t="shared" si="40"/>
        <v/>
      </c>
      <c r="AK111" s="38">
        <f t="shared" si="41"/>
        <v>867.38</v>
      </c>
      <c r="AL111" s="38">
        <f t="shared" si="42"/>
        <v>882.24</v>
      </c>
      <c r="AM111" s="36">
        <f t="shared" si="43"/>
        <v>0</v>
      </c>
      <c r="AN111" s="39">
        <f t="shared" si="44"/>
        <v>1.8122660999999999E-3</v>
      </c>
      <c r="AO111" s="36">
        <f t="shared" si="45"/>
        <v>0</v>
      </c>
      <c r="AP111" s="36">
        <f t="shared" si="46"/>
        <v>0</v>
      </c>
      <c r="AQ111" s="36">
        <f t="shared" si="47"/>
        <v>10900</v>
      </c>
      <c r="AR111" s="36">
        <f t="shared" si="48"/>
        <v>88166.650000000009</v>
      </c>
      <c r="AS111" s="36">
        <f t="shared" si="49"/>
        <v>-10900</v>
      </c>
      <c r="AT111" s="40">
        <f t="shared" si="50"/>
        <v>0</v>
      </c>
      <c r="AU111" s="37"/>
      <c r="AV111" s="37">
        <f t="shared" si="51"/>
        <v>0</v>
      </c>
    </row>
    <row r="112" spans="1:48" ht="15" customHeight="1" x14ac:dyDescent="0.25">
      <c r="A112" s="43">
        <v>11</v>
      </c>
      <c r="B112" s="43">
        <v>1500</v>
      </c>
      <c r="C112" t="s">
        <v>2141</v>
      </c>
      <c r="D112" t="s">
        <v>2142</v>
      </c>
      <c r="E112" s="44" t="s">
        <v>617</v>
      </c>
      <c r="F112" s="35">
        <v>144644</v>
      </c>
      <c r="G112" s="53">
        <v>514</v>
      </c>
      <c r="H112" s="56">
        <f t="shared" si="26"/>
        <v>2.7109631189952759</v>
      </c>
      <c r="I112">
        <v>34</v>
      </c>
      <c r="J112">
        <v>191</v>
      </c>
      <c r="K112" s="37">
        <f t="shared" si="27"/>
        <v>17.801000000000002</v>
      </c>
      <c r="L112" s="37">
        <v>374</v>
      </c>
      <c r="M112" s="37">
        <v>341</v>
      </c>
      <c r="N112" s="37">
        <v>306</v>
      </c>
      <c r="O112" s="37">
        <v>420</v>
      </c>
      <c r="P112" s="48">
        <v>469</v>
      </c>
      <c r="Q112" s="53">
        <v>507</v>
      </c>
      <c r="R112" s="45">
        <f t="shared" si="28"/>
        <v>507</v>
      </c>
      <c r="S112" s="38">
        <f t="shared" si="29"/>
        <v>0</v>
      </c>
      <c r="T112" s="53">
        <v>9948800</v>
      </c>
      <c r="U112" s="53">
        <v>46253644</v>
      </c>
      <c r="V112" s="63">
        <f t="shared" si="30"/>
        <v>21.509224</v>
      </c>
      <c r="W112" s="36">
        <v>87</v>
      </c>
      <c r="X112">
        <v>460</v>
      </c>
      <c r="Y112">
        <f t="shared" si="31"/>
        <v>18.91</v>
      </c>
      <c r="Z112" s="55">
        <v>493833</v>
      </c>
      <c r="AA112" s="46">
        <v>358294</v>
      </c>
      <c r="AB112" s="37">
        <f t="shared" si="32"/>
        <v>0.376778</v>
      </c>
      <c r="AC112" s="37" t="str">
        <f t="shared" si="33"/>
        <v/>
      </c>
      <c r="AD112" s="37" t="str">
        <f t="shared" si="34"/>
        <v/>
      </c>
      <c r="AE112" s="71">
        <f t="shared" si="35"/>
        <v>795.27640083431959</v>
      </c>
      <c r="AF112" s="71">
        <f t="shared" si="36"/>
        <v>0</v>
      </c>
      <c r="AG112" s="71">
        <f t="shared" si="37"/>
        <v>0</v>
      </c>
      <c r="AH112" s="71" t="str">
        <f t="shared" si="38"/>
        <v/>
      </c>
      <c r="AI112" s="37" t="str">
        <f t="shared" si="39"/>
        <v/>
      </c>
      <c r="AJ112" s="37" t="str">
        <f t="shared" si="40"/>
        <v/>
      </c>
      <c r="AK112" s="38">
        <f t="shared" si="41"/>
        <v>795.28</v>
      </c>
      <c r="AL112" s="38">
        <f t="shared" si="42"/>
        <v>808.9</v>
      </c>
      <c r="AM112" s="36">
        <f t="shared" si="43"/>
        <v>229709</v>
      </c>
      <c r="AN112" s="39">
        <f t="shared" si="44"/>
        <v>1.8122660999999999E-3</v>
      </c>
      <c r="AO112" s="36">
        <f t="shared" si="45"/>
        <v>154.16041579649999</v>
      </c>
      <c r="AP112" s="36">
        <f t="shared" si="46"/>
        <v>144798</v>
      </c>
      <c r="AQ112" s="36">
        <f t="shared" si="47"/>
        <v>5140</v>
      </c>
      <c r="AR112" s="36">
        <f t="shared" si="48"/>
        <v>17914.7</v>
      </c>
      <c r="AS112" s="36">
        <f t="shared" si="49"/>
        <v>139504</v>
      </c>
      <c r="AT112" s="40">
        <f t="shared" si="50"/>
        <v>144798</v>
      </c>
      <c r="AU112" s="37"/>
      <c r="AV112" s="37">
        <f t="shared" si="51"/>
        <v>1</v>
      </c>
    </row>
    <row r="113" spans="1:48" ht="15" customHeight="1" x14ac:dyDescent="0.25">
      <c r="A113" s="43">
        <v>11</v>
      </c>
      <c r="B113" s="43">
        <v>1600</v>
      </c>
      <c r="C113" t="s">
        <v>2147</v>
      </c>
      <c r="D113" t="s">
        <v>2148</v>
      </c>
      <c r="E113" s="44" t="s">
        <v>620</v>
      </c>
      <c r="F113" s="35">
        <v>334511</v>
      </c>
      <c r="G113" s="53">
        <v>921</v>
      </c>
      <c r="H113" s="56">
        <f t="shared" si="26"/>
        <v>2.9642596301968491</v>
      </c>
      <c r="I113">
        <v>43</v>
      </c>
      <c r="J113">
        <v>449</v>
      </c>
      <c r="K113" s="37">
        <f t="shared" si="27"/>
        <v>9.5768000000000004</v>
      </c>
      <c r="L113" s="37">
        <v>803</v>
      </c>
      <c r="M113" s="37">
        <v>881</v>
      </c>
      <c r="N113" s="37">
        <v>871</v>
      </c>
      <c r="O113" s="37">
        <v>928</v>
      </c>
      <c r="P113" s="48">
        <v>944</v>
      </c>
      <c r="Q113" s="53">
        <v>911</v>
      </c>
      <c r="R113" s="45">
        <f t="shared" si="28"/>
        <v>944</v>
      </c>
      <c r="S113" s="38">
        <f t="shared" si="29"/>
        <v>2.44</v>
      </c>
      <c r="T113" s="53">
        <v>18614100</v>
      </c>
      <c r="U113" s="53">
        <v>67750922</v>
      </c>
      <c r="V113" s="63">
        <f t="shared" si="30"/>
        <v>27.474312000000001</v>
      </c>
      <c r="W113" s="36">
        <v>222</v>
      </c>
      <c r="X113">
        <v>845</v>
      </c>
      <c r="Y113">
        <f t="shared" si="31"/>
        <v>26.27</v>
      </c>
      <c r="Z113" s="55">
        <v>819492</v>
      </c>
      <c r="AA113" s="46">
        <v>646669</v>
      </c>
      <c r="AB113" s="37">
        <f t="shared" si="32"/>
        <v>0.376778</v>
      </c>
      <c r="AC113" s="37" t="str">
        <f t="shared" si="33"/>
        <v/>
      </c>
      <c r="AD113" s="37" t="str">
        <f t="shared" si="34"/>
        <v/>
      </c>
      <c r="AE113" s="71">
        <f t="shared" si="35"/>
        <v>851.22377433898941</v>
      </c>
      <c r="AF113" s="71">
        <f t="shared" si="36"/>
        <v>0</v>
      </c>
      <c r="AG113" s="71">
        <f t="shared" si="37"/>
        <v>0</v>
      </c>
      <c r="AH113" s="71" t="str">
        <f t="shared" si="38"/>
        <v/>
      </c>
      <c r="AI113" s="37" t="str">
        <f t="shared" si="39"/>
        <v/>
      </c>
      <c r="AJ113" s="37" t="str">
        <f t="shared" si="40"/>
        <v/>
      </c>
      <c r="AK113" s="38">
        <f t="shared" si="41"/>
        <v>851.22</v>
      </c>
      <c r="AL113" s="38">
        <f t="shared" si="42"/>
        <v>865.8</v>
      </c>
      <c r="AM113" s="36">
        <f t="shared" si="43"/>
        <v>488635</v>
      </c>
      <c r="AN113" s="39">
        <f t="shared" si="44"/>
        <v>1.8122660999999999E-3</v>
      </c>
      <c r="AO113" s="36">
        <f t="shared" si="45"/>
        <v>279.31370039640001</v>
      </c>
      <c r="AP113" s="36">
        <f t="shared" si="46"/>
        <v>334790</v>
      </c>
      <c r="AQ113" s="36">
        <f t="shared" si="47"/>
        <v>9210</v>
      </c>
      <c r="AR113" s="36">
        <f t="shared" si="48"/>
        <v>32333.45</v>
      </c>
      <c r="AS113" s="36">
        <f t="shared" si="49"/>
        <v>325301</v>
      </c>
      <c r="AT113" s="40">
        <f t="shared" si="50"/>
        <v>334790</v>
      </c>
      <c r="AU113" s="37"/>
      <c r="AV113" s="37">
        <f t="shared" si="51"/>
        <v>1</v>
      </c>
    </row>
    <row r="114" spans="1:48" ht="15" customHeight="1" x14ac:dyDescent="0.25">
      <c r="A114" s="43">
        <v>11</v>
      </c>
      <c r="B114" s="43">
        <v>1900</v>
      </c>
      <c r="C114" t="s">
        <v>2195</v>
      </c>
      <c r="D114" t="s">
        <v>2196</v>
      </c>
      <c r="E114" s="44" t="s">
        <v>644</v>
      </c>
      <c r="F114" s="35">
        <v>100951</v>
      </c>
      <c r="G114" s="53">
        <v>399</v>
      </c>
      <c r="H114" s="56">
        <f t="shared" si="26"/>
        <v>2.6009728956867484</v>
      </c>
      <c r="I114">
        <v>33</v>
      </c>
      <c r="J114">
        <v>181</v>
      </c>
      <c r="K114" s="37">
        <f t="shared" si="27"/>
        <v>18.231999999999999</v>
      </c>
      <c r="L114" s="37">
        <v>403</v>
      </c>
      <c r="M114" s="37">
        <v>396</v>
      </c>
      <c r="N114" s="37">
        <v>342</v>
      </c>
      <c r="O114" s="37">
        <v>372</v>
      </c>
      <c r="P114" s="48">
        <v>370</v>
      </c>
      <c r="Q114" s="53">
        <v>391</v>
      </c>
      <c r="R114" s="45">
        <f t="shared" si="28"/>
        <v>403</v>
      </c>
      <c r="S114" s="38">
        <f t="shared" si="29"/>
        <v>0.99</v>
      </c>
      <c r="T114" s="53">
        <v>6077200</v>
      </c>
      <c r="U114" s="53">
        <v>23894082</v>
      </c>
      <c r="V114" s="63">
        <f t="shared" si="30"/>
        <v>25.433913</v>
      </c>
      <c r="W114" s="36">
        <v>92</v>
      </c>
      <c r="X114">
        <v>363</v>
      </c>
      <c r="Y114">
        <f t="shared" si="31"/>
        <v>25.34</v>
      </c>
      <c r="Z114" s="55">
        <v>292506</v>
      </c>
      <c r="AA114" s="46">
        <v>210894</v>
      </c>
      <c r="AB114" s="37">
        <f t="shared" si="32"/>
        <v>0.376778</v>
      </c>
      <c r="AC114" s="37" t="str">
        <f t="shared" si="33"/>
        <v/>
      </c>
      <c r="AD114" s="37" t="str">
        <f t="shared" si="34"/>
        <v/>
      </c>
      <c r="AE114" s="71">
        <f t="shared" si="35"/>
        <v>770.98209028060194</v>
      </c>
      <c r="AF114" s="71">
        <f t="shared" si="36"/>
        <v>0</v>
      </c>
      <c r="AG114" s="71">
        <f t="shared" si="37"/>
        <v>0</v>
      </c>
      <c r="AH114" s="71" t="str">
        <f t="shared" si="38"/>
        <v/>
      </c>
      <c r="AI114" s="37" t="str">
        <f t="shared" si="39"/>
        <v/>
      </c>
      <c r="AJ114" s="37" t="str">
        <f t="shared" si="40"/>
        <v/>
      </c>
      <c r="AK114" s="38">
        <f t="shared" si="41"/>
        <v>770.98</v>
      </c>
      <c r="AL114" s="38">
        <f t="shared" si="42"/>
        <v>784.19</v>
      </c>
      <c r="AM114" s="36">
        <f t="shared" si="43"/>
        <v>202682</v>
      </c>
      <c r="AN114" s="39">
        <f t="shared" si="44"/>
        <v>1.8122660999999999E-3</v>
      </c>
      <c r="AO114" s="36">
        <f t="shared" si="45"/>
        <v>184.36364261909998</v>
      </c>
      <c r="AP114" s="36">
        <f t="shared" si="46"/>
        <v>101135</v>
      </c>
      <c r="AQ114" s="36">
        <f t="shared" si="47"/>
        <v>3990</v>
      </c>
      <c r="AR114" s="36">
        <f t="shared" si="48"/>
        <v>10544.7</v>
      </c>
      <c r="AS114" s="36">
        <f t="shared" si="49"/>
        <v>96961</v>
      </c>
      <c r="AT114" s="40">
        <f t="shared" si="50"/>
        <v>101135</v>
      </c>
      <c r="AU114" s="37"/>
      <c r="AV114" s="37">
        <f t="shared" si="51"/>
        <v>1</v>
      </c>
    </row>
    <row r="115" spans="1:48" ht="15" customHeight="1" x14ac:dyDescent="0.25">
      <c r="A115" s="43">
        <v>11</v>
      </c>
      <c r="B115" s="43">
        <v>2300</v>
      </c>
      <c r="C115" t="s">
        <v>2499</v>
      </c>
      <c r="D115" t="s">
        <v>2500</v>
      </c>
      <c r="E115" s="44" t="s">
        <v>795</v>
      </c>
      <c r="F115" s="35">
        <v>43008</v>
      </c>
      <c r="G115" s="53">
        <v>975</v>
      </c>
      <c r="H115" s="56">
        <f t="shared" si="26"/>
        <v>2.989004615698537</v>
      </c>
      <c r="I115">
        <v>59</v>
      </c>
      <c r="J115">
        <v>617</v>
      </c>
      <c r="K115" s="37">
        <f t="shared" si="27"/>
        <v>9.5624000000000002</v>
      </c>
      <c r="L115" s="37">
        <v>1073</v>
      </c>
      <c r="M115" s="37">
        <v>970</v>
      </c>
      <c r="N115" s="37">
        <v>950</v>
      </c>
      <c r="O115" s="37">
        <v>1069</v>
      </c>
      <c r="P115" s="48">
        <v>941</v>
      </c>
      <c r="Q115" s="53">
        <v>966</v>
      </c>
      <c r="R115" s="45">
        <f t="shared" si="28"/>
        <v>1073</v>
      </c>
      <c r="S115" s="38">
        <f t="shared" si="29"/>
        <v>9.1300000000000008</v>
      </c>
      <c r="T115" s="53">
        <v>34380900</v>
      </c>
      <c r="U115" s="53">
        <v>175953020</v>
      </c>
      <c r="V115" s="63">
        <f t="shared" si="30"/>
        <v>19.539818</v>
      </c>
      <c r="W115" s="36">
        <v>318</v>
      </c>
      <c r="X115">
        <v>937</v>
      </c>
      <c r="Y115">
        <f t="shared" si="31"/>
        <v>33.94</v>
      </c>
      <c r="Z115" s="55">
        <v>2101738</v>
      </c>
      <c r="AA115" s="46">
        <v>1133479</v>
      </c>
      <c r="AB115" s="37">
        <f t="shared" si="32"/>
        <v>0.376778</v>
      </c>
      <c r="AC115" s="37" t="str">
        <f t="shared" si="33"/>
        <v/>
      </c>
      <c r="AD115" s="37" t="str">
        <f t="shared" si="34"/>
        <v/>
      </c>
      <c r="AE115" s="71">
        <f t="shared" si="35"/>
        <v>856.68937250164572</v>
      </c>
      <c r="AF115" s="71">
        <f t="shared" si="36"/>
        <v>0</v>
      </c>
      <c r="AG115" s="71">
        <f t="shared" si="37"/>
        <v>0</v>
      </c>
      <c r="AH115" s="71" t="str">
        <f t="shared" si="38"/>
        <v/>
      </c>
      <c r="AI115" s="37" t="str">
        <f t="shared" si="39"/>
        <v/>
      </c>
      <c r="AJ115" s="37" t="str">
        <f t="shared" si="40"/>
        <v/>
      </c>
      <c r="AK115" s="38">
        <f t="shared" si="41"/>
        <v>856.69</v>
      </c>
      <c r="AL115" s="38">
        <f t="shared" si="42"/>
        <v>871.37</v>
      </c>
      <c r="AM115" s="36">
        <f t="shared" si="43"/>
        <v>57697</v>
      </c>
      <c r="AN115" s="39">
        <f t="shared" si="44"/>
        <v>1.8122660999999999E-3</v>
      </c>
      <c r="AO115" s="36">
        <f t="shared" si="45"/>
        <v>26.6203767429</v>
      </c>
      <c r="AP115" s="36">
        <f t="shared" si="46"/>
        <v>43035</v>
      </c>
      <c r="AQ115" s="36">
        <f t="shared" si="47"/>
        <v>9750</v>
      </c>
      <c r="AR115" s="36">
        <f t="shared" si="48"/>
        <v>56673.950000000004</v>
      </c>
      <c r="AS115" s="36">
        <f t="shared" si="49"/>
        <v>33258</v>
      </c>
      <c r="AT115" s="40">
        <f t="shared" si="50"/>
        <v>43035</v>
      </c>
      <c r="AU115" s="37"/>
      <c r="AV115" s="37">
        <f t="shared" si="51"/>
        <v>1</v>
      </c>
    </row>
    <row r="116" spans="1:48" ht="15" customHeight="1" x14ac:dyDescent="0.25">
      <c r="A116" s="43">
        <v>11</v>
      </c>
      <c r="B116" s="43">
        <v>2600</v>
      </c>
      <c r="C116" t="s">
        <v>1169</v>
      </c>
      <c r="D116" t="s">
        <v>1170</v>
      </c>
      <c r="E116" s="44" t="s">
        <v>133</v>
      </c>
      <c r="F116" s="35">
        <v>0</v>
      </c>
      <c r="G116" s="53">
        <v>129</v>
      </c>
      <c r="H116" s="56">
        <f t="shared" si="26"/>
        <v>2.1105897102992488</v>
      </c>
      <c r="I116">
        <v>18</v>
      </c>
      <c r="J116">
        <v>132</v>
      </c>
      <c r="K116" s="37">
        <f t="shared" si="27"/>
        <v>13.636400000000002</v>
      </c>
      <c r="L116" s="37">
        <v>87</v>
      </c>
      <c r="M116" s="37">
        <v>124</v>
      </c>
      <c r="N116" s="37">
        <v>132</v>
      </c>
      <c r="O116" s="37">
        <v>148</v>
      </c>
      <c r="P116" s="48">
        <v>114</v>
      </c>
      <c r="Q116" s="53">
        <v>128</v>
      </c>
      <c r="R116" s="45">
        <f t="shared" si="28"/>
        <v>148</v>
      </c>
      <c r="S116" s="38">
        <f t="shared" si="29"/>
        <v>12.84</v>
      </c>
      <c r="T116" s="53">
        <v>239600</v>
      </c>
      <c r="U116" s="53">
        <v>33874089</v>
      </c>
      <c r="V116" s="63">
        <f t="shared" si="30"/>
        <v>0.70732499999999998</v>
      </c>
      <c r="W116" s="36">
        <v>37</v>
      </c>
      <c r="X116">
        <v>214</v>
      </c>
      <c r="Y116">
        <f t="shared" si="31"/>
        <v>17.29</v>
      </c>
      <c r="Z116" s="55">
        <v>375595</v>
      </c>
      <c r="AA116" s="46">
        <v>42206</v>
      </c>
      <c r="AB116" s="37">
        <f t="shared" si="32"/>
        <v>0.376778</v>
      </c>
      <c r="AC116" s="37" t="str">
        <f t="shared" si="33"/>
        <v/>
      </c>
      <c r="AD116" s="37" t="str">
        <f t="shared" si="34"/>
        <v/>
      </c>
      <c r="AE116" s="71">
        <f t="shared" si="35"/>
        <v>662.66772344176718</v>
      </c>
      <c r="AF116" s="71">
        <f t="shared" si="36"/>
        <v>0</v>
      </c>
      <c r="AG116" s="71">
        <f t="shared" si="37"/>
        <v>0</v>
      </c>
      <c r="AH116" s="71" t="str">
        <f t="shared" si="38"/>
        <v/>
      </c>
      <c r="AI116" s="37" t="str">
        <f t="shared" si="39"/>
        <v/>
      </c>
      <c r="AJ116" s="37" t="str">
        <f t="shared" si="40"/>
        <v/>
      </c>
      <c r="AK116" s="38">
        <f t="shared" si="41"/>
        <v>662.67</v>
      </c>
      <c r="AL116" s="38">
        <f t="shared" si="42"/>
        <v>674.02</v>
      </c>
      <c r="AM116" s="36">
        <f t="shared" si="43"/>
        <v>0</v>
      </c>
      <c r="AN116" s="39">
        <f t="shared" si="44"/>
        <v>1.8122660999999999E-3</v>
      </c>
      <c r="AO116" s="36">
        <f t="shared" si="45"/>
        <v>0</v>
      </c>
      <c r="AP116" s="36">
        <f t="shared" si="46"/>
        <v>0</v>
      </c>
      <c r="AQ116" s="36">
        <f t="shared" si="47"/>
        <v>1290</v>
      </c>
      <c r="AR116" s="36">
        <f t="shared" si="48"/>
        <v>2110.3000000000002</v>
      </c>
      <c r="AS116" s="36">
        <f t="shared" si="49"/>
        <v>-1290</v>
      </c>
      <c r="AT116" s="40">
        <f t="shared" si="50"/>
        <v>0</v>
      </c>
      <c r="AU116" s="37"/>
      <c r="AV116" s="37">
        <f t="shared" si="51"/>
        <v>0</v>
      </c>
    </row>
    <row r="117" spans="1:48" ht="15" customHeight="1" x14ac:dyDescent="0.25">
      <c r="A117" s="43">
        <v>12</v>
      </c>
      <c r="B117" s="43">
        <v>100</v>
      </c>
      <c r="C117" t="s">
        <v>1179</v>
      </c>
      <c r="D117" t="s">
        <v>1180</v>
      </c>
      <c r="E117" s="44" t="s">
        <v>138</v>
      </c>
      <c r="F117" s="35">
        <v>509029</v>
      </c>
      <c r="G117" s="53">
        <v>1432</v>
      </c>
      <c r="H117" s="56">
        <f t="shared" si="26"/>
        <v>3.1559430179718366</v>
      </c>
      <c r="I117">
        <v>175</v>
      </c>
      <c r="J117">
        <v>715</v>
      </c>
      <c r="K117" s="37">
        <f t="shared" si="27"/>
        <v>24.4755</v>
      </c>
      <c r="L117" s="37">
        <v>1491</v>
      </c>
      <c r="M117" s="37">
        <v>1574</v>
      </c>
      <c r="N117" s="37">
        <v>1307</v>
      </c>
      <c r="O117" s="37">
        <v>1393</v>
      </c>
      <c r="P117" s="45">
        <v>1360</v>
      </c>
      <c r="Q117" s="53">
        <v>1423</v>
      </c>
      <c r="R117" s="45">
        <f t="shared" si="28"/>
        <v>1574</v>
      </c>
      <c r="S117" s="38">
        <f t="shared" si="29"/>
        <v>9.02</v>
      </c>
      <c r="T117" s="53">
        <v>19712300</v>
      </c>
      <c r="U117" s="53">
        <v>96146242</v>
      </c>
      <c r="V117" s="63">
        <f t="shared" si="30"/>
        <v>20.502413000000001</v>
      </c>
      <c r="W117" s="36">
        <v>362</v>
      </c>
      <c r="X117">
        <v>1599</v>
      </c>
      <c r="Y117">
        <f t="shared" si="31"/>
        <v>22.64</v>
      </c>
      <c r="Z117" s="55">
        <v>1125313</v>
      </c>
      <c r="AA117" s="46">
        <v>1339127</v>
      </c>
      <c r="AB117" s="37">
        <f t="shared" si="32"/>
        <v>0.376778</v>
      </c>
      <c r="AC117" s="37" t="str">
        <f t="shared" si="33"/>
        <v/>
      </c>
      <c r="AD117" s="37" t="str">
        <f t="shared" si="34"/>
        <v/>
      </c>
      <c r="AE117" s="71">
        <f t="shared" si="35"/>
        <v>893.56222598056536</v>
      </c>
      <c r="AF117" s="71">
        <f t="shared" si="36"/>
        <v>0</v>
      </c>
      <c r="AG117" s="71">
        <f t="shared" si="37"/>
        <v>0</v>
      </c>
      <c r="AH117" s="71" t="str">
        <f t="shared" si="38"/>
        <v/>
      </c>
      <c r="AI117" s="37" t="str">
        <f t="shared" si="39"/>
        <v/>
      </c>
      <c r="AJ117" s="37" t="str">
        <f t="shared" si="40"/>
        <v/>
      </c>
      <c r="AK117" s="38">
        <f t="shared" si="41"/>
        <v>893.56</v>
      </c>
      <c r="AL117" s="38">
        <f t="shared" si="42"/>
        <v>908.87</v>
      </c>
      <c r="AM117" s="36">
        <f t="shared" si="43"/>
        <v>877509</v>
      </c>
      <c r="AN117" s="39">
        <f t="shared" si="44"/>
        <v>1.8122660999999999E-3</v>
      </c>
      <c r="AO117" s="36">
        <f t="shared" si="45"/>
        <v>667.783812528</v>
      </c>
      <c r="AP117" s="36">
        <f t="shared" si="46"/>
        <v>509697</v>
      </c>
      <c r="AQ117" s="36">
        <f t="shared" si="47"/>
        <v>14320</v>
      </c>
      <c r="AR117" s="36">
        <f t="shared" si="48"/>
        <v>66956.350000000006</v>
      </c>
      <c r="AS117" s="36">
        <f t="shared" si="49"/>
        <v>494709</v>
      </c>
      <c r="AT117" s="40">
        <f t="shared" si="50"/>
        <v>509697</v>
      </c>
      <c r="AU117" s="37"/>
      <c r="AV117" s="37">
        <f t="shared" si="51"/>
        <v>1</v>
      </c>
    </row>
    <row r="118" spans="1:48" ht="15" customHeight="1" x14ac:dyDescent="0.25">
      <c r="A118" s="43">
        <v>12</v>
      </c>
      <c r="B118" s="43">
        <v>400</v>
      </c>
      <c r="C118" t="s">
        <v>1901</v>
      </c>
      <c r="D118" t="s">
        <v>1902</v>
      </c>
      <c r="E118" s="44" t="s">
        <v>497</v>
      </c>
      <c r="F118" s="35">
        <v>125738</v>
      </c>
      <c r="G118" s="53">
        <v>321</v>
      </c>
      <c r="H118" s="56">
        <f t="shared" si="26"/>
        <v>2.5065050324048719</v>
      </c>
      <c r="I118">
        <v>85</v>
      </c>
      <c r="J118">
        <v>178</v>
      </c>
      <c r="K118" s="37">
        <f t="shared" si="27"/>
        <v>47.752800000000001</v>
      </c>
      <c r="L118" s="37">
        <v>455</v>
      </c>
      <c r="M118" s="37">
        <v>428</v>
      </c>
      <c r="N118" s="37">
        <v>419</v>
      </c>
      <c r="O118" s="37">
        <v>388</v>
      </c>
      <c r="P118" s="48">
        <v>366</v>
      </c>
      <c r="Q118" s="53">
        <v>319</v>
      </c>
      <c r="R118" s="45">
        <f t="shared" si="28"/>
        <v>455</v>
      </c>
      <c r="S118" s="38">
        <f t="shared" si="29"/>
        <v>29.45</v>
      </c>
      <c r="T118" s="53">
        <v>5204600</v>
      </c>
      <c r="U118" s="53">
        <v>15262273</v>
      </c>
      <c r="V118" s="63">
        <f t="shared" si="30"/>
        <v>34.101080000000003</v>
      </c>
      <c r="W118" s="36">
        <v>61</v>
      </c>
      <c r="X118">
        <v>271</v>
      </c>
      <c r="Y118">
        <f t="shared" si="31"/>
        <v>22.51</v>
      </c>
      <c r="Z118" s="55">
        <v>179220</v>
      </c>
      <c r="AA118" s="46">
        <v>292316</v>
      </c>
      <c r="AB118" s="37">
        <f t="shared" si="32"/>
        <v>0.376778</v>
      </c>
      <c r="AC118" s="37" t="str">
        <f t="shared" si="33"/>
        <v/>
      </c>
      <c r="AD118" s="37" t="str">
        <f t="shared" si="34"/>
        <v/>
      </c>
      <c r="AE118" s="71">
        <f t="shared" si="35"/>
        <v>750.1163120424909</v>
      </c>
      <c r="AF118" s="71">
        <f t="shared" si="36"/>
        <v>0</v>
      </c>
      <c r="AG118" s="71">
        <f t="shared" si="37"/>
        <v>0</v>
      </c>
      <c r="AH118" s="71" t="str">
        <f t="shared" si="38"/>
        <v/>
      </c>
      <c r="AI118" s="37" t="str">
        <f t="shared" si="39"/>
        <v/>
      </c>
      <c r="AJ118" s="37" t="str">
        <f t="shared" si="40"/>
        <v/>
      </c>
      <c r="AK118" s="38">
        <f t="shared" si="41"/>
        <v>750.12</v>
      </c>
      <c r="AL118" s="38">
        <f t="shared" si="42"/>
        <v>762.97</v>
      </c>
      <c r="AM118" s="36">
        <f t="shared" si="43"/>
        <v>177387</v>
      </c>
      <c r="AN118" s="39">
        <f t="shared" si="44"/>
        <v>1.8122660999999999E-3</v>
      </c>
      <c r="AO118" s="36">
        <f t="shared" si="45"/>
        <v>93.601731798899991</v>
      </c>
      <c r="AP118" s="36">
        <f t="shared" si="46"/>
        <v>125832</v>
      </c>
      <c r="AQ118" s="36">
        <f t="shared" si="47"/>
        <v>3210</v>
      </c>
      <c r="AR118" s="36">
        <f t="shared" si="48"/>
        <v>14615.800000000001</v>
      </c>
      <c r="AS118" s="36">
        <f t="shared" si="49"/>
        <v>122528</v>
      </c>
      <c r="AT118" s="40">
        <f t="shared" si="50"/>
        <v>125832</v>
      </c>
      <c r="AU118" s="37"/>
      <c r="AV118" s="37">
        <f t="shared" si="51"/>
        <v>1</v>
      </c>
    </row>
    <row r="119" spans="1:48" ht="15" customHeight="1" x14ac:dyDescent="0.25">
      <c r="A119" s="43">
        <v>12</v>
      </c>
      <c r="B119" s="43">
        <v>500</v>
      </c>
      <c r="C119" t="s">
        <v>1939</v>
      </c>
      <c r="D119" t="s">
        <v>1940</v>
      </c>
      <c r="E119" s="44" t="s">
        <v>516</v>
      </c>
      <c r="F119" s="35">
        <v>136576</v>
      </c>
      <c r="G119" s="53">
        <v>418</v>
      </c>
      <c r="H119" s="56">
        <f t="shared" si="26"/>
        <v>2.621176281775035</v>
      </c>
      <c r="I119">
        <v>98</v>
      </c>
      <c r="J119">
        <v>162</v>
      </c>
      <c r="K119" s="37">
        <f t="shared" si="27"/>
        <v>60.4938</v>
      </c>
      <c r="L119" s="37">
        <v>427</v>
      </c>
      <c r="M119" s="37">
        <v>417</v>
      </c>
      <c r="N119" s="37">
        <v>353</v>
      </c>
      <c r="O119" s="37">
        <v>326</v>
      </c>
      <c r="P119" s="48">
        <v>369</v>
      </c>
      <c r="Q119" s="53">
        <v>428</v>
      </c>
      <c r="R119" s="45">
        <f t="shared" si="28"/>
        <v>428</v>
      </c>
      <c r="S119" s="38">
        <f t="shared" si="29"/>
        <v>2.34</v>
      </c>
      <c r="T119" s="53">
        <v>2492100</v>
      </c>
      <c r="U119" s="53">
        <v>11641753</v>
      </c>
      <c r="V119" s="63">
        <f t="shared" si="30"/>
        <v>21.406569999999999</v>
      </c>
      <c r="W119" s="36">
        <v>61</v>
      </c>
      <c r="X119">
        <v>398</v>
      </c>
      <c r="Y119">
        <f t="shared" si="31"/>
        <v>15.33</v>
      </c>
      <c r="Z119" s="55">
        <v>116589</v>
      </c>
      <c r="AA119" s="46">
        <v>160005</v>
      </c>
      <c r="AB119" s="37">
        <f t="shared" si="32"/>
        <v>0.376778</v>
      </c>
      <c r="AC119" s="37" t="str">
        <f t="shared" si="33"/>
        <v/>
      </c>
      <c r="AD119" s="37" t="str">
        <f t="shared" si="34"/>
        <v/>
      </c>
      <c r="AE119" s="71">
        <f t="shared" si="35"/>
        <v>775.44455358962443</v>
      </c>
      <c r="AF119" s="71">
        <f t="shared" si="36"/>
        <v>0</v>
      </c>
      <c r="AG119" s="71">
        <f t="shared" si="37"/>
        <v>0</v>
      </c>
      <c r="AH119" s="71" t="str">
        <f t="shared" si="38"/>
        <v/>
      </c>
      <c r="AI119" s="37" t="str">
        <f t="shared" si="39"/>
        <v/>
      </c>
      <c r="AJ119" s="37" t="str">
        <f t="shared" si="40"/>
        <v/>
      </c>
      <c r="AK119" s="38">
        <f t="shared" si="41"/>
        <v>775.44</v>
      </c>
      <c r="AL119" s="38">
        <f t="shared" si="42"/>
        <v>788.72</v>
      </c>
      <c r="AM119" s="36">
        <f t="shared" si="43"/>
        <v>285757</v>
      </c>
      <c r="AN119" s="39">
        <f t="shared" si="44"/>
        <v>1.8122660999999999E-3</v>
      </c>
      <c r="AO119" s="36">
        <f t="shared" si="45"/>
        <v>270.35566906409997</v>
      </c>
      <c r="AP119" s="36">
        <f t="shared" si="46"/>
        <v>136846</v>
      </c>
      <c r="AQ119" s="36">
        <f t="shared" si="47"/>
        <v>4180</v>
      </c>
      <c r="AR119" s="36">
        <f t="shared" si="48"/>
        <v>8000.25</v>
      </c>
      <c r="AS119" s="36">
        <f t="shared" si="49"/>
        <v>132396</v>
      </c>
      <c r="AT119" s="40">
        <f t="shared" si="50"/>
        <v>136846</v>
      </c>
      <c r="AU119" s="37"/>
      <c r="AV119" s="37">
        <f t="shared" si="51"/>
        <v>1</v>
      </c>
    </row>
    <row r="120" spans="1:48" ht="15" customHeight="1" x14ac:dyDescent="0.25">
      <c r="A120" s="43">
        <v>12</v>
      </c>
      <c r="B120" s="43">
        <v>600</v>
      </c>
      <c r="C120" t="s">
        <v>1967</v>
      </c>
      <c r="D120" t="s">
        <v>1968</v>
      </c>
      <c r="E120" s="44" t="s">
        <v>530</v>
      </c>
      <c r="F120" s="35">
        <v>2685398</v>
      </c>
      <c r="G120" s="53">
        <v>5513</v>
      </c>
      <c r="H120" s="56">
        <f t="shared" si="26"/>
        <v>3.741387992479269</v>
      </c>
      <c r="I120">
        <v>583</v>
      </c>
      <c r="J120">
        <v>2463</v>
      </c>
      <c r="K120" s="37">
        <f t="shared" si="27"/>
        <v>23.670300000000001</v>
      </c>
      <c r="L120" s="37">
        <v>5661</v>
      </c>
      <c r="M120" s="37">
        <v>5845</v>
      </c>
      <c r="N120" s="37">
        <v>5499</v>
      </c>
      <c r="O120" s="37">
        <v>5346</v>
      </c>
      <c r="P120" s="45">
        <v>5383</v>
      </c>
      <c r="Q120" s="53">
        <v>5398</v>
      </c>
      <c r="R120" s="45">
        <f t="shared" si="28"/>
        <v>5845</v>
      </c>
      <c r="S120" s="38">
        <f t="shared" si="29"/>
        <v>5.68</v>
      </c>
      <c r="T120" s="53">
        <v>69518100</v>
      </c>
      <c r="U120" s="53">
        <v>343045221</v>
      </c>
      <c r="V120" s="63">
        <f t="shared" si="30"/>
        <v>20.264996</v>
      </c>
      <c r="W120" s="36">
        <v>1161</v>
      </c>
      <c r="X120">
        <v>5350</v>
      </c>
      <c r="Y120">
        <f t="shared" si="31"/>
        <v>21.7</v>
      </c>
      <c r="Z120" s="55">
        <v>4071074</v>
      </c>
      <c r="AA120" s="46">
        <v>2979888</v>
      </c>
      <c r="AB120" s="37">
        <f t="shared" si="32"/>
        <v>0.376778</v>
      </c>
      <c r="AC120" s="37" t="str">
        <f t="shared" si="33"/>
        <v/>
      </c>
      <c r="AD120" s="37" t="str">
        <f t="shared" si="34"/>
        <v/>
      </c>
      <c r="AE120" s="71">
        <f t="shared" si="35"/>
        <v>0</v>
      </c>
      <c r="AF120" s="71">
        <f t="shared" si="36"/>
        <v>1073.1798944759998</v>
      </c>
      <c r="AG120" s="71">
        <f t="shared" si="37"/>
        <v>0</v>
      </c>
      <c r="AH120" s="71" t="str">
        <f t="shared" si="38"/>
        <v/>
      </c>
      <c r="AI120" s="37" t="str">
        <f t="shared" si="39"/>
        <v/>
      </c>
      <c r="AJ120" s="37" t="str">
        <f t="shared" si="40"/>
        <v/>
      </c>
      <c r="AK120" s="38">
        <f t="shared" si="41"/>
        <v>1073.18</v>
      </c>
      <c r="AL120" s="38">
        <f t="shared" si="42"/>
        <v>1091.57</v>
      </c>
      <c r="AM120" s="36">
        <f t="shared" si="43"/>
        <v>4483934</v>
      </c>
      <c r="AN120" s="39">
        <f t="shared" si="44"/>
        <v>1.8122660999999999E-3</v>
      </c>
      <c r="AO120" s="36">
        <f t="shared" si="45"/>
        <v>3259.4258224296</v>
      </c>
      <c r="AP120" s="36">
        <f t="shared" si="46"/>
        <v>2688657</v>
      </c>
      <c r="AQ120" s="36">
        <f t="shared" si="47"/>
        <v>55130</v>
      </c>
      <c r="AR120" s="36">
        <f t="shared" si="48"/>
        <v>148994.4</v>
      </c>
      <c r="AS120" s="36">
        <f t="shared" si="49"/>
        <v>2630268</v>
      </c>
      <c r="AT120" s="40">
        <f t="shared" si="50"/>
        <v>2688657</v>
      </c>
      <c r="AU120" s="37"/>
      <c r="AV120" s="37">
        <f t="shared" si="51"/>
        <v>1</v>
      </c>
    </row>
    <row r="121" spans="1:48" ht="15" customHeight="1" x14ac:dyDescent="0.25">
      <c r="A121" s="43">
        <v>12</v>
      </c>
      <c r="B121" s="43">
        <v>700</v>
      </c>
      <c r="C121" t="s">
        <v>2525</v>
      </c>
      <c r="D121" t="s">
        <v>2526</v>
      </c>
      <c r="E121" s="44" t="s">
        <v>808</v>
      </c>
      <c r="F121" s="35">
        <v>72315</v>
      </c>
      <c r="G121" s="53">
        <v>183</v>
      </c>
      <c r="H121" s="56">
        <f t="shared" si="26"/>
        <v>2.2624510897304293</v>
      </c>
      <c r="I121">
        <v>41</v>
      </c>
      <c r="J121">
        <v>102</v>
      </c>
      <c r="K121" s="37">
        <f t="shared" si="27"/>
        <v>40.196100000000001</v>
      </c>
      <c r="L121" s="37">
        <v>228</v>
      </c>
      <c r="M121" s="37">
        <v>238</v>
      </c>
      <c r="N121" s="37">
        <v>211</v>
      </c>
      <c r="O121" s="37">
        <v>209</v>
      </c>
      <c r="P121" s="48">
        <v>205</v>
      </c>
      <c r="Q121" s="53">
        <v>182</v>
      </c>
      <c r="R121" s="45">
        <f t="shared" si="28"/>
        <v>238</v>
      </c>
      <c r="S121" s="38">
        <f t="shared" si="29"/>
        <v>23.11</v>
      </c>
      <c r="T121" s="53">
        <v>343000</v>
      </c>
      <c r="U121" s="53">
        <v>4963969</v>
      </c>
      <c r="V121" s="63">
        <f t="shared" si="30"/>
        <v>6.9097929999999996</v>
      </c>
      <c r="W121" s="36">
        <v>28</v>
      </c>
      <c r="X121">
        <v>191</v>
      </c>
      <c r="Y121">
        <f t="shared" si="31"/>
        <v>14.66</v>
      </c>
      <c r="Z121" s="55">
        <v>50387</v>
      </c>
      <c r="AA121" s="46">
        <v>114748</v>
      </c>
      <c r="AB121" s="37">
        <f t="shared" si="32"/>
        <v>0.376778</v>
      </c>
      <c r="AC121" s="37" t="str">
        <f t="shared" si="33"/>
        <v/>
      </c>
      <c r="AD121" s="37" t="str">
        <f t="shared" si="34"/>
        <v/>
      </c>
      <c r="AE121" s="71">
        <f t="shared" si="35"/>
        <v>696.21040934638802</v>
      </c>
      <c r="AF121" s="71">
        <f t="shared" si="36"/>
        <v>0</v>
      </c>
      <c r="AG121" s="71">
        <f t="shared" si="37"/>
        <v>0</v>
      </c>
      <c r="AH121" s="71" t="str">
        <f t="shared" si="38"/>
        <v/>
      </c>
      <c r="AI121" s="37" t="str">
        <f t="shared" si="39"/>
        <v/>
      </c>
      <c r="AJ121" s="37" t="str">
        <f t="shared" si="40"/>
        <v/>
      </c>
      <c r="AK121" s="38">
        <f t="shared" si="41"/>
        <v>696.21</v>
      </c>
      <c r="AL121" s="38">
        <f t="shared" si="42"/>
        <v>708.14</v>
      </c>
      <c r="AM121" s="36">
        <f t="shared" si="43"/>
        <v>110605</v>
      </c>
      <c r="AN121" s="39">
        <f t="shared" si="44"/>
        <v>1.8122660999999999E-3</v>
      </c>
      <c r="AO121" s="36">
        <f t="shared" si="45"/>
        <v>69.391668968999994</v>
      </c>
      <c r="AP121" s="36">
        <f t="shared" si="46"/>
        <v>72384</v>
      </c>
      <c r="AQ121" s="36">
        <f t="shared" si="47"/>
        <v>1830</v>
      </c>
      <c r="AR121" s="36">
        <f t="shared" si="48"/>
        <v>5737.4000000000005</v>
      </c>
      <c r="AS121" s="36">
        <f t="shared" si="49"/>
        <v>70485</v>
      </c>
      <c r="AT121" s="40">
        <f t="shared" si="50"/>
        <v>72384</v>
      </c>
      <c r="AU121" s="37"/>
      <c r="AV121" s="37">
        <f t="shared" si="51"/>
        <v>1</v>
      </c>
    </row>
    <row r="122" spans="1:48" ht="15" customHeight="1" x14ac:dyDescent="0.25">
      <c r="A122" s="43">
        <v>13</v>
      </c>
      <c r="B122" s="43">
        <v>200</v>
      </c>
      <c r="C122" t="s">
        <v>1153</v>
      </c>
      <c r="D122" t="s">
        <v>1154</v>
      </c>
      <c r="E122" s="44" t="s">
        <v>125</v>
      </c>
      <c r="F122" s="35">
        <v>49919</v>
      </c>
      <c r="G122" s="53">
        <v>670</v>
      </c>
      <c r="H122" s="56">
        <f t="shared" si="26"/>
        <v>2.8260748027008264</v>
      </c>
      <c r="I122">
        <v>95</v>
      </c>
      <c r="J122">
        <v>301</v>
      </c>
      <c r="K122" s="37">
        <f t="shared" si="27"/>
        <v>31.561499999999999</v>
      </c>
      <c r="L122" s="37">
        <v>324</v>
      </c>
      <c r="M122" s="37">
        <v>458</v>
      </c>
      <c r="N122" s="37">
        <v>451</v>
      </c>
      <c r="O122" s="37">
        <v>582</v>
      </c>
      <c r="P122" s="48">
        <v>628</v>
      </c>
      <c r="Q122" s="53">
        <v>629</v>
      </c>
      <c r="R122" s="45">
        <f t="shared" si="28"/>
        <v>629</v>
      </c>
      <c r="S122" s="38">
        <f t="shared" si="29"/>
        <v>0</v>
      </c>
      <c r="T122" s="53">
        <v>9309700</v>
      </c>
      <c r="U122" s="53">
        <v>117704700</v>
      </c>
      <c r="V122" s="63">
        <f t="shared" si="30"/>
        <v>7.90937</v>
      </c>
      <c r="W122" s="36">
        <v>150</v>
      </c>
      <c r="X122">
        <v>624</v>
      </c>
      <c r="Y122">
        <f t="shared" si="31"/>
        <v>24.04</v>
      </c>
      <c r="Z122" s="55">
        <v>1275124</v>
      </c>
      <c r="AA122" s="46">
        <v>341860</v>
      </c>
      <c r="AB122" s="37">
        <f t="shared" si="32"/>
        <v>0.376778</v>
      </c>
      <c r="AC122" s="37" t="str">
        <f t="shared" si="33"/>
        <v/>
      </c>
      <c r="AD122" s="37" t="str">
        <f t="shared" si="34"/>
        <v/>
      </c>
      <c r="AE122" s="71">
        <f t="shared" si="35"/>
        <v>820.70192419615046</v>
      </c>
      <c r="AF122" s="71">
        <f t="shared" si="36"/>
        <v>0</v>
      </c>
      <c r="AG122" s="71">
        <f t="shared" si="37"/>
        <v>0</v>
      </c>
      <c r="AH122" s="71" t="str">
        <f t="shared" si="38"/>
        <v/>
      </c>
      <c r="AI122" s="37" t="str">
        <f t="shared" si="39"/>
        <v/>
      </c>
      <c r="AJ122" s="37" t="str">
        <f t="shared" si="40"/>
        <v/>
      </c>
      <c r="AK122" s="38">
        <f t="shared" si="41"/>
        <v>820.7</v>
      </c>
      <c r="AL122" s="38">
        <f t="shared" si="42"/>
        <v>834.76</v>
      </c>
      <c r="AM122" s="36">
        <f t="shared" si="43"/>
        <v>78851</v>
      </c>
      <c r="AN122" s="39">
        <f t="shared" si="44"/>
        <v>1.8122660999999999E-3</v>
      </c>
      <c r="AO122" s="36">
        <f t="shared" si="45"/>
        <v>52.432482805199996</v>
      </c>
      <c r="AP122" s="36">
        <f t="shared" si="46"/>
        <v>49971</v>
      </c>
      <c r="AQ122" s="36">
        <f t="shared" si="47"/>
        <v>6700</v>
      </c>
      <c r="AR122" s="36">
        <f t="shared" si="48"/>
        <v>17093</v>
      </c>
      <c r="AS122" s="36">
        <f t="shared" si="49"/>
        <v>43219</v>
      </c>
      <c r="AT122" s="40">
        <f t="shared" si="50"/>
        <v>49971</v>
      </c>
      <c r="AU122" s="37"/>
      <c r="AV122" s="37">
        <f t="shared" si="51"/>
        <v>1</v>
      </c>
    </row>
    <row r="123" spans="1:48" ht="15" customHeight="1" x14ac:dyDescent="0.25">
      <c r="A123" s="43">
        <v>13</v>
      </c>
      <c r="B123" s="43">
        <v>300</v>
      </c>
      <c r="C123" t="s">
        <v>1171</v>
      </c>
      <c r="D123" t="s">
        <v>1172</v>
      </c>
      <c r="E123" s="44" t="s">
        <v>134</v>
      </c>
      <c r="F123" s="35">
        <v>313053</v>
      </c>
      <c r="G123" s="53">
        <v>5765</v>
      </c>
      <c r="H123" s="56">
        <f t="shared" si="26"/>
        <v>3.7607993116307177</v>
      </c>
      <c r="I123">
        <v>258</v>
      </c>
      <c r="J123">
        <v>2468</v>
      </c>
      <c r="K123" s="37">
        <f t="shared" si="27"/>
        <v>10.453800000000001</v>
      </c>
      <c r="L123" s="37">
        <v>1068</v>
      </c>
      <c r="M123" s="37">
        <v>1634</v>
      </c>
      <c r="N123" s="37">
        <v>2009</v>
      </c>
      <c r="O123" s="37">
        <v>2622</v>
      </c>
      <c r="P123" s="45">
        <v>4967</v>
      </c>
      <c r="Q123" s="53">
        <v>5558</v>
      </c>
      <c r="R123" s="45">
        <f t="shared" si="28"/>
        <v>5558</v>
      </c>
      <c r="S123" s="38">
        <f t="shared" si="29"/>
        <v>0</v>
      </c>
      <c r="T123" s="53">
        <v>61638000</v>
      </c>
      <c r="U123" s="53">
        <v>1014288200</v>
      </c>
      <c r="V123" s="63">
        <f t="shared" si="30"/>
        <v>6.0769710000000003</v>
      </c>
      <c r="W123" s="36">
        <v>1440</v>
      </c>
      <c r="X123">
        <v>5576</v>
      </c>
      <c r="Y123">
        <f t="shared" si="31"/>
        <v>25.82</v>
      </c>
      <c r="Z123" s="55">
        <v>10926932</v>
      </c>
      <c r="AA123" s="46">
        <v>3506702</v>
      </c>
      <c r="AB123" s="37">
        <f t="shared" si="32"/>
        <v>0.376778</v>
      </c>
      <c r="AC123" s="37" t="str">
        <f t="shared" si="33"/>
        <v/>
      </c>
      <c r="AD123" s="37" t="str">
        <f t="shared" si="34"/>
        <v/>
      </c>
      <c r="AE123" s="71">
        <f t="shared" si="35"/>
        <v>0</v>
      </c>
      <c r="AF123" s="71">
        <f t="shared" si="36"/>
        <v>716.4531882197499</v>
      </c>
      <c r="AG123" s="71">
        <f t="shared" si="37"/>
        <v>0</v>
      </c>
      <c r="AH123" s="71" t="str">
        <f t="shared" si="38"/>
        <v/>
      </c>
      <c r="AI123" s="37" t="str">
        <f t="shared" si="39"/>
        <v/>
      </c>
      <c r="AJ123" s="37" t="str">
        <f t="shared" si="40"/>
        <v/>
      </c>
      <c r="AK123" s="38">
        <f t="shared" si="41"/>
        <v>716.45</v>
      </c>
      <c r="AL123" s="38">
        <f t="shared" si="42"/>
        <v>728.72</v>
      </c>
      <c r="AM123" s="36">
        <f t="shared" si="43"/>
        <v>84043</v>
      </c>
      <c r="AN123" s="39">
        <f t="shared" si="44"/>
        <v>1.8122660999999999E-3</v>
      </c>
      <c r="AO123" s="36">
        <f t="shared" si="45"/>
        <v>-415.02705956099999</v>
      </c>
      <c r="AP123" s="36">
        <f t="shared" si="46"/>
        <v>84043</v>
      </c>
      <c r="AQ123" s="36">
        <f t="shared" si="47"/>
        <v>57650</v>
      </c>
      <c r="AR123" s="36">
        <f t="shared" si="48"/>
        <v>175335.1</v>
      </c>
      <c r="AS123" s="36">
        <f t="shared" si="49"/>
        <v>255403</v>
      </c>
      <c r="AT123" s="40">
        <f t="shared" si="50"/>
        <v>255403</v>
      </c>
      <c r="AU123" s="37"/>
      <c r="AV123" s="37">
        <f t="shared" si="51"/>
        <v>1</v>
      </c>
    </row>
    <row r="124" spans="1:48" ht="15" customHeight="1" x14ac:dyDescent="0.25">
      <c r="A124" s="43">
        <v>13</v>
      </c>
      <c r="B124" s="43">
        <v>400</v>
      </c>
      <c r="C124" t="s">
        <v>1589</v>
      </c>
      <c r="D124" t="s">
        <v>1590</v>
      </c>
      <c r="E124" s="44" t="s">
        <v>341</v>
      </c>
      <c r="F124" s="35">
        <v>222695</v>
      </c>
      <c r="G124" s="53">
        <v>1129</v>
      </c>
      <c r="H124" s="56">
        <f t="shared" si="26"/>
        <v>3.0526939419249679</v>
      </c>
      <c r="I124">
        <v>81</v>
      </c>
      <c r="J124">
        <v>365</v>
      </c>
      <c r="K124" s="37">
        <f t="shared" si="27"/>
        <v>22.191800000000001</v>
      </c>
      <c r="L124" s="37">
        <v>559</v>
      </c>
      <c r="M124" s="37">
        <v>678</v>
      </c>
      <c r="N124" s="37">
        <v>843</v>
      </c>
      <c r="O124" s="37">
        <v>1121</v>
      </c>
      <c r="P124" s="45">
        <v>1132</v>
      </c>
      <c r="Q124" s="53">
        <v>1111</v>
      </c>
      <c r="R124" s="45">
        <f t="shared" si="28"/>
        <v>1132</v>
      </c>
      <c r="S124" s="38">
        <f t="shared" si="29"/>
        <v>0.27</v>
      </c>
      <c r="T124" s="53">
        <v>19611600</v>
      </c>
      <c r="U124" s="53">
        <v>184279200</v>
      </c>
      <c r="V124" s="63">
        <f t="shared" si="30"/>
        <v>10.642329999999999</v>
      </c>
      <c r="W124" s="36">
        <v>140</v>
      </c>
      <c r="X124">
        <v>924</v>
      </c>
      <c r="Y124">
        <f t="shared" si="31"/>
        <v>15.15</v>
      </c>
      <c r="Z124" s="55">
        <v>1970972</v>
      </c>
      <c r="AA124" s="46">
        <v>670483</v>
      </c>
      <c r="AB124" s="37">
        <f t="shared" si="32"/>
        <v>0.376778</v>
      </c>
      <c r="AC124" s="37" t="str">
        <f t="shared" si="33"/>
        <v/>
      </c>
      <c r="AD124" s="37" t="str">
        <f t="shared" si="34"/>
        <v/>
      </c>
      <c r="AE124" s="71">
        <f t="shared" si="35"/>
        <v>870.75687981056114</v>
      </c>
      <c r="AF124" s="71">
        <f t="shared" si="36"/>
        <v>0</v>
      </c>
      <c r="AG124" s="71">
        <f t="shared" si="37"/>
        <v>0</v>
      </c>
      <c r="AH124" s="71" t="str">
        <f t="shared" si="38"/>
        <v/>
      </c>
      <c r="AI124" s="37" t="str">
        <f t="shared" si="39"/>
        <v/>
      </c>
      <c r="AJ124" s="37" t="str">
        <f t="shared" si="40"/>
        <v/>
      </c>
      <c r="AK124" s="38">
        <f t="shared" si="41"/>
        <v>870.76</v>
      </c>
      <c r="AL124" s="38">
        <f t="shared" si="42"/>
        <v>885.68</v>
      </c>
      <c r="AM124" s="36">
        <f t="shared" si="43"/>
        <v>257314</v>
      </c>
      <c r="AN124" s="39">
        <f t="shared" si="44"/>
        <v>1.8122660999999999E-3</v>
      </c>
      <c r="AO124" s="36">
        <f t="shared" si="45"/>
        <v>62.738840115899997</v>
      </c>
      <c r="AP124" s="36">
        <f t="shared" si="46"/>
        <v>222758</v>
      </c>
      <c r="AQ124" s="36">
        <f t="shared" si="47"/>
        <v>11290</v>
      </c>
      <c r="AR124" s="36">
        <f t="shared" si="48"/>
        <v>33524.15</v>
      </c>
      <c r="AS124" s="36">
        <f t="shared" si="49"/>
        <v>211405</v>
      </c>
      <c r="AT124" s="40">
        <f t="shared" si="50"/>
        <v>222758</v>
      </c>
      <c r="AU124" s="37"/>
      <c r="AV124" s="37">
        <f t="shared" si="51"/>
        <v>1</v>
      </c>
    </row>
    <row r="125" spans="1:48" ht="15" customHeight="1" x14ac:dyDescent="0.25">
      <c r="A125" s="43">
        <v>13</v>
      </c>
      <c r="B125" s="43">
        <v>500</v>
      </c>
      <c r="C125" t="s">
        <v>1819</v>
      </c>
      <c r="D125" t="s">
        <v>1820</v>
      </c>
      <c r="E125" s="44" t="s">
        <v>456</v>
      </c>
      <c r="F125" s="35">
        <v>520117</v>
      </c>
      <c r="G125" s="53">
        <v>5019</v>
      </c>
      <c r="H125" s="56">
        <f t="shared" si="26"/>
        <v>3.700617195682057</v>
      </c>
      <c r="I125">
        <v>189</v>
      </c>
      <c r="J125">
        <v>1909</v>
      </c>
      <c r="K125" s="37">
        <f t="shared" si="27"/>
        <v>9.9004999999999992</v>
      </c>
      <c r="L125" s="37">
        <v>1260</v>
      </c>
      <c r="M125" s="37">
        <v>1972</v>
      </c>
      <c r="N125" s="37">
        <v>2461</v>
      </c>
      <c r="O125" s="37">
        <v>3015</v>
      </c>
      <c r="P125" s="45">
        <v>4442</v>
      </c>
      <c r="Q125" s="53">
        <v>4888</v>
      </c>
      <c r="R125" s="45">
        <f t="shared" si="28"/>
        <v>4888</v>
      </c>
      <c r="S125" s="38">
        <f t="shared" si="29"/>
        <v>0</v>
      </c>
      <c r="T125" s="53">
        <v>44393500</v>
      </c>
      <c r="U125" s="53">
        <v>756914200</v>
      </c>
      <c r="V125" s="63">
        <f t="shared" si="30"/>
        <v>5.8650640000000003</v>
      </c>
      <c r="W125" s="36">
        <v>670</v>
      </c>
      <c r="X125">
        <v>4891</v>
      </c>
      <c r="Y125">
        <f t="shared" si="31"/>
        <v>13.7</v>
      </c>
      <c r="Z125" s="55">
        <v>7892377</v>
      </c>
      <c r="AA125" s="46">
        <v>3047006</v>
      </c>
      <c r="AB125" s="37">
        <f t="shared" si="32"/>
        <v>0.376778</v>
      </c>
      <c r="AC125" s="37" t="str">
        <f t="shared" si="33"/>
        <v/>
      </c>
      <c r="AD125" s="37" t="str">
        <f t="shared" si="34"/>
        <v/>
      </c>
      <c r="AE125" s="71">
        <f t="shared" si="35"/>
        <v>0</v>
      </c>
      <c r="AF125" s="71">
        <f t="shared" si="36"/>
        <v>709.965377999</v>
      </c>
      <c r="AG125" s="71">
        <f t="shared" si="37"/>
        <v>0</v>
      </c>
      <c r="AH125" s="71" t="str">
        <f t="shared" si="38"/>
        <v/>
      </c>
      <c r="AI125" s="37" t="str">
        <f t="shared" si="39"/>
        <v/>
      </c>
      <c r="AJ125" s="37" t="str">
        <f t="shared" si="40"/>
        <v/>
      </c>
      <c r="AK125" s="38">
        <f t="shared" si="41"/>
        <v>709.97</v>
      </c>
      <c r="AL125" s="38">
        <f t="shared" si="42"/>
        <v>722.13</v>
      </c>
      <c r="AM125" s="36">
        <f t="shared" si="43"/>
        <v>650696</v>
      </c>
      <c r="AN125" s="39">
        <f t="shared" si="44"/>
        <v>1.8122660999999999E-3</v>
      </c>
      <c r="AO125" s="36">
        <f t="shared" si="45"/>
        <v>236.64389507189998</v>
      </c>
      <c r="AP125" s="36">
        <f t="shared" si="46"/>
        <v>520354</v>
      </c>
      <c r="AQ125" s="36">
        <f t="shared" si="47"/>
        <v>50190</v>
      </c>
      <c r="AR125" s="36">
        <f t="shared" si="48"/>
        <v>152350.30000000002</v>
      </c>
      <c r="AS125" s="36">
        <f t="shared" si="49"/>
        <v>469927</v>
      </c>
      <c r="AT125" s="40">
        <f t="shared" si="50"/>
        <v>520354</v>
      </c>
      <c r="AU125" s="37"/>
      <c r="AV125" s="37">
        <f t="shared" si="51"/>
        <v>1</v>
      </c>
    </row>
    <row r="126" spans="1:48" ht="15" customHeight="1" x14ac:dyDescent="0.25">
      <c r="A126" s="43">
        <v>13</v>
      </c>
      <c r="B126" s="43">
        <v>600</v>
      </c>
      <c r="C126" t="s">
        <v>2051</v>
      </c>
      <c r="D126" t="s">
        <v>2052</v>
      </c>
      <c r="E126" s="44" t="s">
        <v>572</v>
      </c>
      <c r="F126" s="35">
        <v>1029202</v>
      </c>
      <c r="G126" s="53">
        <v>11756</v>
      </c>
      <c r="H126" s="56">
        <f t="shared" si="26"/>
        <v>4.0702595774005745</v>
      </c>
      <c r="I126">
        <v>227</v>
      </c>
      <c r="J126">
        <v>4309</v>
      </c>
      <c r="K126" s="37">
        <f t="shared" si="27"/>
        <v>5.2679999999999998</v>
      </c>
      <c r="L126" s="37">
        <v>1986</v>
      </c>
      <c r="M126" s="37">
        <v>3463</v>
      </c>
      <c r="N126" s="37">
        <v>4267</v>
      </c>
      <c r="O126" s="37">
        <v>8023</v>
      </c>
      <c r="P126" s="45">
        <v>10125</v>
      </c>
      <c r="Q126" s="53">
        <v>10787</v>
      </c>
      <c r="R126" s="45">
        <f t="shared" si="28"/>
        <v>10787</v>
      </c>
      <c r="S126" s="38">
        <f t="shared" si="29"/>
        <v>0</v>
      </c>
      <c r="T126" s="53">
        <v>166255900</v>
      </c>
      <c r="U126" s="53">
        <v>1506940900</v>
      </c>
      <c r="V126" s="63">
        <f t="shared" si="30"/>
        <v>11.032676</v>
      </c>
      <c r="W126" s="36">
        <v>1644</v>
      </c>
      <c r="X126">
        <v>10968</v>
      </c>
      <c r="Y126">
        <f t="shared" si="31"/>
        <v>14.99</v>
      </c>
      <c r="Z126" s="55">
        <v>15829711</v>
      </c>
      <c r="AA126" s="46">
        <v>5378323</v>
      </c>
      <c r="AB126" s="37">
        <f t="shared" si="32"/>
        <v>0.376778</v>
      </c>
      <c r="AC126" s="37" t="str">
        <f t="shared" si="33"/>
        <v/>
      </c>
      <c r="AD126" s="37" t="str">
        <f t="shared" si="34"/>
        <v/>
      </c>
      <c r="AE126" s="71">
        <f t="shared" si="35"/>
        <v>0</v>
      </c>
      <c r="AF126" s="71">
        <f t="shared" si="36"/>
        <v>0</v>
      </c>
      <c r="AG126" s="71">
        <f t="shared" si="37"/>
        <v>659.64486455059989</v>
      </c>
      <c r="AH126" s="71" t="str">
        <f t="shared" si="38"/>
        <v/>
      </c>
      <c r="AI126" s="37" t="str">
        <f t="shared" si="39"/>
        <v/>
      </c>
      <c r="AJ126" s="37" t="str">
        <f t="shared" si="40"/>
        <v/>
      </c>
      <c r="AK126" s="38">
        <f t="shared" si="41"/>
        <v>659.64</v>
      </c>
      <c r="AL126" s="38">
        <f t="shared" si="42"/>
        <v>670.94</v>
      </c>
      <c r="AM126" s="36">
        <f t="shared" si="43"/>
        <v>1923284</v>
      </c>
      <c r="AN126" s="39">
        <f t="shared" si="44"/>
        <v>1.8122660999999999E-3</v>
      </c>
      <c r="AO126" s="36">
        <f t="shared" si="45"/>
        <v>1620.3144992201999</v>
      </c>
      <c r="AP126" s="36">
        <f t="shared" si="46"/>
        <v>1030822</v>
      </c>
      <c r="AQ126" s="36">
        <f t="shared" si="47"/>
        <v>117560</v>
      </c>
      <c r="AR126" s="36">
        <f t="shared" si="48"/>
        <v>268916.15000000002</v>
      </c>
      <c r="AS126" s="36">
        <f t="shared" si="49"/>
        <v>911642</v>
      </c>
      <c r="AT126" s="40">
        <f t="shared" si="50"/>
        <v>1030822</v>
      </c>
      <c r="AU126" s="37"/>
      <c r="AV126" s="37">
        <f t="shared" si="51"/>
        <v>1</v>
      </c>
    </row>
    <row r="127" spans="1:48" ht="15" customHeight="1" x14ac:dyDescent="0.25">
      <c r="A127" s="43">
        <v>13</v>
      </c>
      <c r="B127" s="43">
        <v>700</v>
      </c>
      <c r="C127" t="s">
        <v>2245</v>
      </c>
      <c r="D127" t="s">
        <v>2246</v>
      </c>
      <c r="E127" s="44" t="s">
        <v>668</v>
      </c>
      <c r="F127" s="35">
        <v>1105708</v>
      </c>
      <c r="G127" s="53">
        <v>3404</v>
      </c>
      <c r="H127" s="56">
        <f t="shared" si="26"/>
        <v>3.5319895514125501</v>
      </c>
      <c r="I127">
        <v>159</v>
      </c>
      <c r="J127">
        <v>1094</v>
      </c>
      <c r="K127" s="37">
        <f t="shared" si="27"/>
        <v>14.533799999999999</v>
      </c>
      <c r="L127" s="37">
        <v>1130</v>
      </c>
      <c r="M127" s="37">
        <v>1198</v>
      </c>
      <c r="N127" s="37">
        <v>1497</v>
      </c>
      <c r="O127" s="37">
        <v>2102</v>
      </c>
      <c r="P127" s="45">
        <v>3079</v>
      </c>
      <c r="Q127" s="53">
        <v>3228</v>
      </c>
      <c r="R127" s="45">
        <f t="shared" si="28"/>
        <v>3228</v>
      </c>
      <c r="S127" s="38">
        <f t="shared" si="29"/>
        <v>0</v>
      </c>
      <c r="T127" s="53">
        <v>38503400</v>
      </c>
      <c r="U127" s="53">
        <v>221230200</v>
      </c>
      <c r="V127" s="63">
        <f t="shared" si="30"/>
        <v>17.404223999999999</v>
      </c>
      <c r="W127" s="36">
        <v>291</v>
      </c>
      <c r="X127">
        <v>3239</v>
      </c>
      <c r="Y127">
        <f t="shared" si="31"/>
        <v>8.98</v>
      </c>
      <c r="Z127" s="77">
        <v>2475206</v>
      </c>
      <c r="AA127" s="46">
        <v>821076</v>
      </c>
      <c r="AB127" s="37">
        <f t="shared" si="32"/>
        <v>0.376778</v>
      </c>
      <c r="AC127" s="37" t="str">
        <f t="shared" si="33"/>
        <v/>
      </c>
      <c r="AD127" s="37" t="str">
        <f t="shared" si="34"/>
        <v/>
      </c>
      <c r="AE127" s="71">
        <f t="shared" si="35"/>
        <v>0</v>
      </c>
      <c r="AF127" s="71">
        <f t="shared" si="36"/>
        <v>867.77248407399986</v>
      </c>
      <c r="AG127" s="71">
        <f t="shared" si="37"/>
        <v>0</v>
      </c>
      <c r="AH127" s="71" t="str">
        <f t="shared" si="38"/>
        <v/>
      </c>
      <c r="AI127" s="37" t="str">
        <f t="shared" si="39"/>
        <v/>
      </c>
      <c r="AJ127" s="37" t="str">
        <f t="shared" si="40"/>
        <v/>
      </c>
      <c r="AK127" s="38">
        <f t="shared" si="41"/>
        <v>867.77</v>
      </c>
      <c r="AL127" s="38">
        <f t="shared" si="42"/>
        <v>882.64</v>
      </c>
      <c r="AM127" s="36">
        <f t="shared" si="43"/>
        <v>2071903</v>
      </c>
      <c r="AN127" s="39">
        <f t="shared" si="44"/>
        <v>1.8122660999999999E-3</v>
      </c>
      <c r="AO127" s="36">
        <f t="shared" si="45"/>
        <v>1751.0024444895</v>
      </c>
      <c r="AP127" s="36">
        <f t="shared" si="46"/>
        <v>1107459</v>
      </c>
      <c r="AQ127" s="36">
        <f t="shared" si="47"/>
        <v>34040</v>
      </c>
      <c r="AR127" s="36">
        <f t="shared" si="48"/>
        <v>41053.800000000003</v>
      </c>
      <c r="AS127" s="36">
        <f t="shared" si="49"/>
        <v>1071668</v>
      </c>
      <c r="AT127" s="40">
        <f t="shared" si="50"/>
        <v>1107459</v>
      </c>
      <c r="AU127" s="37"/>
      <c r="AV127" s="37">
        <f t="shared" si="51"/>
        <v>1</v>
      </c>
    </row>
    <row r="128" spans="1:48" ht="15" customHeight="1" x14ac:dyDescent="0.25">
      <c r="A128" s="43">
        <v>13</v>
      </c>
      <c r="B128" s="43">
        <v>800</v>
      </c>
      <c r="C128" t="s">
        <v>2293</v>
      </c>
      <c r="D128" t="s">
        <v>2294</v>
      </c>
      <c r="E128" s="44" t="s">
        <v>692</v>
      </c>
      <c r="F128" s="35">
        <v>330186</v>
      </c>
      <c r="G128" s="53">
        <v>1201</v>
      </c>
      <c r="H128" s="56">
        <f t="shared" si="26"/>
        <v>3.079543007402906</v>
      </c>
      <c r="I128">
        <v>41</v>
      </c>
      <c r="J128">
        <v>402</v>
      </c>
      <c r="K128" s="37">
        <f t="shared" si="27"/>
        <v>10.199</v>
      </c>
      <c r="L128" s="37">
        <v>149</v>
      </c>
      <c r="M128" s="37">
        <v>180</v>
      </c>
      <c r="N128" s="37">
        <v>368</v>
      </c>
      <c r="O128" s="37">
        <v>343</v>
      </c>
      <c r="P128" s="45">
        <v>1045</v>
      </c>
      <c r="Q128" s="53">
        <v>1142</v>
      </c>
      <c r="R128" s="45">
        <f t="shared" si="28"/>
        <v>1142</v>
      </c>
      <c r="S128" s="38">
        <f t="shared" si="29"/>
        <v>0</v>
      </c>
      <c r="T128" s="53">
        <v>10568100</v>
      </c>
      <c r="U128" s="53">
        <v>106805900</v>
      </c>
      <c r="V128" s="63">
        <f t="shared" si="30"/>
        <v>9.8946780000000008</v>
      </c>
      <c r="W128" s="36">
        <v>68</v>
      </c>
      <c r="X128">
        <v>1111</v>
      </c>
      <c r="Y128">
        <f t="shared" si="31"/>
        <v>6.12</v>
      </c>
      <c r="Z128" s="55">
        <v>1118971</v>
      </c>
      <c r="AA128" s="46">
        <v>527666</v>
      </c>
      <c r="AB128" s="37">
        <f t="shared" si="32"/>
        <v>0.376778</v>
      </c>
      <c r="AC128" s="37" t="str">
        <f t="shared" si="33"/>
        <v/>
      </c>
      <c r="AD128" s="37" t="str">
        <f t="shared" si="34"/>
        <v/>
      </c>
      <c r="AE128" s="71">
        <f t="shared" si="35"/>
        <v>876.68722084613171</v>
      </c>
      <c r="AF128" s="71">
        <f t="shared" si="36"/>
        <v>0</v>
      </c>
      <c r="AG128" s="71">
        <f t="shared" si="37"/>
        <v>0</v>
      </c>
      <c r="AH128" s="71" t="str">
        <f t="shared" si="38"/>
        <v/>
      </c>
      <c r="AI128" s="37" t="str">
        <f t="shared" si="39"/>
        <v/>
      </c>
      <c r="AJ128" s="37" t="str">
        <f t="shared" si="40"/>
        <v/>
      </c>
      <c r="AK128" s="38">
        <f t="shared" si="41"/>
        <v>876.69</v>
      </c>
      <c r="AL128" s="38">
        <f t="shared" si="42"/>
        <v>891.71</v>
      </c>
      <c r="AM128" s="36">
        <f t="shared" si="43"/>
        <v>649340</v>
      </c>
      <c r="AN128" s="39">
        <f t="shared" si="44"/>
        <v>1.8122660999999999E-3</v>
      </c>
      <c r="AO128" s="36">
        <f t="shared" si="45"/>
        <v>578.39197487939998</v>
      </c>
      <c r="AP128" s="36">
        <f t="shared" si="46"/>
        <v>330764</v>
      </c>
      <c r="AQ128" s="36">
        <f t="shared" si="47"/>
        <v>12010</v>
      </c>
      <c r="AR128" s="36">
        <f t="shared" si="48"/>
        <v>26383.300000000003</v>
      </c>
      <c r="AS128" s="36">
        <f t="shared" si="49"/>
        <v>318176</v>
      </c>
      <c r="AT128" s="40">
        <f t="shared" si="50"/>
        <v>330764</v>
      </c>
      <c r="AU128" s="37"/>
      <c r="AV128" s="37">
        <f t="shared" si="51"/>
        <v>1</v>
      </c>
    </row>
    <row r="129" spans="1:48" ht="15" customHeight="1" x14ac:dyDescent="0.25">
      <c r="A129" s="43">
        <v>13</v>
      </c>
      <c r="B129" s="43">
        <v>900</v>
      </c>
      <c r="C129" t="s">
        <v>2379</v>
      </c>
      <c r="D129" t="s">
        <v>2380</v>
      </c>
      <c r="E129" s="44" t="s">
        <v>735</v>
      </c>
      <c r="F129" s="35">
        <v>427739</v>
      </c>
      <c r="G129" s="53">
        <v>1726</v>
      </c>
      <c r="H129" s="56">
        <f t="shared" si="26"/>
        <v>3.237040791379191</v>
      </c>
      <c r="I129">
        <v>20</v>
      </c>
      <c r="J129">
        <v>644</v>
      </c>
      <c r="K129" s="37">
        <f t="shared" si="27"/>
        <v>3.1055999999999999</v>
      </c>
      <c r="L129" s="37">
        <v>278</v>
      </c>
      <c r="M129" s="37">
        <v>996</v>
      </c>
      <c r="N129" s="37">
        <v>1081</v>
      </c>
      <c r="O129" s="37">
        <v>1278</v>
      </c>
      <c r="P129" s="45">
        <v>1456</v>
      </c>
      <c r="Q129" s="53">
        <v>1703</v>
      </c>
      <c r="R129" s="45">
        <f t="shared" si="28"/>
        <v>1703</v>
      </c>
      <c r="S129" s="38">
        <f t="shared" si="29"/>
        <v>0</v>
      </c>
      <c r="T129" s="53">
        <v>35682600</v>
      </c>
      <c r="U129" s="53">
        <v>165773400</v>
      </c>
      <c r="V129" s="63">
        <f t="shared" si="30"/>
        <v>21.524925</v>
      </c>
      <c r="W129" s="36">
        <v>173</v>
      </c>
      <c r="X129">
        <v>1895</v>
      </c>
      <c r="Y129">
        <f t="shared" si="31"/>
        <v>9.1300000000000008</v>
      </c>
      <c r="Z129" s="55">
        <v>1949451</v>
      </c>
      <c r="AA129" s="46">
        <v>367862</v>
      </c>
      <c r="AB129" s="37">
        <f t="shared" si="32"/>
        <v>0.376778</v>
      </c>
      <c r="AC129" s="37" t="str">
        <f t="shared" si="33"/>
        <v/>
      </c>
      <c r="AD129" s="37" t="str">
        <f t="shared" si="34"/>
        <v/>
      </c>
      <c r="AE129" s="71">
        <f t="shared" si="35"/>
        <v>911.47485887746154</v>
      </c>
      <c r="AF129" s="71">
        <f t="shared" si="36"/>
        <v>0</v>
      </c>
      <c r="AG129" s="71">
        <f t="shared" si="37"/>
        <v>0</v>
      </c>
      <c r="AH129" s="71" t="str">
        <f t="shared" si="38"/>
        <v/>
      </c>
      <c r="AI129" s="37" t="str">
        <f t="shared" si="39"/>
        <v/>
      </c>
      <c r="AJ129" s="37" t="str">
        <f t="shared" si="40"/>
        <v/>
      </c>
      <c r="AK129" s="38">
        <f t="shared" si="41"/>
        <v>911.47</v>
      </c>
      <c r="AL129" s="38">
        <f t="shared" si="42"/>
        <v>927.09</v>
      </c>
      <c r="AM129" s="36">
        <f t="shared" si="43"/>
        <v>865647</v>
      </c>
      <c r="AN129" s="39">
        <f t="shared" si="44"/>
        <v>1.8122660999999999E-3</v>
      </c>
      <c r="AO129" s="36">
        <f t="shared" si="45"/>
        <v>793.60582331879993</v>
      </c>
      <c r="AP129" s="36">
        <f t="shared" si="46"/>
        <v>428533</v>
      </c>
      <c r="AQ129" s="36">
        <f t="shared" si="47"/>
        <v>17260</v>
      </c>
      <c r="AR129" s="36">
        <f t="shared" si="48"/>
        <v>18393.100000000002</v>
      </c>
      <c r="AS129" s="36">
        <f t="shared" si="49"/>
        <v>410479</v>
      </c>
      <c r="AT129" s="40">
        <f t="shared" si="50"/>
        <v>428533</v>
      </c>
      <c r="AU129" s="37"/>
      <c r="AV129" s="37">
        <f t="shared" si="51"/>
        <v>1</v>
      </c>
    </row>
    <row r="130" spans="1:48" ht="15" customHeight="1" x14ac:dyDescent="0.25">
      <c r="A130" s="43">
        <v>13</v>
      </c>
      <c r="B130" s="43">
        <v>1100</v>
      </c>
      <c r="C130" t="s">
        <v>2419</v>
      </c>
      <c r="D130" t="s">
        <v>2420</v>
      </c>
      <c r="E130" s="44" t="s">
        <v>755</v>
      </c>
      <c r="F130" s="35">
        <v>220189</v>
      </c>
      <c r="G130" s="53">
        <v>1102</v>
      </c>
      <c r="H130" s="56">
        <f t="shared" si="26"/>
        <v>3.0421815945157662</v>
      </c>
      <c r="I130">
        <v>171</v>
      </c>
      <c r="J130">
        <v>573</v>
      </c>
      <c r="K130" s="37">
        <f t="shared" si="27"/>
        <v>29.8429</v>
      </c>
      <c r="L130" s="37">
        <v>587</v>
      </c>
      <c r="M130" s="37">
        <v>623</v>
      </c>
      <c r="N130" s="37">
        <v>694</v>
      </c>
      <c r="O130" s="37">
        <v>951</v>
      </c>
      <c r="P130" s="48">
        <v>976</v>
      </c>
      <c r="Q130" s="53">
        <v>1055</v>
      </c>
      <c r="R130" s="45">
        <f t="shared" si="28"/>
        <v>1055</v>
      </c>
      <c r="S130" s="38">
        <f t="shared" si="29"/>
        <v>0</v>
      </c>
      <c r="T130" s="53">
        <v>23263300</v>
      </c>
      <c r="U130" s="53">
        <v>145355000</v>
      </c>
      <c r="V130" s="63">
        <f t="shared" si="30"/>
        <v>16.004472</v>
      </c>
      <c r="W130" s="36">
        <v>252</v>
      </c>
      <c r="X130">
        <v>1219</v>
      </c>
      <c r="Y130">
        <f t="shared" si="31"/>
        <v>20.67</v>
      </c>
      <c r="Z130" s="55">
        <v>1554782</v>
      </c>
      <c r="AA130" s="46">
        <v>692635</v>
      </c>
      <c r="AB130" s="37">
        <f t="shared" si="32"/>
        <v>0.376778</v>
      </c>
      <c r="AC130" s="37" t="str">
        <f t="shared" si="33"/>
        <v/>
      </c>
      <c r="AD130" s="37" t="str">
        <f t="shared" si="34"/>
        <v/>
      </c>
      <c r="AE130" s="71">
        <f t="shared" si="35"/>
        <v>868.43494405185891</v>
      </c>
      <c r="AF130" s="71">
        <f t="shared" si="36"/>
        <v>0</v>
      </c>
      <c r="AG130" s="71">
        <f t="shared" si="37"/>
        <v>0</v>
      </c>
      <c r="AH130" s="71" t="str">
        <f t="shared" si="38"/>
        <v/>
      </c>
      <c r="AI130" s="37" t="str">
        <f t="shared" si="39"/>
        <v/>
      </c>
      <c r="AJ130" s="37" t="str">
        <f t="shared" si="40"/>
        <v/>
      </c>
      <c r="AK130" s="38">
        <f t="shared" si="41"/>
        <v>868.43</v>
      </c>
      <c r="AL130" s="38">
        <f t="shared" si="42"/>
        <v>883.31</v>
      </c>
      <c r="AM130" s="36">
        <f t="shared" si="43"/>
        <v>387600</v>
      </c>
      <c r="AN130" s="39">
        <f t="shared" si="44"/>
        <v>1.8122660999999999E-3</v>
      </c>
      <c r="AO130" s="36">
        <f t="shared" si="45"/>
        <v>303.39328006709997</v>
      </c>
      <c r="AP130" s="36">
        <f t="shared" si="46"/>
        <v>220492</v>
      </c>
      <c r="AQ130" s="36">
        <f t="shared" si="47"/>
        <v>11020</v>
      </c>
      <c r="AR130" s="36">
        <f t="shared" si="48"/>
        <v>34631.75</v>
      </c>
      <c r="AS130" s="36">
        <f t="shared" si="49"/>
        <v>209169</v>
      </c>
      <c r="AT130" s="40">
        <f t="shared" si="50"/>
        <v>220492</v>
      </c>
      <c r="AU130" s="37"/>
      <c r="AV130" s="37">
        <f t="shared" si="51"/>
        <v>1</v>
      </c>
    </row>
    <row r="131" spans="1:48" ht="15" customHeight="1" x14ac:dyDescent="0.25">
      <c r="A131" s="43">
        <v>13</v>
      </c>
      <c r="B131" s="43">
        <v>1200</v>
      </c>
      <c r="C131" t="s">
        <v>2603</v>
      </c>
      <c r="D131" t="s">
        <v>2604</v>
      </c>
      <c r="E131" s="44" t="s">
        <v>847</v>
      </c>
      <c r="F131" s="35">
        <v>387744</v>
      </c>
      <c r="G131" s="53">
        <v>8228</v>
      </c>
      <c r="H131" s="56">
        <f t="shared" si="26"/>
        <v>3.9152942830226865</v>
      </c>
      <c r="I131">
        <v>113</v>
      </c>
      <c r="J131">
        <v>2915</v>
      </c>
      <c r="K131" s="37">
        <f t="shared" si="27"/>
        <v>3.8765000000000001</v>
      </c>
      <c r="L131" s="37">
        <v>695</v>
      </c>
      <c r="M131" s="37">
        <v>1559</v>
      </c>
      <c r="N131" s="37">
        <v>2142</v>
      </c>
      <c r="O131" s="37">
        <v>3048</v>
      </c>
      <c r="P131" s="45">
        <v>7791</v>
      </c>
      <c r="Q131" s="53">
        <v>8032</v>
      </c>
      <c r="R131" s="45">
        <f t="shared" si="28"/>
        <v>8032</v>
      </c>
      <c r="S131" s="38">
        <f t="shared" si="29"/>
        <v>0</v>
      </c>
      <c r="T131" s="53">
        <v>170573900</v>
      </c>
      <c r="U131" s="53">
        <v>1267532200</v>
      </c>
      <c r="V131" s="63">
        <f t="shared" si="30"/>
        <v>13.457165</v>
      </c>
      <c r="W131" s="36">
        <v>1228</v>
      </c>
      <c r="X131">
        <v>8037</v>
      </c>
      <c r="Y131">
        <f t="shared" si="31"/>
        <v>15.28</v>
      </c>
      <c r="Z131" s="55">
        <v>14780058</v>
      </c>
      <c r="AA131" s="46">
        <v>5133772</v>
      </c>
      <c r="AB131" s="37">
        <f t="shared" si="32"/>
        <v>0.376778</v>
      </c>
      <c r="AC131" s="37" t="str">
        <f t="shared" si="33"/>
        <v/>
      </c>
      <c r="AD131" s="37" t="str">
        <f t="shared" si="34"/>
        <v/>
      </c>
      <c r="AE131" s="71">
        <f t="shared" si="35"/>
        <v>0</v>
      </c>
      <c r="AF131" s="71">
        <f t="shared" si="36"/>
        <v>744.23446112124998</v>
      </c>
      <c r="AG131" s="71">
        <f t="shared" si="37"/>
        <v>0</v>
      </c>
      <c r="AH131" s="71" t="str">
        <f t="shared" si="38"/>
        <v/>
      </c>
      <c r="AI131" s="37" t="str">
        <f t="shared" si="39"/>
        <v/>
      </c>
      <c r="AJ131" s="37" t="str">
        <f t="shared" si="40"/>
        <v/>
      </c>
      <c r="AK131" s="38">
        <f t="shared" si="41"/>
        <v>744.23</v>
      </c>
      <c r="AL131" s="38">
        <f t="shared" si="42"/>
        <v>756.98</v>
      </c>
      <c r="AM131" s="36">
        <f t="shared" si="43"/>
        <v>659631</v>
      </c>
      <c r="AN131" s="39">
        <f t="shared" si="44"/>
        <v>1.8122660999999999E-3</v>
      </c>
      <c r="AO131" s="36">
        <f t="shared" si="45"/>
        <v>492.73159313069999</v>
      </c>
      <c r="AP131" s="36">
        <f t="shared" si="46"/>
        <v>388237</v>
      </c>
      <c r="AQ131" s="36">
        <f t="shared" si="47"/>
        <v>82280</v>
      </c>
      <c r="AR131" s="36">
        <f t="shared" si="48"/>
        <v>256688.6</v>
      </c>
      <c r="AS131" s="36">
        <f t="shared" si="49"/>
        <v>305464</v>
      </c>
      <c r="AT131" s="40">
        <f t="shared" si="50"/>
        <v>388237</v>
      </c>
      <c r="AU131" s="37"/>
      <c r="AV131" s="37">
        <f t="shared" si="51"/>
        <v>1</v>
      </c>
    </row>
    <row r="132" spans="1:48" ht="15" customHeight="1" x14ac:dyDescent="0.25">
      <c r="A132" s="43">
        <v>14</v>
      </c>
      <c r="B132" s="43">
        <v>300</v>
      </c>
      <c r="C132" t="s">
        <v>981</v>
      </c>
      <c r="D132" t="s">
        <v>982</v>
      </c>
      <c r="E132" s="44" t="s">
        <v>39</v>
      </c>
      <c r="F132" s="35">
        <v>951230</v>
      </c>
      <c r="G132" s="53">
        <v>2858</v>
      </c>
      <c r="H132" s="56">
        <f t="shared" si="26"/>
        <v>3.4560622244549513</v>
      </c>
      <c r="I132">
        <v>144</v>
      </c>
      <c r="J132">
        <v>1074</v>
      </c>
      <c r="K132" s="37">
        <f t="shared" si="27"/>
        <v>13.4078</v>
      </c>
      <c r="L132" s="37">
        <v>1782</v>
      </c>
      <c r="M132" s="37">
        <v>2207</v>
      </c>
      <c r="N132" s="37">
        <v>2066</v>
      </c>
      <c r="O132" s="37">
        <v>2173</v>
      </c>
      <c r="P132" s="45">
        <v>2563</v>
      </c>
      <c r="Q132" s="53">
        <v>2759</v>
      </c>
      <c r="R132" s="45">
        <f t="shared" si="28"/>
        <v>2759</v>
      </c>
      <c r="S132" s="38">
        <f t="shared" si="29"/>
        <v>0</v>
      </c>
      <c r="T132" s="53">
        <v>16513300</v>
      </c>
      <c r="U132" s="53">
        <v>233651800</v>
      </c>
      <c r="V132" s="63">
        <f t="shared" si="30"/>
        <v>7.067482</v>
      </c>
      <c r="W132" s="36">
        <v>357</v>
      </c>
      <c r="X132">
        <v>2773</v>
      </c>
      <c r="Y132">
        <f t="shared" si="31"/>
        <v>12.87</v>
      </c>
      <c r="Z132" s="55">
        <v>2427421</v>
      </c>
      <c r="AA132" s="46">
        <v>1086000</v>
      </c>
      <c r="AB132" s="37">
        <f t="shared" si="32"/>
        <v>0.376778</v>
      </c>
      <c r="AC132" s="37">
        <f t="shared" si="33"/>
        <v>0.71599999999999997</v>
      </c>
      <c r="AD132" s="37" t="str">
        <f t="shared" si="34"/>
        <v/>
      </c>
      <c r="AE132" s="71">
        <f t="shared" si="35"/>
        <v>959.85165595093622</v>
      </c>
      <c r="AF132" s="71">
        <f t="shared" si="36"/>
        <v>749.59834661449986</v>
      </c>
      <c r="AG132" s="71">
        <f t="shared" si="37"/>
        <v>0</v>
      </c>
      <c r="AH132" s="71">
        <f t="shared" si="38"/>
        <v>809.31028646604773</v>
      </c>
      <c r="AI132" s="37" t="str">
        <f t="shared" si="39"/>
        <v/>
      </c>
      <c r="AJ132" s="37">
        <f t="shared" si="40"/>
        <v>1</v>
      </c>
      <c r="AK132" s="38">
        <f t="shared" si="41"/>
        <v>809.31</v>
      </c>
      <c r="AL132" s="38">
        <f t="shared" si="42"/>
        <v>823.18</v>
      </c>
      <c r="AM132" s="36">
        <f t="shared" si="43"/>
        <v>1438050</v>
      </c>
      <c r="AN132" s="39">
        <f t="shared" si="44"/>
        <v>1.8122660999999999E-3</v>
      </c>
      <c r="AO132" s="36">
        <f t="shared" si="45"/>
        <v>882.24738280199995</v>
      </c>
      <c r="AP132" s="36">
        <f t="shared" si="46"/>
        <v>952112</v>
      </c>
      <c r="AQ132" s="36">
        <f t="shared" si="47"/>
        <v>28580</v>
      </c>
      <c r="AR132" s="36">
        <f t="shared" si="48"/>
        <v>54300</v>
      </c>
      <c r="AS132" s="36">
        <f t="shared" si="49"/>
        <v>922650</v>
      </c>
      <c r="AT132" s="40">
        <f t="shared" si="50"/>
        <v>952112</v>
      </c>
      <c r="AU132" s="37"/>
      <c r="AV132" s="37">
        <f t="shared" si="51"/>
        <v>1</v>
      </c>
    </row>
    <row r="133" spans="1:48" ht="15" customHeight="1" x14ac:dyDescent="0.25">
      <c r="A133" s="43">
        <v>14</v>
      </c>
      <c r="B133" s="43">
        <v>400</v>
      </c>
      <c r="C133" t="s">
        <v>1229</v>
      </c>
      <c r="D133" t="s">
        <v>1230</v>
      </c>
      <c r="E133" s="44" t="s">
        <v>163</v>
      </c>
      <c r="F133" s="35">
        <v>15182</v>
      </c>
      <c r="G133" s="53">
        <v>95</v>
      </c>
      <c r="H133" s="56">
        <f t="shared" si="26"/>
        <v>1.9777236052888478</v>
      </c>
      <c r="I133">
        <v>14</v>
      </c>
      <c r="J133">
        <v>34</v>
      </c>
      <c r="K133" s="37">
        <f t="shared" si="27"/>
        <v>41.176499999999997</v>
      </c>
      <c r="L133" s="37">
        <v>135</v>
      </c>
      <c r="M133" s="37">
        <v>110</v>
      </c>
      <c r="N133" s="37">
        <v>123</v>
      </c>
      <c r="O133" s="37">
        <v>123</v>
      </c>
      <c r="P133" s="48">
        <v>93</v>
      </c>
      <c r="Q133" s="53">
        <v>100</v>
      </c>
      <c r="R133" s="45">
        <f t="shared" si="28"/>
        <v>135</v>
      </c>
      <c r="S133" s="38">
        <f t="shared" si="29"/>
        <v>29.63</v>
      </c>
      <c r="T133" s="53">
        <v>1486900</v>
      </c>
      <c r="U133" s="53">
        <v>7694600</v>
      </c>
      <c r="V133" s="63">
        <f t="shared" si="30"/>
        <v>19.323941000000001</v>
      </c>
      <c r="W133" s="36">
        <v>29</v>
      </c>
      <c r="X133">
        <v>75</v>
      </c>
      <c r="Y133">
        <f t="shared" si="31"/>
        <v>38.67</v>
      </c>
      <c r="Z133" s="55">
        <v>103301</v>
      </c>
      <c r="AA133" s="46">
        <v>16000</v>
      </c>
      <c r="AB133" s="37">
        <f t="shared" si="32"/>
        <v>0.376778</v>
      </c>
      <c r="AC133" s="37" t="str">
        <f t="shared" si="33"/>
        <v/>
      </c>
      <c r="AD133" s="37" t="str">
        <f t="shared" si="34"/>
        <v/>
      </c>
      <c r="AE133" s="71">
        <f t="shared" si="35"/>
        <v>633.32065676538491</v>
      </c>
      <c r="AF133" s="71">
        <f t="shared" si="36"/>
        <v>0</v>
      </c>
      <c r="AG133" s="71">
        <f t="shared" si="37"/>
        <v>0</v>
      </c>
      <c r="AH133" s="71" t="str">
        <f t="shared" si="38"/>
        <v/>
      </c>
      <c r="AI133" s="37" t="str">
        <f t="shared" si="39"/>
        <v/>
      </c>
      <c r="AJ133" s="37" t="str">
        <f t="shared" si="40"/>
        <v/>
      </c>
      <c r="AK133" s="38">
        <f t="shared" si="41"/>
        <v>633.32000000000005</v>
      </c>
      <c r="AL133" s="38">
        <f t="shared" si="42"/>
        <v>644.16999999999996</v>
      </c>
      <c r="AM133" s="36">
        <f t="shared" si="43"/>
        <v>22275</v>
      </c>
      <c r="AN133" s="39">
        <f t="shared" si="44"/>
        <v>1.8122660999999999E-3</v>
      </c>
      <c r="AO133" s="36">
        <f t="shared" si="45"/>
        <v>12.854403447299999</v>
      </c>
      <c r="AP133" s="36">
        <f t="shared" si="46"/>
        <v>15195</v>
      </c>
      <c r="AQ133" s="36">
        <f t="shared" si="47"/>
        <v>950</v>
      </c>
      <c r="AR133" s="36">
        <f t="shared" si="48"/>
        <v>800</v>
      </c>
      <c r="AS133" s="36">
        <f t="shared" si="49"/>
        <v>14382</v>
      </c>
      <c r="AT133" s="40">
        <f t="shared" si="50"/>
        <v>15195</v>
      </c>
      <c r="AU133" s="37"/>
      <c r="AV133" s="37">
        <f t="shared" si="51"/>
        <v>1</v>
      </c>
    </row>
    <row r="134" spans="1:48" ht="15" customHeight="1" x14ac:dyDescent="0.25">
      <c r="A134" s="43">
        <v>14</v>
      </c>
      <c r="B134" s="43">
        <v>700</v>
      </c>
      <c r="C134" t="s">
        <v>1313</v>
      </c>
      <c r="D134" t="s">
        <v>1314</v>
      </c>
      <c r="E134" s="44" t="s">
        <v>204</v>
      </c>
      <c r="F134" s="35">
        <v>901630</v>
      </c>
      <c r="G134" s="53">
        <v>4918</v>
      </c>
      <c r="H134" s="56">
        <f t="shared" si="26"/>
        <v>3.6917885244026984</v>
      </c>
      <c r="I134">
        <v>361</v>
      </c>
      <c r="J134">
        <v>1968</v>
      </c>
      <c r="K134" s="37">
        <f t="shared" si="27"/>
        <v>18.343499999999999</v>
      </c>
      <c r="L134" s="37">
        <v>2321</v>
      </c>
      <c r="M134" s="37">
        <v>2585</v>
      </c>
      <c r="N134" s="37">
        <v>2562</v>
      </c>
      <c r="O134" s="37">
        <v>3001</v>
      </c>
      <c r="P134" s="45">
        <v>4024</v>
      </c>
      <c r="Q134" s="53">
        <v>4612</v>
      </c>
      <c r="R134" s="45">
        <f t="shared" si="28"/>
        <v>4612</v>
      </c>
      <c r="S134" s="38">
        <f t="shared" si="29"/>
        <v>0</v>
      </c>
      <c r="T134" s="53">
        <v>77159100</v>
      </c>
      <c r="U134" s="53">
        <v>457865500</v>
      </c>
      <c r="V134" s="63">
        <f t="shared" si="30"/>
        <v>16.851914000000001</v>
      </c>
      <c r="W134" s="36">
        <v>564</v>
      </c>
      <c r="X134">
        <v>4621</v>
      </c>
      <c r="Y134">
        <f t="shared" si="31"/>
        <v>12.21</v>
      </c>
      <c r="Z134" s="55">
        <v>5557269</v>
      </c>
      <c r="AA134" s="46">
        <v>2484573</v>
      </c>
      <c r="AB134" s="37">
        <f t="shared" si="32"/>
        <v>0.376778</v>
      </c>
      <c r="AC134" s="37" t="str">
        <f t="shared" si="33"/>
        <v/>
      </c>
      <c r="AD134" s="37" t="str">
        <f t="shared" si="34"/>
        <v/>
      </c>
      <c r="AE134" s="71">
        <f t="shared" si="35"/>
        <v>0</v>
      </c>
      <c r="AF134" s="71">
        <f t="shared" si="36"/>
        <v>891.12867731149993</v>
      </c>
      <c r="AG134" s="71">
        <f t="shared" si="37"/>
        <v>0</v>
      </c>
      <c r="AH134" s="71" t="str">
        <f t="shared" si="38"/>
        <v/>
      </c>
      <c r="AI134" s="37" t="str">
        <f t="shared" si="39"/>
        <v/>
      </c>
      <c r="AJ134" s="37" t="str">
        <f t="shared" si="40"/>
        <v/>
      </c>
      <c r="AK134" s="38">
        <f t="shared" si="41"/>
        <v>891.13</v>
      </c>
      <c r="AL134" s="38">
        <f t="shared" si="42"/>
        <v>906.4</v>
      </c>
      <c r="AM134" s="36">
        <f t="shared" si="43"/>
        <v>2363819</v>
      </c>
      <c r="AN134" s="39">
        <f t="shared" si="44"/>
        <v>1.8122660999999999E-3</v>
      </c>
      <c r="AO134" s="36">
        <f t="shared" si="45"/>
        <v>2649.8755564928997</v>
      </c>
      <c r="AP134" s="36">
        <f t="shared" si="46"/>
        <v>904280</v>
      </c>
      <c r="AQ134" s="36">
        <f t="shared" si="47"/>
        <v>49180</v>
      </c>
      <c r="AR134" s="36">
        <f t="shared" si="48"/>
        <v>124228.65000000001</v>
      </c>
      <c r="AS134" s="36">
        <f t="shared" si="49"/>
        <v>852450</v>
      </c>
      <c r="AT134" s="40">
        <f t="shared" si="50"/>
        <v>904280</v>
      </c>
      <c r="AU134" s="37"/>
      <c r="AV134" s="37">
        <f t="shared" si="51"/>
        <v>1</v>
      </c>
    </row>
    <row r="135" spans="1:48" ht="15" customHeight="1" x14ac:dyDescent="0.25">
      <c r="A135" s="43">
        <v>14</v>
      </c>
      <c r="B135" s="43">
        <v>900</v>
      </c>
      <c r="C135" t="s">
        <v>1427</v>
      </c>
      <c r="D135" t="s">
        <v>1428</v>
      </c>
      <c r="E135" s="44" t="s">
        <v>260</v>
      </c>
      <c r="F135" s="35">
        <v>38249</v>
      </c>
      <c r="G135" s="53">
        <v>178</v>
      </c>
      <c r="H135" s="56">
        <f t="shared" si="26"/>
        <v>2.2504200023088941</v>
      </c>
      <c r="I135">
        <v>11</v>
      </c>
      <c r="J135">
        <v>77</v>
      </c>
      <c r="K135" s="37">
        <f t="shared" si="27"/>
        <v>14.285700000000002</v>
      </c>
      <c r="L135" s="37">
        <v>232</v>
      </c>
      <c r="M135" s="37">
        <v>264</v>
      </c>
      <c r="N135" s="37">
        <v>211</v>
      </c>
      <c r="O135" s="37">
        <v>216</v>
      </c>
      <c r="P135" s="48">
        <v>177</v>
      </c>
      <c r="Q135" s="53">
        <v>177</v>
      </c>
      <c r="R135" s="45">
        <f t="shared" si="28"/>
        <v>264</v>
      </c>
      <c r="S135" s="38">
        <f t="shared" si="29"/>
        <v>32.58</v>
      </c>
      <c r="T135" s="53">
        <v>1674600</v>
      </c>
      <c r="U135" s="53">
        <v>12393700</v>
      </c>
      <c r="V135" s="63">
        <f t="shared" si="30"/>
        <v>13.511704</v>
      </c>
      <c r="W135" s="36">
        <v>30</v>
      </c>
      <c r="X135">
        <v>155</v>
      </c>
      <c r="Y135">
        <f t="shared" si="31"/>
        <v>19.350000000000001</v>
      </c>
      <c r="Z135" s="55">
        <v>138049</v>
      </c>
      <c r="AA135" s="46">
        <v>31561</v>
      </c>
      <c r="AB135" s="37">
        <f t="shared" si="32"/>
        <v>0.376778</v>
      </c>
      <c r="AC135" s="37" t="str">
        <f t="shared" si="33"/>
        <v/>
      </c>
      <c r="AD135" s="37" t="str">
        <f t="shared" si="34"/>
        <v/>
      </c>
      <c r="AE135" s="71">
        <f t="shared" si="35"/>
        <v>693.55301884998164</v>
      </c>
      <c r="AF135" s="71">
        <f t="shared" si="36"/>
        <v>0</v>
      </c>
      <c r="AG135" s="71">
        <f t="shared" si="37"/>
        <v>0</v>
      </c>
      <c r="AH135" s="71" t="str">
        <f t="shared" si="38"/>
        <v/>
      </c>
      <c r="AI135" s="37" t="str">
        <f t="shared" si="39"/>
        <v/>
      </c>
      <c r="AJ135" s="37" t="str">
        <f t="shared" si="40"/>
        <v/>
      </c>
      <c r="AK135" s="38">
        <f t="shared" si="41"/>
        <v>693.55</v>
      </c>
      <c r="AL135" s="38">
        <f t="shared" si="42"/>
        <v>705.43</v>
      </c>
      <c r="AM135" s="36">
        <f t="shared" si="43"/>
        <v>73553</v>
      </c>
      <c r="AN135" s="39">
        <f t="shared" si="44"/>
        <v>1.8122660999999999E-3</v>
      </c>
      <c r="AO135" s="36">
        <f t="shared" si="45"/>
        <v>63.980242394399994</v>
      </c>
      <c r="AP135" s="36">
        <f t="shared" si="46"/>
        <v>38313</v>
      </c>
      <c r="AQ135" s="36">
        <f t="shared" si="47"/>
        <v>1780</v>
      </c>
      <c r="AR135" s="36">
        <f t="shared" si="48"/>
        <v>1578.0500000000002</v>
      </c>
      <c r="AS135" s="36">
        <f t="shared" si="49"/>
        <v>36671</v>
      </c>
      <c r="AT135" s="40">
        <f t="shared" si="50"/>
        <v>38313</v>
      </c>
      <c r="AU135" s="37"/>
      <c r="AV135" s="37">
        <f t="shared" si="51"/>
        <v>1</v>
      </c>
    </row>
    <row r="136" spans="1:48" ht="15" customHeight="1" x14ac:dyDescent="0.25">
      <c r="A136" s="43">
        <v>14</v>
      </c>
      <c r="B136" s="43">
        <v>1000</v>
      </c>
      <c r="C136" t="s">
        <v>1493</v>
      </c>
      <c r="D136" t="s">
        <v>1494</v>
      </c>
      <c r="E136" s="44" t="s">
        <v>293</v>
      </c>
      <c r="F136" s="35">
        <v>16264</v>
      </c>
      <c r="G136" s="53">
        <v>75</v>
      </c>
      <c r="H136" s="56">
        <f t="shared" si="26"/>
        <v>1.8750612633917001</v>
      </c>
      <c r="I136">
        <v>11</v>
      </c>
      <c r="J136">
        <v>37</v>
      </c>
      <c r="K136" s="37">
        <f t="shared" si="27"/>
        <v>29.729699999999998</v>
      </c>
      <c r="L136" s="37">
        <v>141</v>
      </c>
      <c r="M136" s="37">
        <v>124</v>
      </c>
      <c r="N136" s="37">
        <v>107</v>
      </c>
      <c r="O136" s="37">
        <v>125</v>
      </c>
      <c r="P136" s="48">
        <v>129</v>
      </c>
      <c r="Q136" s="53">
        <v>86</v>
      </c>
      <c r="R136" s="45">
        <f t="shared" si="28"/>
        <v>141</v>
      </c>
      <c r="S136" s="38">
        <f t="shared" si="29"/>
        <v>46.81</v>
      </c>
      <c r="T136" s="53">
        <v>1455900</v>
      </c>
      <c r="U136" s="53">
        <v>6406700</v>
      </c>
      <c r="V136" s="63">
        <f t="shared" si="30"/>
        <v>22.724647999999998</v>
      </c>
      <c r="W136" s="36">
        <v>14</v>
      </c>
      <c r="X136">
        <v>67</v>
      </c>
      <c r="Y136">
        <f t="shared" si="31"/>
        <v>20.9</v>
      </c>
      <c r="Z136" s="55">
        <v>82083</v>
      </c>
      <c r="AA136" s="46">
        <v>20500</v>
      </c>
      <c r="AB136" s="37">
        <f t="shared" si="32"/>
        <v>0.376778</v>
      </c>
      <c r="AC136" s="37" t="str">
        <f t="shared" si="33"/>
        <v/>
      </c>
      <c r="AD136" s="37" t="str">
        <f t="shared" si="34"/>
        <v/>
      </c>
      <c r="AE136" s="71">
        <f t="shared" si="35"/>
        <v>610.64490667416851</v>
      </c>
      <c r="AF136" s="71">
        <f t="shared" si="36"/>
        <v>0</v>
      </c>
      <c r="AG136" s="71">
        <f t="shared" si="37"/>
        <v>0</v>
      </c>
      <c r="AH136" s="71" t="str">
        <f t="shared" si="38"/>
        <v/>
      </c>
      <c r="AI136" s="37" t="str">
        <f t="shared" si="39"/>
        <v/>
      </c>
      <c r="AJ136" s="37" t="str">
        <f t="shared" si="40"/>
        <v/>
      </c>
      <c r="AK136" s="38">
        <f t="shared" si="41"/>
        <v>610.64</v>
      </c>
      <c r="AL136" s="38">
        <f t="shared" si="42"/>
        <v>621.1</v>
      </c>
      <c r="AM136" s="36">
        <f t="shared" si="43"/>
        <v>15655</v>
      </c>
      <c r="AN136" s="39">
        <f t="shared" si="44"/>
        <v>1.8122660999999999E-3</v>
      </c>
      <c r="AO136" s="36">
        <f t="shared" si="45"/>
        <v>-1.1036700549</v>
      </c>
      <c r="AP136" s="36">
        <f t="shared" si="46"/>
        <v>15655</v>
      </c>
      <c r="AQ136" s="36">
        <f t="shared" si="47"/>
        <v>750</v>
      </c>
      <c r="AR136" s="36">
        <f t="shared" si="48"/>
        <v>1025</v>
      </c>
      <c r="AS136" s="36">
        <f t="shared" si="49"/>
        <v>15514</v>
      </c>
      <c r="AT136" s="40">
        <f t="shared" si="50"/>
        <v>15655</v>
      </c>
      <c r="AU136" s="37"/>
      <c r="AV136" s="37">
        <f t="shared" si="51"/>
        <v>1</v>
      </c>
    </row>
    <row r="137" spans="1:48" ht="15" customHeight="1" x14ac:dyDescent="0.25">
      <c r="A137" s="43">
        <v>14</v>
      </c>
      <c r="B137" s="43">
        <v>1100</v>
      </c>
      <c r="C137" t="s">
        <v>1509</v>
      </c>
      <c r="D137" t="s">
        <v>1510</v>
      </c>
      <c r="E137" s="44" t="s">
        <v>301</v>
      </c>
      <c r="F137" s="35">
        <v>454449</v>
      </c>
      <c r="G137" s="53">
        <v>1385</v>
      </c>
      <c r="H137" s="56">
        <f t="shared" si="26"/>
        <v>3.1414497734004674</v>
      </c>
      <c r="I137">
        <v>54</v>
      </c>
      <c r="J137">
        <v>453</v>
      </c>
      <c r="K137" s="37">
        <f t="shared" si="27"/>
        <v>11.920500000000001</v>
      </c>
      <c r="L137" s="37">
        <v>674</v>
      </c>
      <c r="M137" s="37">
        <v>882</v>
      </c>
      <c r="N137" s="37">
        <v>862</v>
      </c>
      <c r="O137" s="37">
        <v>1049</v>
      </c>
      <c r="P137" s="45">
        <v>1394</v>
      </c>
      <c r="Q137" s="53">
        <v>1306</v>
      </c>
      <c r="R137" s="45">
        <f t="shared" si="28"/>
        <v>1394</v>
      </c>
      <c r="S137" s="38">
        <f t="shared" si="29"/>
        <v>0.65</v>
      </c>
      <c r="T137" s="53">
        <v>18538400</v>
      </c>
      <c r="U137" s="53">
        <v>125839000</v>
      </c>
      <c r="V137" s="63">
        <f t="shared" si="30"/>
        <v>14.73184</v>
      </c>
      <c r="W137" s="36">
        <v>146</v>
      </c>
      <c r="X137">
        <v>1341</v>
      </c>
      <c r="Y137">
        <f t="shared" si="31"/>
        <v>10.89</v>
      </c>
      <c r="Z137" s="55">
        <v>1487235</v>
      </c>
      <c r="AA137" s="46">
        <v>600576</v>
      </c>
      <c r="AB137" s="37">
        <f t="shared" si="32"/>
        <v>0.376778</v>
      </c>
      <c r="AC137" s="37" t="str">
        <f t="shared" si="33"/>
        <v/>
      </c>
      <c r="AD137" s="37" t="str">
        <f t="shared" si="34"/>
        <v/>
      </c>
      <c r="AE137" s="71">
        <f t="shared" si="35"/>
        <v>890.36100159937507</v>
      </c>
      <c r="AF137" s="71">
        <f t="shared" si="36"/>
        <v>0</v>
      </c>
      <c r="AG137" s="71">
        <f t="shared" si="37"/>
        <v>0</v>
      </c>
      <c r="AH137" s="71" t="str">
        <f t="shared" si="38"/>
        <v/>
      </c>
      <c r="AI137" s="37" t="str">
        <f t="shared" si="39"/>
        <v/>
      </c>
      <c r="AJ137" s="37" t="str">
        <f t="shared" si="40"/>
        <v/>
      </c>
      <c r="AK137" s="38">
        <f t="shared" si="41"/>
        <v>890.36</v>
      </c>
      <c r="AL137" s="38">
        <f t="shared" si="42"/>
        <v>905.61</v>
      </c>
      <c r="AM137" s="36">
        <f t="shared" si="43"/>
        <v>693912</v>
      </c>
      <c r="AN137" s="39">
        <f t="shared" si="44"/>
        <v>1.8122660999999999E-3</v>
      </c>
      <c r="AO137" s="36">
        <f t="shared" si="45"/>
        <v>433.97067710429997</v>
      </c>
      <c r="AP137" s="36">
        <f t="shared" si="46"/>
        <v>454883</v>
      </c>
      <c r="AQ137" s="36">
        <f t="shared" si="47"/>
        <v>13850</v>
      </c>
      <c r="AR137" s="36">
        <f t="shared" si="48"/>
        <v>30028.800000000003</v>
      </c>
      <c r="AS137" s="36">
        <f t="shared" si="49"/>
        <v>440599</v>
      </c>
      <c r="AT137" s="40">
        <f t="shared" si="50"/>
        <v>454883</v>
      </c>
      <c r="AU137" s="37"/>
      <c r="AV137" s="37">
        <f t="shared" si="51"/>
        <v>1</v>
      </c>
    </row>
    <row r="138" spans="1:48" ht="15" customHeight="1" x14ac:dyDescent="0.25">
      <c r="A138" s="43">
        <v>14</v>
      </c>
      <c r="B138" s="43">
        <v>1200</v>
      </c>
      <c r="C138" t="s">
        <v>1597</v>
      </c>
      <c r="D138" t="s">
        <v>1598</v>
      </c>
      <c r="E138" s="44" t="s">
        <v>345</v>
      </c>
      <c r="F138" s="35">
        <v>738678</v>
      </c>
      <c r="G138" s="53">
        <v>2353</v>
      </c>
      <c r="H138" s="56">
        <f t="shared" si="26"/>
        <v>3.3716219271760215</v>
      </c>
      <c r="I138">
        <v>137</v>
      </c>
      <c r="J138">
        <v>834</v>
      </c>
      <c r="K138" s="37">
        <f t="shared" si="27"/>
        <v>16.4269</v>
      </c>
      <c r="L138" s="37">
        <v>1371</v>
      </c>
      <c r="M138" s="37">
        <v>1634</v>
      </c>
      <c r="N138" s="37">
        <v>1655</v>
      </c>
      <c r="O138" s="37">
        <v>1882</v>
      </c>
      <c r="P138" s="45">
        <v>2067</v>
      </c>
      <c r="Q138" s="53">
        <v>2219</v>
      </c>
      <c r="R138" s="45">
        <f t="shared" si="28"/>
        <v>2219</v>
      </c>
      <c r="S138" s="38">
        <f t="shared" si="29"/>
        <v>0</v>
      </c>
      <c r="T138" s="53">
        <v>43097600</v>
      </c>
      <c r="U138" s="53">
        <v>212757100</v>
      </c>
      <c r="V138" s="63">
        <f t="shared" si="30"/>
        <v>20.256715</v>
      </c>
      <c r="W138" s="36">
        <v>262</v>
      </c>
      <c r="X138">
        <v>2065</v>
      </c>
      <c r="Y138">
        <f t="shared" si="31"/>
        <v>12.69</v>
      </c>
      <c r="Z138" s="55">
        <v>2318301</v>
      </c>
      <c r="AA138" s="46">
        <v>800700</v>
      </c>
      <c r="AB138" s="37">
        <f t="shared" si="32"/>
        <v>0.376778</v>
      </c>
      <c r="AC138" s="37" t="str">
        <f t="shared" si="33"/>
        <v/>
      </c>
      <c r="AD138" s="37" t="str">
        <f t="shared" si="34"/>
        <v/>
      </c>
      <c r="AE138" s="71">
        <f t="shared" si="35"/>
        <v>941.20073640885812</v>
      </c>
      <c r="AF138" s="71">
        <f t="shared" si="36"/>
        <v>0</v>
      </c>
      <c r="AG138" s="71">
        <f t="shared" si="37"/>
        <v>0</v>
      </c>
      <c r="AH138" s="71" t="str">
        <f t="shared" si="38"/>
        <v/>
      </c>
      <c r="AI138" s="37" t="str">
        <f t="shared" si="39"/>
        <v/>
      </c>
      <c r="AJ138" s="37" t="str">
        <f t="shared" si="40"/>
        <v/>
      </c>
      <c r="AK138" s="38">
        <f t="shared" si="41"/>
        <v>941.2</v>
      </c>
      <c r="AL138" s="38">
        <f t="shared" si="42"/>
        <v>957.32</v>
      </c>
      <c r="AM138" s="36">
        <f t="shared" si="43"/>
        <v>1379089</v>
      </c>
      <c r="AN138" s="39">
        <f t="shared" si="44"/>
        <v>1.8122660999999999E-3</v>
      </c>
      <c r="AO138" s="36">
        <f t="shared" si="45"/>
        <v>1160.5951453671</v>
      </c>
      <c r="AP138" s="36">
        <f t="shared" si="46"/>
        <v>739839</v>
      </c>
      <c r="AQ138" s="36">
        <f t="shared" si="47"/>
        <v>23530</v>
      </c>
      <c r="AR138" s="36">
        <f t="shared" si="48"/>
        <v>40035</v>
      </c>
      <c r="AS138" s="36">
        <f t="shared" si="49"/>
        <v>715148</v>
      </c>
      <c r="AT138" s="40">
        <f t="shared" si="50"/>
        <v>739839</v>
      </c>
      <c r="AU138" s="37"/>
      <c r="AV138" s="37">
        <f t="shared" si="51"/>
        <v>1</v>
      </c>
    </row>
    <row r="139" spans="1:48" ht="15" customHeight="1" x14ac:dyDescent="0.25">
      <c r="A139" s="43">
        <v>14</v>
      </c>
      <c r="B139" s="43">
        <v>1300</v>
      </c>
      <c r="C139" t="s">
        <v>1639</v>
      </c>
      <c r="D139" t="s">
        <v>1640</v>
      </c>
      <c r="E139" s="44" t="s">
        <v>366</v>
      </c>
      <c r="F139" s="35">
        <v>54370</v>
      </c>
      <c r="G139" s="53">
        <v>217</v>
      </c>
      <c r="H139" s="56">
        <f t="shared" si="26"/>
        <v>2.3364597338485296</v>
      </c>
      <c r="I139">
        <v>63</v>
      </c>
      <c r="J139">
        <v>145</v>
      </c>
      <c r="K139" s="37">
        <f t="shared" si="27"/>
        <v>43.448300000000003</v>
      </c>
      <c r="L139" s="37">
        <v>201</v>
      </c>
      <c r="M139" s="37">
        <v>253</v>
      </c>
      <c r="N139" s="37">
        <v>242</v>
      </c>
      <c r="O139" s="37">
        <v>201</v>
      </c>
      <c r="P139" s="48">
        <v>201</v>
      </c>
      <c r="Q139" s="53">
        <v>199</v>
      </c>
      <c r="R139" s="45">
        <f t="shared" si="28"/>
        <v>253</v>
      </c>
      <c r="S139" s="38">
        <f t="shared" si="29"/>
        <v>14.23</v>
      </c>
      <c r="T139" s="53">
        <v>1700500</v>
      </c>
      <c r="U139" s="53">
        <v>13050900</v>
      </c>
      <c r="V139" s="63">
        <f t="shared" si="30"/>
        <v>13.029752999999999</v>
      </c>
      <c r="W139" s="36">
        <v>88</v>
      </c>
      <c r="X139">
        <v>318</v>
      </c>
      <c r="Y139">
        <f t="shared" si="31"/>
        <v>27.67</v>
      </c>
      <c r="Z139" s="55">
        <v>140135</v>
      </c>
      <c r="AA139" s="46">
        <v>50000</v>
      </c>
      <c r="AB139" s="37">
        <f t="shared" si="32"/>
        <v>0.376778</v>
      </c>
      <c r="AC139" s="37" t="str">
        <f t="shared" si="33"/>
        <v/>
      </c>
      <c r="AD139" s="37" t="str">
        <f t="shared" si="34"/>
        <v/>
      </c>
      <c r="AE139" s="71">
        <f t="shared" si="35"/>
        <v>712.55721663326165</v>
      </c>
      <c r="AF139" s="71">
        <f t="shared" si="36"/>
        <v>0</v>
      </c>
      <c r="AG139" s="71">
        <f t="shared" si="37"/>
        <v>0</v>
      </c>
      <c r="AH139" s="71" t="str">
        <f t="shared" si="38"/>
        <v/>
      </c>
      <c r="AI139" s="37" t="str">
        <f t="shared" si="39"/>
        <v/>
      </c>
      <c r="AJ139" s="37" t="str">
        <f t="shared" si="40"/>
        <v/>
      </c>
      <c r="AK139" s="38">
        <f t="shared" si="41"/>
        <v>712.56</v>
      </c>
      <c r="AL139" s="38">
        <f t="shared" si="42"/>
        <v>724.77</v>
      </c>
      <c r="AM139" s="36">
        <f t="shared" si="43"/>
        <v>104475</v>
      </c>
      <c r="AN139" s="39">
        <f t="shared" si="44"/>
        <v>1.8122660999999999E-3</v>
      </c>
      <c r="AO139" s="36">
        <f t="shared" si="45"/>
        <v>90.803592940499996</v>
      </c>
      <c r="AP139" s="36">
        <f t="shared" si="46"/>
        <v>54461</v>
      </c>
      <c r="AQ139" s="36">
        <f t="shared" si="47"/>
        <v>2170</v>
      </c>
      <c r="AR139" s="36">
        <f t="shared" si="48"/>
        <v>2500</v>
      </c>
      <c r="AS139" s="36">
        <f t="shared" si="49"/>
        <v>52200</v>
      </c>
      <c r="AT139" s="40">
        <f t="shared" si="50"/>
        <v>54461</v>
      </c>
      <c r="AU139" s="37"/>
      <c r="AV139" s="37">
        <f t="shared" si="51"/>
        <v>1</v>
      </c>
    </row>
    <row r="140" spans="1:48" ht="15" customHeight="1" x14ac:dyDescent="0.25">
      <c r="A140" s="43">
        <v>14</v>
      </c>
      <c r="B140" s="43">
        <v>1600</v>
      </c>
      <c r="C140" t="s">
        <v>1975</v>
      </c>
      <c r="D140" t="s">
        <v>1976</v>
      </c>
      <c r="E140" s="44" t="s">
        <v>534</v>
      </c>
      <c r="F140" s="35">
        <v>8291463</v>
      </c>
      <c r="G140" s="53">
        <v>46200</v>
      </c>
      <c r="H140" s="56">
        <f t="shared" ref="H140:H203" si="52">LOG10(G140)</f>
        <v>4.6646419755561253</v>
      </c>
      <c r="I140">
        <v>1526</v>
      </c>
      <c r="J140">
        <v>18612</v>
      </c>
      <c r="K140" s="37">
        <f t="shared" ref="K140:K203" si="53">ROUND(I140/J140,6)*100</f>
        <v>8.1989999999999998</v>
      </c>
      <c r="L140" s="37">
        <v>29687</v>
      </c>
      <c r="M140" s="37">
        <v>29998</v>
      </c>
      <c r="N140" s="37">
        <v>32295</v>
      </c>
      <c r="O140" s="37">
        <v>32177</v>
      </c>
      <c r="P140" s="45">
        <v>38065</v>
      </c>
      <c r="Q140" s="53">
        <v>44505</v>
      </c>
      <c r="R140" s="45">
        <f t="shared" ref="R140:R203" si="54">MAX(L140:Q140)</f>
        <v>44505</v>
      </c>
      <c r="S140" s="38">
        <f t="shared" ref="S140:S203" si="55">ROUND(IF(100*(1-(G140/R140))&lt;0,0,100*(1-G140/R140)),2)</f>
        <v>0</v>
      </c>
      <c r="T140" s="53">
        <v>592807000</v>
      </c>
      <c r="U140" s="53">
        <v>3778942850</v>
      </c>
      <c r="V140" s="63">
        <f t="shared" ref="V140:V203" si="56">ROUND(T140/U140*100,6)</f>
        <v>15.687112000000001</v>
      </c>
      <c r="W140" s="36">
        <v>5504</v>
      </c>
      <c r="X140">
        <v>44443</v>
      </c>
      <c r="Y140">
        <f t="shared" ref="Y140:Y203" si="57">ROUND(W140/X140*100,2)</f>
        <v>12.38</v>
      </c>
      <c r="Z140" s="55">
        <v>44793585</v>
      </c>
      <c r="AA140" s="46">
        <v>18924458</v>
      </c>
      <c r="AB140" s="37">
        <f t="shared" ref="AB140:AB203" si="58">ROUND(AA$11/Z$11,6)</f>
        <v>0.376778</v>
      </c>
      <c r="AC140" s="37" t="str">
        <f t="shared" ref="AC140:AC203" si="59">IF(AND(2500&lt;=G140,G140&lt;3000),(G140-2500)*0.002,"")</f>
        <v/>
      </c>
      <c r="AD140" s="37" t="str">
        <f t="shared" ref="AD140:AD203" si="60">IF(AND(10000&lt;=G140,G140&lt;11000),(11000-G140)*0.001,"")</f>
        <v/>
      </c>
      <c r="AE140" s="71">
        <f t="shared" ref="AE140:AE203" si="61">IF(G140&lt;3000, 196.487+(220.877*H140),0)</f>
        <v>0</v>
      </c>
      <c r="AF140" s="71">
        <f t="shared" ref="AF140:AF203" si="62">IF((AND(2500&lt;=G140,G140&lt;11000)),1.15*(497.308+(6.667*K140)+(9.215*V140)+(16.081*S140)),0)</f>
        <v>0</v>
      </c>
      <c r="AG140" s="71">
        <f t="shared" ref="AG140:AG203" si="63">IF(G140&gt;=10000,1.15*(293.056+(8.572*K140)+(11.494*Y140)+(5.719*V140)+(9.484*S140)),0)</f>
        <v>684.6503627571999</v>
      </c>
      <c r="AH140" s="71" t="str">
        <f t="shared" ref="AH140:AH203" si="64">IF(AND(2500&lt;=G140,G140&lt;3000),(AC140*AF140)+((1-AC140)*AE140),"")</f>
        <v/>
      </c>
      <c r="AI140" s="37" t="str">
        <f t="shared" ref="AI140:AI203" si="65">IF(AND(10000&lt;=G140,G140&lt;11000),(AD140*AF140)+(AG140*(1-AD140)),"")</f>
        <v/>
      </c>
      <c r="AJ140" s="37" t="str">
        <f t="shared" ref="AJ140:AJ203" si="66">IF(AND(AC140="",AD140=""),"",1)</f>
        <v/>
      </c>
      <c r="AK140" s="38">
        <f t="shared" ref="AK140:AK203" si="67">ROUND(IF(AJ140="",MAX(AE140,AF140,AG140),MAX(AH140,AI140)),2)</f>
        <v>684.65</v>
      </c>
      <c r="AL140" s="38">
        <f t="shared" ref="AL140:AL203" si="68">ROUND(AK140*AL$2,2)</f>
        <v>696.38</v>
      </c>
      <c r="AM140" s="36">
        <f t="shared" ref="AM140:AM203" si="69">ROUND(IF((AL140*G140)-(Z140*AB140)&lt;0,0,(AL140*G140)-(Z140*AB140)),0)</f>
        <v>15295519</v>
      </c>
      <c r="AN140" s="39">
        <f t="shared" ref="AN140:AN203" si="70">$AN$11</f>
        <v>1.8122660999999999E-3</v>
      </c>
      <c r="AO140" s="36">
        <f t="shared" ref="AO140:AO203" si="71">(AM140-F140)*AN140</f>
        <v>12693.213251301599</v>
      </c>
      <c r="AP140" s="36">
        <f t="shared" ref="AP140:AP203" si="72">ROUND(MAX(IF(F140&lt;AM140,F140+AO140,AM140),0),0)</f>
        <v>8304156</v>
      </c>
      <c r="AQ140" s="36">
        <f t="shared" ref="AQ140:AQ203" si="73">10*G140</f>
        <v>462000</v>
      </c>
      <c r="AR140" s="36">
        <f t="shared" ref="AR140:AR203" si="74">0.05*AA140</f>
        <v>946222.9</v>
      </c>
      <c r="AS140" s="36">
        <f t="shared" ref="AS140:AS203" si="75">ROUND(MAX(F140-MIN(AQ140:AR140)),0)</f>
        <v>7829463</v>
      </c>
      <c r="AT140" s="40">
        <f t="shared" ref="AT140:AT203" si="76">MAX(AP140,AS140)</f>
        <v>8304156</v>
      </c>
      <c r="AU140" s="37"/>
      <c r="AV140" s="37">
        <f t="shared" ref="AV140:AV203" si="77">IF(AT140&gt;0,1,0)</f>
        <v>1</v>
      </c>
    </row>
    <row r="141" spans="1:48" ht="15" customHeight="1" x14ac:dyDescent="0.25">
      <c r="A141" s="43">
        <v>14</v>
      </c>
      <c r="B141" s="43">
        <v>1800</v>
      </c>
      <c r="C141" t="s">
        <v>2259</v>
      </c>
      <c r="D141" t="s">
        <v>2260</v>
      </c>
      <c r="E141" s="44" t="s">
        <v>675</v>
      </c>
      <c r="F141" s="35">
        <v>142396</v>
      </c>
      <c r="G141" s="53">
        <v>629</v>
      </c>
      <c r="H141" s="56">
        <f t="shared" si="52"/>
        <v>2.7986506454452691</v>
      </c>
      <c r="I141">
        <v>39</v>
      </c>
      <c r="J141">
        <v>212</v>
      </c>
      <c r="K141" s="37">
        <f t="shared" si="53"/>
        <v>18.3962</v>
      </c>
      <c r="L141" s="37">
        <v>333</v>
      </c>
      <c r="M141" s="37">
        <v>446</v>
      </c>
      <c r="N141" s="37">
        <v>495</v>
      </c>
      <c r="O141" s="37">
        <v>421</v>
      </c>
      <c r="P141" s="48">
        <v>522</v>
      </c>
      <c r="Q141" s="53">
        <v>619</v>
      </c>
      <c r="R141" s="45">
        <f t="shared" si="54"/>
        <v>619</v>
      </c>
      <c r="S141" s="38">
        <f t="shared" si="55"/>
        <v>0</v>
      </c>
      <c r="T141" s="53">
        <v>2813000</v>
      </c>
      <c r="U141" s="53">
        <v>53357700</v>
      </c>
      <c r="V141" s="63">
        <f t="shared" si="56"/>
        <v>5.2719659999999999</v>
      </c>
      <c r="W141" s="36">
        <v>47</v>
      </c>
      <c r="X141">
        <v>619</v>
      </c>
      <c r="Y141">
        <f t="shared" si="57"/>
        <v>7.59</v>
      </c>
      <c r="Z141" s="55">
        <v>551068</v>
      </c>
      <c r="AA141" s="46">
        <v>201297</v>
      </c>
      <c r="AB141" s="37">
        <f t="shared" si="58"/>
        <v>0.376778</v>
      </c>
      <c r="AC141" s="37" t="str">
        <f t="shared" si="59"/>
        <v/>
      </c>
      <c r="AD141" s="37" t="str">
        <f t="shared" si="60"/>
        <v/>
      </c>
      <c r="AE141" s="71">
        <f t="shared" si="61"/>
        <v>814.64455861401473</v>
      </c>
      <c r="AF141" s="71">
        <f t="shared" si="62"/>
        <v>0</v>
      </c>
      <c r="AG141" s="71">
        <f t="shared" si="63"/>
        <v>0</v>
      </c>
      <c r="AH141" s="71" t="str">
        <f t="shared" si="64"/>
        <v/>
      </c>
      <c r="AI141" s="37" t="str">
        <f t="shared" si="65"/>
        <v/>
      </c>
      <c r="AJ141" s="37" t="str">
        <f t="shared" si="66"/>
        <v/>
      </c>
      <c r="AK141" s="38">
        <f t="shared" si="67"/>
        <v>814.64</v>
      </c>
      <c r="AL141" s="38">
        <f t="shared" si="68"/>
        <v>828.6</v>
      </c>
      <c r="AM141" s="36">
        <f t="shared" si="69"/>
        <v>313559</v>
      </c>
      <c r="AN141" s="39">
        <f t="shared" si="70"/>
        <v>1.8122660999999999E-3</v>
      </c>
      <c r="AO141" s="36">
        <f t="shared" si="71"/>
        <v>310.19290247430001</v>
      </c>
      <c r="AP141" s="36">
        <f t="shared" si="72"/>
        <v>142706</v>
      </c>
      <c r="AQ141" s="36">
        <f t="shared" si="73"/>
        <v>6290</v>
      </c>
      <c r="AR141" s="36">
        <f t="shared" si="74"/>
        <v>10064.85</v>
      </c>
      <c r="AS141" s="36">
        <f t="shared" si="75"/>
        <v>136106</v>
      </c>
      <c r="AT141" s="40">
        <f t="shared" si="76"/>
        <v>142706</v>
      </c>
      <c r="AU141" s="37"/>
      <c r="AV141" s="37">
        <f t="shared" si="77"/>
        <v>1</v>
      </c>
    </row>
    <row r="142" spans="1:48" ht="15" customHeight="1" x14ac:dyDescent="0.25">
      <c r="A142" s="43">
        <v>14</v>
      </c>
      <c r="B142" s="43">
        <v>1900</v>
      </c>
      <c r="C142" t="s">
        <v>2453</v>
      </c>
      <c r="D142" t="s">
        <v>2454</v>
      </c>
      <c r="E142" s="44" t="s">
        <v>772</v>
      </c>
      <c r="F142" s="35">
        <v>129804</v>
      </c>
      <c r="G142" s="53">
        <v>493</v>
      </c>
      <c r="H142" s="56">
        <f t="shared" si="52"/>
        <v>2.6928469192772302</v>
      </c>
      <c r="I142">
        <v>22</v>
      </c>
      <c r="J142">
        <v>238</v>
      </c>
      <c r="K142" s="37">
        <f t="shared" si="53"/>
        <v>9.2437000000000005</v>
      </c>
      <c r="L142" s="37">
        <v>486</v>
      </c>
      <c r="M142" s="37">
        <v>514</v>
      </c>
      <c r="N142" s="37">
        <v>547</v>
      </c>
      <c r="O142" s="37">
        <v>532</v>
      </c>
      <c r="P142" s="48">
        <v>547</v>
      </c>
      <c r="Q142" s="53">
        <v>476</v>
      </c>
      <c r="R142" s="45">
        <f t="shared" si="54"/>
        <v>547</v>
      </c>
      <c r="S142" s="38">
        <f t="shared" si="55"/>
        <v>9.8699999999999992</v>
      </c>
      <c r="T142" s="53">
        <v>22872700</v>
      </c>
      <c r="U142" s="53">
        <v>52698000</v>
      </c>
      <c r="V142" s="63">
        <f t="shared" si="56"/>
        <v>43.403354999999998</v>
      </c>
      <c r="W142" s="36">
        <v>175</v>
      </c>
      <c r="X142">
        <v>428</v>
      </c>
      <c r="Y142">
        <f t="shared" si="57"/>
        <v>40.89</v>
      </c>
      <c r="Z142" s="55">
        <v>919875</v>
      </c>
      <c r="AA142" s="46">
        <v>323144</v>
      </c>
      <c r="AB142" s="37">
        <f t="shared" si="58"/>
        <v>0.376778</v>
      </c>
      <c r="AC142" s="37" t="str">
        <f t="shared" si="59"/>
        <v/>
      </c>
      <c r="AD142" s="37" t="str">
        <f t="shared" si="60"/>
        <v/>
      </c>
      <c r="AE142" s="71">
        <f t="shared" si="61"/>
        <v>791.27494898919679</v>
      </c>
      <c r="AF142" s="71">
        <f t="shared" si="62"/>
        <v>0</v>
      </c>
      <c r="AG142" s="71">
        <f t="shared" si="63"/>
        <v>0</v>
      </c>
      <c r="AH142" s="71" t="str">
        <f t="shared" si="64"/>
        <v/>
      </c>
      <c r="AI142" s="37" t="str">
        <f t="shared" si="65"/>
        <v/>
      </c>
      <c r="AJ142" s="37" t="str">
        <f t="shared" si="66"/>
        <v/>
      </c>
      <c r="AK142" s="38">
        <f t="shared" si="67"/>
        <v>791.27</v>
      </c>
      <c r="AL142" s="38">
        <f t="shared" si="68"/>
        <v>804.83</v>
      </c>
      <c r="AM142" s="36">
        <f t="shared" si="69"/>
        <v>50193</v>
      </c>
      <c r="AN142" s="39">
        <f t="shared" si="70"/>
        <v>1.8122660999999999E-3</v>
      </c>
      <c r="AO142" s="36">
        <f t="shared" si="71"/>
        <v>-144.27631648709999</v>
      </c>
      <c r="AP142" s="36">
        <f t="shared" si="72"/>
        <v>50193</v>
      </c>
      <c r="AQ142" s="36">
        <f t="shared" si="73"/>
        <v>4930</v>
      </c>
      <c r="AR142" s="36">
        <f t="shared" si="74"/>
        <v>16157.2</v>
      </c>
      <c r="AS142" s="36">
        <f t="shared" si="75"/>
        <v>124874</v>
      </c>
      <c r="AT142" s="40">
        <f t="shared" si="76"/>
        <v>124874</v>
      </c>
      <c r="AU142" s="37"/>
      <c r="AV142" s="37">
        <f t="shared" si="77"/>
        <v>1</v>
      </c>
    </row>
    <row r="143" spans="1:48" ht="15" customHeight="1" x14ac:dyDescent="0.25">
      <c r="A143" s="43">
        <v>15</v>
      </c>
      <c r="B143" s="43">
        <v>200</v>
      </c>
      <c r="C143" t="s">
        <v>977</v>
      </c>
      <c r="D143" t="s">
        <v>978</v>
      </c>
      <c r="E143" s="44" t="s">
        <v>37</v>
      </c>
      <c r="F143" s="35">
        <v>537008</v>
      </c>
      <c r="G143" s="53">
        <v>1299</v>
      </c>
      <c r="H143" s="56">
        <f t="shared" si="52"/>
        <v>3.1136091510730277</v>
      </c>
      <c r="I143">
        <v>148</v>
      </c>
      <c r="J143">
        <v>606</v>
      </c>
      <c r="K143" s="37">
        <f t="shared" si="53"/>
        <v>24.4224</v>
      </c>
      <c r="L143" s="37">
        <v>1314</v>
      </c>
      <c r="M143" s="37">
        <v>1321</v>
      </c>
      <c r="N143" s="37">
        <v>1388</v>
      </c>
      <c r="O143" s="37">
        <v>1235</v>
      </c>
      <c r="P143" s="45">
        <v>1392</v>
      </c>
      <c r="Q143" s="53">
        <v>1285</v>
      </c>
      <c r="R143" s="45">
        <f t="shared" si="54"/>
        <v>1392</v>
      </c>
      <c r="S143" s="38">
        <f t="shared" si="55"/>
        <v>6.68</v>
      </c>
      <c r="T143" s="53">
        <v>24932400</v>
      </c>
      <c r="U143" s="53">
        <v>85482800</v>
      </c>
      <c r="V143" s="63">
        <f t="shared" si="56"/>
        <v>29.166568999999999</v>
      </c>
      <c r="W143" s="36">
        <v>314</v>
      </c>
      <c r="X143">
        <v>1194</v>
      </c>
      <c r="Y143">
        <f t="shared" si="57"/>
        <v>26.3</v>
      </c>
      <c r="Z143" s="55">
        <v>864344</v>
      </c>
      <c r="AA143" s="46">
        <v>651983</v>
      </c>
      <c r="AB143" s="37">
        <f t="shared" si="58"/>
        <v>0.376778</v>
      </c>
      <c r="AC143" s="37" t="str">
        <f t="shared" si="59"/>
        <v/>
      </c>
      <c r="AD143" s="37" t="str">
        <f t="shared" si="60"/>
        <v/>
      </c>
      <c r="AE143" s="71">
        <f t="shared" si="61"/>
        <v>884.21164846155716</v>
      </c>
      <c r="AF143" s="71">
        <f t="shared" si="62"/>
        <v>0</v>
      </c>
      <c r="AG143" s="71">
        <f t="shared" si="63"/>
        <v>0</v>
      </c>
      <c r="AH143" s="71" t="str">
        <f t="shared" si="64"/>
        <v/>
      </c>
      <c r="AI143" s="37" t="str">
        <f t="shared" si="65"/>
        <v/>
      </c>
      <c r="AJ143" s="37" t="str">
        <f t="shared" si="66"/>
        <v/>
      </c>
      <c r="AK143" s="38">
        <f t="shared" si="67"/>
        <v>884.21</v>
      </c>
      <c r="AL143" s="38">
        <f t="shared" si="68"/>
        <v>899.36</v>
      </c>
      <c r="AM143" s="36">
        <f t="shared" si="69"/>
        <v>842603</v>
      </c>
      <c r="AN143" s="39">
        <f t="shared" si="70"/>
        <v>1.8122660999999999E-3</v>
      </c>
      <c r="AO143" s="36">
        <f t="shared" si="71"/>
        <v>553.81945882949992</v>
      </c>
      <c r="AP143" s="36">
        <f t="shared" si="72"/>
        <v>537562</v>
      </c>
      <c r="AQ143" s="36">
        <f t="shared" si="73"/>
        <v>12990</v>
      </c>
      <c r="AR143" s="36">
        <f t="shared" si="74"/>
        <v>32599.15</v>
      </c>
      <c r="AS143" s="36">
        <f t="shared" si="75"/>
        <v>524018</v>
      </c>
      <c r="AT143" s="40">
        <f t="shared" si="76"/>
        <v>537562</v>
      </c>
      <c r="AU143" s="37"/>
      <c r="AV143" s="37">
        <f t="shared" si="77"/>
        <v>1</v>
      </c>
    </row>
    <row r="144" spans="1:48" ht="15" customHeight="1" x14ac:dyDescent="0.25">
      <c r="A144" s="43">
        <v>15</v>
      </c>
      <c r="B144" s="43">
        <v>300</v>
      </c>
      <c r="C144" t="s">
        <v>1191</v>
      </c>
      <c r="D144" t="s">
        <v>1192</v>
      </c>
      <c r="E144" s="44" t="s">
        <v>144</v>
      </c>
      <c r="F144" s="35">
        <v>187692</v>
      </c>
      <c r="G144" s="53">
        <v>463</v>
      </c>
      <c r="H144" s="56">
        <f t="shared" si="52"/>
        <v>2.6655809910179533</v>
      </c>
      <c r="I144">
        <v>47</v>
      </c>
      <c r="J144">
        <v>262</v>
      </c>
      <c r="K144" s="37">
        <f t="shared" si="53"/>
        <v>17.9389</v>
      </c>
      <c r="L144" s="37">
        <v>599</v>
      </c>
      <c r="M144" s="37">
        <v>579</v>
      </c>
      <c r="N144" s="37">
        <v>560</v>
      </c>
      <c r="O144" s="37">
        <v>551</v>
      </c>
      <c r="P144" s="48">
        <v>518</v>
      </c>
      <c r="Q144" s="53">
        <v>464</v>
      </c>
      <c r="R144" s="45">
        <f t="shared" si="54"/>
        <v>599</v>
      </c>
      <c r="S144" s="38">
        <f t="shared" si="55"/>
        <v>22.7</v>
      </c>
      <c r="T144" s="53">
        <v>7202500</v>
      </c>
      <c r="U144" s="53">
        <v>26282400</v>
      </c>
      <c r="V144" s="63">
        <f t="shared" si="56"/>
        <v>27.404271000000001</v>
      </c>
      <c r="W144" s="36">
        <v>129</v>
      </c>
      <c r="X144">
        <v>689</v>
      </c>
      <c r="Y144">
        <f t="shared" si="57"/>
        <v>18.72</v>
      </c>
      <c r="Z144" s="55">
        <v>302571</v>
      </c>
      <c r="AA144" s="46">
        <v>260000</v>
      </c>
      <c r="AB144" s="37">
        <f t="shared" si="58"/>
        <v>0.376778</v>
      </c>
      <c r="AC144" s="37" t="str">
        <f t="shared" si="59"/>
        <v/>
      </c>
      <c r="AD144" s="37" t="str">
        <f t="shared" si="60"/>
        <v/>
      </c>
      <c r="AE144" s="71">
        <f t="shared" si="61"/>
        <v>785.25253255307246</v>
      </c>
      <c r="AF144" s="71">
        <f t="shared" si="62"/>
        <v>0</v>
      </c>
      <c r="AG144" s="71">
        <f t="shared" si="63"/>
        <v>0</v>
      </c>
      <c r="AH144" s="71" t="str">
        <f t="shared" si="64"/>
        <v/>
      </c>
      <c r="AI144" s="37" t="str">
        <f t="shared" si="65"/>
        <v/>
      </c>
      <c r="AJ144" s="37" t="str">
        <f t="shared" si="66"/>
        <v/>
      </c>
      <c r="AK144" s="38">
        <f t="shared" si="67"/>
        <v>785.25</v>
      </c>
      <c r="AL144" s="38">
        <f t="shared" si="68"/>
        <v>798.7</v>
      </c>
      <c r="AM144" s="36">
        <f t="shared" si="69"/>
        <v>255796</v>
      </c>
      <c r="AN144" s="39">
        <f t="shared" si="70"/>
        <v>1.8122660999999999E-3</v>
      </c>
      <c r="AO144" s="36">
        <f t="shared" si="71"/>
        <v>123.42257047439999</v>
      </c>
      <c r="AP144" s="36">
        <f t="shared" si="72"/>
        <v>187815</v>
      </c>
      <c r="AQ144" s="36">
        <f t="shared" si="73"/>
        <v>4630</v>
      </c>
      <c r="AR144" s="36">
        <f t="shared" si="74"/>
        <v>13000</v>
      </c>
      <c r="AS144" s="36">
        <f t="shared" si="75"/>
        <v>183062</v>
      </c>
      <c r="AT144" s="40">
        <f t="shared" si="76"/>
        <v>187815</v>
      </c>
      <c r="AU144" s="37"/>
      <c r="AV144" s="37">
        <f t="shared" si="77"/>
        <v>1</v>
      </c>
    </row>
    <row r="145" spans="1:48" ht="15" customHeight="1" x14ac:dyDescent="0.25">
      <c r="A145" s="43">
        <v>15</v>
      </c>
      <c r="B145" s="43">
        <v>500</v>
      </c>
      <c r="C145" t="s">
        <v>1513</v>
      </c>
      <c r="D145" t="s">
        <v>1514</v>
      </c>
      <c r="E145" s="44" t="s">
        <v>303</v>
      </c>
      <c r="F145" s="35">
        <v>90370</v>
      </c>
      <c r="G145" s="53">
        <v>277</v>
      </c>
      <c r="H145" s="56">
        <f t="shared" si="52"/>
        <v>2.4424797690644486</v>
      </c>
      <c r="I145">
        <v>34</v>
      </c>
      <c r="J145">
        <v>116</v>
      </c>
      <c r="K145" s="37">
        <f t="shared" si="53"/>
        <v>29.310300000000002</v>
      </c>
      <c r="L145" s="37">
        <v>344</v>
      </c>
      <c r="M145" s="37">
        <v>362</v>
      </c>
      <c r="N145" s="37">
        <v>302</v>
      </c>
      <c r="O145" s="37">
        <v>294</v>
      </c>
      <c r="P145" s="48">
        <v>282</v>
      </c>
      <c r="Q145" s="53">
        <v>263</v>
      </c>
      <c r="R145" s="45">
        <f t="shared" si="54"/>
        <v>362</v>
      </c>
      <c r="S145" s="38">
        <f t="shared" si="55"/>
        <v>23.48</v>
      </c>
      <c r="T145" s="53">
        <v>1964700</v>
      </c>
      <c r="U145" s="53">
        <v>14416700</v>
      </c>
      <c r="V145" s="63">
        <f t="shared" si="56"/>
        <v>13.627945</v>
      </c>
      <c r="W145" s="36">
        <v>35</v>
      </c>
      <c r="X145">
        <v>191</v>
      </c>
      <c r="Y145">
        <f t="shared" si="57"/>
        <v>18.32</v>
      </c>
      <c r="Z145" s="55">
        <v>149030</v>
      </c>
      <c r="AA145" s="46">
        <v>136930</v>
      </c>
      <c r="AB145" s="37">
        <f t="shared" si="58"/>
        <v>0.376778</v>
      </c>
      <c r="AC145" s="37" t="str">
        <f t="shared" si="59"/>
        <v/>
      </c>
      <c r="AD145" s="37" t="str">
        <f t="shared" si="60"/>
        <v/>
      </c>
      <c r="AE145" s="71">
        <f t="shared" si="61"/>
        <v>735.97460395164819</v>
      </c>
      <c r="AF145" s="71">
        <f t="shared" si="62"/>
        <v>0</v>
      </c>
      <c r="AG145" s="71">
        <f t="shared" si="63"/>
        <v>0</v>
      </c>
      <c r="AH145" s="71" t="str">
        <f t="shared" si="64"/>
        <v/>
      </c>
      <c r="AI145" s="37" t="str">
        <f t="shared" si="65"/>
        <v/>
      </c>
      <c r="AJ145" s="37" t="str">
        <f t="shared" si="66"/>
        <v/>
      </c>
      <c r="AK145" s="38">
        <f t="shared" si="67"/>
        <v>735.97</v>
      </c>
      <c r="AL145" s="38">
        <f t="shared" si="68"/>
        <v>748.58</v>
      </c>
      <c r="AM145" s="36">
        <f t="shared" si="69"/>
        <v>151205</v>
      </c>
      <c r="AN145" s="39">
        <f t="shared" si="70"/>
        <v>1.8122660999999999E-3</v>
      </c>
      <c r="AO145" s="36">
        <f t="shared" si="71"/>
        <v>110.2492081935</v>
      </c>
      <c r="AP145" s="36">
        <f t="shared" si="72"/>
        <v>90480</v>
      </c>
      <c r="AQ145" s="36">
        <f t="shared" si="73"/>
        <v>2770</v>
      </c>
      <c r="AR145" s="36">
        <f t="shared" si="74"/>
        <v>6846.5</v>
      </c>
      <c r="AS145" s="36">
        <f t="shared" si="75"/>
        <v>87600</v>
      </c>
      <c r="AT145" s="40">
        <f t="shared" si="76"/>
        <v>90480</v>
      </c>
      <c r="AU145" s="37"/>
      <c r="AV145" s="37">
        <f t="shared" si="77"/>
        <v>1</v>
      </c>
    </row>
    <row r="146" spans="1:48" ht="15" customHeight="1" x14ac:dyDescent="0.25">
      <c r="A146" s="43">
        <v>15</v>
      </c>
      <c r="B146" s="43">
        <v>700</v>
      </c>
      <c r="C146" t="s">
        <v>1801</v>
      </c>
      <c r="D146" t="s">
        <v>1802</v>
      </c>
      <c r="E146" s="44" t="s">
        <v>447</v>
      </c>
      <c r="F146" s="35">
        <v>7703</v>
      </c>
      <c r="G146" s="53">
        <v>41</v>
      </c>
      <c r="H146" s="56">
        <f t="shared" si="52"/>
        <v>1.6127838567197355</v>
      </c>
      <c r="I146">
        <v>6</v>
      </c>
      <c r="J146">
        <v>13</v>
      </c>
      <c r="K146" s="37">
        <f t="shared" si="53"/>
        <v>46.153800000000004</v>
      </c>
      <c r="L146" s="37">
        <v>54</v>
      </c>
      <c r="M146" s="37">
        <v>50</v>
      </c>
      <c r="N146" s="37">
        <v>26</v>
      </c>
      <c r="O146" s="37">
        <v>29</v>
      </c>
      <c r="P146" s="48">
        <v>41</v>
      </c>
      <c r="Q146" s="53">
        <v>41</v>
      </c>
      <c r="R146" s="45">
        <f t="shared" si="54"/>
        <v>54</v>
      </c>
      <c r="S146" s="38">
        <f t="shared" si="55"/>
        <v>24.07</v>
      </c>
      <c r="T146" s="53">
        <v>690500</v>
      </c>
      <c r="U146" s="53">
        <v>3275000</v>
      </c>
      <c r="V146" s="63">
        <f t="shared" si="56"/>
        <v>21.083969</v>
      </c>
      <c r="W146" s="36">
        <v>4</v>
      </c>
      <c r="X146">
        <v>20</v>
      </c>
      <c r="Y146">
        <f t="shared" si="57"/>
        <v>20</v>
      </c>
      <c r="Z146" s="55">
        <v>30733</v>
      </c>
      <c r="AA146" s="46">
        <v>7000</v>
      </c>
      <c r="AB146" s="37">
        <f t="shared" si="58"/>
        <v>0.376778</v>
      </c>
      <c r="AC146" s="37" t="str">
        <f t="shared" si="59"/>
        <v/>
      </c>
      <c r="AD146" s="37" t="str">
        <f t="shared" si="60"/>
        <v/>
      </c>
      <c r="AE146" s="71">
        <f t="shared" si="61"/>
        <v>552.71385992068497</v>
      </c>
      <c r="AF146" s="71">
        <f t="shared" si="62"/>
        <v>0</v>
      </c>
      <c r="AG146" s="71">
        <f t="shared" si="63"/>
        <v>0</v>
      </c>
      <c r="AH146" s="71" t="str">
        <f t="shared" si="64"/>
        <v/>
      </c>
      <c r="AI146" s="37" t="str">
        <f t="shared" si="65"/>
        <v/>
      </c>
      <c r="AJ146" s="37" t="str">
        <f t="shared" si="66"/>
        <v/>
      </c>
      <c r="AK146" s="38">
        <f t="shared" si="67"/>
        <v>552.71</v>
      </c>
      <c r="AL146" s="38">
        <f t="shared" si="68"/>
        <v>562.17999999999995</v>
      </c>
      <c r="AM146" s="36">
        <f t="shared" si="69"/>
        <v>11470</v>
      </c>
      <c r="AN146" s="39">
        <f t="shared" si="70"/>
        <v>1.8122660999999999E-3</v>
      </c>
      <c r="AO146" s="36">
        <f t="shared" si="71"/>
        <v>6.8268063986999996</v>
      </c>
      <c r="AP146" s="36">
        <f t="shared" si="72"/>
        <v>7710</v>
      </c>
      <c r="AQ146" s="36">
        <f t="shared" si="73"/>
        <v>410</v>
      </c>
      <c r="AR146" s="36">
        <f t="shared" si="74"/>
        <v>350</v>
      </c>
      <c r="AS146" s="36">
        <f t="shared" si="75"/>
        <v>7353</v>
      </c>
      <c r="AT146" s="40">
        <f t="shared" si="76"/>
        <v>7710</v>
      </c>
      <c r="AU146" s="37"/>
      <c r="AV146" s="37">
        <f t="shared" si="77"/>
        <v>1</v>
      </c>
    </row>
    <row r="147" spans="1:48" ht="15" customHeight="1" x14ac:dyDescent="0.25">
      <c r="A147" s="43">
        <v>15</v>
      </c>
      <c r="B147" s="43">
        <v>800</v>
      </c>
      <c r="C147" t="s">
        <v>2301</v>
      </c>
      <c r="D147" t="s">
        <v>2302</v>
      </c>
      <c r="E147" s="44" t="s">
        <v>696</v>
      </c>
      <c r="F147" s="35">
        <v>39122</v>
      </c>
      <c r="G147" s="53">
        <v>137</v>
      </c>
      <c r="H147" s="56">
        <f t="shared" si="52"/>
        <v>2.1367205671564067</v>
      </c>
      <c r="I147">
        <v>25</v>
      </c>
      <c r="J147">
        <v>72</v>
      </c>
      <c r="K147" s="37">
        <f t="shared" si="53"/>
        <v>34.722200000000001</v>
      </c>
      <c r="L147" s="37">
        <v>185</v>
      </c>
      <c r="M147" s="37">
        <v>193</v>
      </c>
      <c r="N147" s="37">
        <v>157</v>
      </c>
      <c r="O147" s="37">
        <v>160</v>
      </c>
      <c r="P147" s="48">
        <v>176</v>
      </c>
      <c r="Q147" s="53">
        <v>137</v>
      </c>
      <c r="R147" s="45">
        <f t="shared" si="54"/>
        <v>193</v>
      </c>
      <c r="S147" s="38">
        <f t="shared" si="55"/>
        <v>29.02</v>
      </c>
      <c r="T147" s="53">
        <v>2305800</v>
      </c>
      <c r="U147" s="53">
        <v>8186600</v>
      </c>
      <c r="V147" s="63">
        <f t="shared" si="56"/>
        <v>28.165538999999999</v>
      </c>
      <c r="W147" s="36">
        <v>30</v>
      </c>
      <c r="X147">
        <v>172</v>
      </c>
      <c r="Y147">
        <f t="shared" si="57"/>
        <v>17.440000000000001</v>
      </c>
      <c r="Z147" s="55">
        <v>89148</v>
      </c>
      <c r="AA147" s="46">
        <v>46995</v>
      </c>
      <c r="AB147" s="37">
        <f t="shared" si="58"/>
        <v>0.376778</v>
      </c>
      <c r="AC147" s="37" t="str">
        <f t="shared" si="59"/>
        <v/>
      </c>
      <c r="AD147" s="37" t="str">
        <f t="shared" si="60"/>
        <v/>
      </c>
      <c r="AE147" s="71">
        <f t="shared" si="61"/>
        <v>668.4394287118057</v>
      </c>
      <c r="AF147" s="71">
        <f t="shared" si="62"/>
        <v>0</v>
      </c>
      <c r="AG147" s="71">
        <f t="shared" si="63"/>
        <v>0</v>
      </c>
      <c r="AH147" s="71" t="str">
        <f t="shared" si="64"/>
        <v/>
      </c>
      <c r="AI147" s="37" t="str">
        <f t="shared" si="65"/>
        <v/>
      </c>
      <c r="AJ147" s="37" t="str">
        <f t="shared" si="66"/>
        <v/>
      </c>
      <c r="AK147" s="38">
        <f t="shared" si="67"/>
        <v>668.44</v>
      </c>
      <c r="AL147" s="38">
        <f t="shared" si="68"/>
        <v>679.89</v>
      </c>
      <c r="AM147" s="36">
        <f t="shared" si="69"/>
        <v>59556</v>
      </c>
      <c r="AN147" s="39">
        <f t="shared" si="70"/>
        <v>1.8122660999999999E-3</v>
      </c>
      <c r="AO147" s="36">
        <f t="shared" si="71"/>
        <v>37.031845487399998</v>
      </c>
      <c r="AP147" s="36">
        <f t="shared" si="72"/>
        <v>39159</v>
      </c>
      <c r="AQ147" s="36">
        <f t="shared" si="73"/>
        <v>1370</v>
      </c>
      <c r="AR147" s="36">
        <f t="shared" si="74"/>
        <v>2349.75</v>
      </c>
      <c r="AS147" s="36">
        <f t="shared" si="75"/>
        <v>37752</v>
      </c>
      <c r="AT147" s="40">
        <f t="shared" si="76"/>
        <v>39159</v>
      </c>
      <c r="AU147" s="37"/>
      <c r="AV147" s="37">
        <f t="shared" si="77"/>
        <v>1</v>
      </c>
    </row>
    <row r="148" spans="1:48" ht="15" customHeight="1" x14ac:dyDescent="0.25">
      <c r="A148" s="43">
        <v>16</v>
      </c>
      <c r="B148" s="43">
        <v>100</v>
      </c>
      <c r="C148" t="s">
        <v>1527</v>
      </c>
      <c r="D148" t="s">
        <v>1528</v>
      </c>
      <c r="E148" s="44" t="s">
        <v>310</v>
      </c>
      <c r="F148" s="35">
        <v>79714</v>
      </c>
      <c r="G148" s="53">
        <v>1344</v>
      </c>
      <c r="H148" s="56">
        <f t="shared" si="52"/>
        <v>3.1283992687178066</v>
      </c>
      <c r="I148">
        <v>255</v>
      </c>
      <c r="J148">
        <v>999</v>
      </c>
      <c r="K148" s="37">
        <f t="shared" si="53"/>
        <v>25.525500000000001</v>
      </c>
      <c r="L148" s="37">
        <v>1301</v>
      </c>
      <c r="M148" s="37">
        <v>1289</v>
      </c>
      <c r="N148" s="37">
        <v>1171</v>
      </c>
      <c r="O148" s="37">
        <v>1353</v>
      </c>
      <c r="P148" s="45">
        <v>1351</v>
      </c>
      <c r="Q148" s="53">
        <v>1337</v>
      </c>
      <c r="R148" s="45">
        <f t="shared" si="54"/>
        <v>1353</v>
      </c>
      <c r="S148" s="38">
        <f t="shared" si="55"/>
        <v>0.67</v>
      </c>
      <c r="T148" s="53">
        <v>48864500</v>
      </c>
      <c r="U148" s="53">
        <v>285181400</v>
      </c>
      <c r="V148" s="63">
        <f t="shared" si="56"/>
        <v>17.134533000000001</v>
      </c>
      <c r="W148" s="36">
        <v>420</v>
      </c>
      <c r="X148">
        <v>1768</v>
      </c>
      <c r="Y148">
        <f t="shared" si="57"/>
        <v>23.76</v>
      </c>
      <c r="Z148" s="55">
        <v>3471568</v>
      </c>
      <c r="AA148" s="46">
        <v>1046923.81</v>
      </c>
      <c r="AB148" s="37">
        <f t="shared" si="58"/>
        <v>0.376778</v>
      </c>
      <c r="AC148" s="37" t="str">
        <f t="shared" si="59"/>
        <v/>
      </c>
      <c r="AD148" s="37" t="str">
        <f t="shared" si="60"/>
        <v/>
      </c>
      <c r="AE148" s="71">
        <f t="shared" si="61"/>
        <v>887.47844527658299</v>
      </c>
      <c r="AF148" s="71">
        <f t="shared" si="62"/>
        <v>0</v>
      </c>
      <c r="AG148" s="71">
        <f t="shared" si="63"/>
        <v>0</v>
      </c>
      <c r="AH148" s="71" t="str">
        <f t="shared" si="64"/>
        <v/>
      </c>
      <c r="AI148" s="37" t="str">
        <f t="shared" si="65"/>
        <v/>
      </c>
      <c r="AJ148" s="37" t="str">
        <f t="shared" si="66"/>
        <v/>
      </c>
      <c r="AK148" s="38">
        <f t="shared" si="67"/>
        <v>887.48</v>
      </c>
      <c r="AL148" s="38">
        <f t="shared" si="68"/>
        <v>902.68</v>
      </c>
      <c r="AM148" s="36">
        <f t="shared" si="69"/>
        <v>0</v>
      </c>
      <c r="AN148" s="39">
        <f t="shared" si="70"/>
        <v>1.8122660999999999E-3</v>
      </c>
      <c r="AO148" s="36">
        <f t="shared" si="71"/>
        <v>-144.4629798954</v>
      </c>
      <c r="AP148" s="36">
        <f t="shared" si="72"/>
        <v>0</v>
      </c>
      <c r="AQ148" s="36">
        <f t="shared" si="73"/>
        <v>13440</v>
      </c>
      <c r="AR148" s="36">
        <f t="shared" si="74"/>
        <v>52346.190500000004</v>
      </c>
      <c r="AS148" s="36">
        <f t="shared" si="75"/>
        <v>66274</v>
      </c>
      <c r="AT148" s="40">
        <f t="shared" si="76"/>
        <v>66274</v>
      </c>
      <c r="AU148" s="37"/>
      <c r="AV148" s="37">
        <f t="shared" si="77"/>
        <v>1</v>
      </c>
    </row>
    <row r="149" spans="1:48" ht="15" customHeight="1" x14ac:dyDescent="0.25">
      <c r="A149" s="43">
        <v>17</v>
      </c>
      <c r="B149" s="43">
        <v>100</v>
      </c>
      <c r="C149" t="s">
        <v>1037</v>
      </c>
      <c r="D149" t="s">
        <v>1038</v>
      </c>
      <c r="E149" s="44" t="s">
        <v>67</v>
      </c>
      <c r="F149" s="35">
        <v>14483</v>
      </c>
      <c r="G149" s="53">
        <v>144</v>
      </c>
      <c r="H149" s="56">
        <f t="shared" si="52"/>
        <v>2.1583624920952498</v>
      </c>
      <c r="I149">
        <v>20</v>
      </c>
      <c r="J149">
        <v>49</v>
      </c>
      <c r="K149" s="37">
        <f t="shared" si="53"/>
        <v>40.816299999999998</v>
      </c>
      <c r="L149" s="37">
        <v>214</v>
      </c>
      <c r="M149" s="37">
        <v>222</v>
      </c>
      <c r="N149" s="37">
        <v>155</v>
      </c>
      <c r="O149" s="37">
        <v>167</v>
      </c>
      <c r="P149" s="48">
        <v>126</v>
      </c>
      <c r="Q149" s="53">
        <v>137</v>
      </c>
      <c r="R149" s="45">
        <f t="shared" si="54"/>
        <v>222</v>
      </c>
      <c r="S149" s="38">
        <f t="shared" si="55"/>
        <v>35.14</v>
      </c>
      <c r="T149" s="53">
        <v>6450400</v>
      </c>
      <c r="U149" s="53">
        <v>20186001</v>
      </c>
      <c r="V149" s="63">
        <f t="shared" si="56"/>
        <v>31.954819000000001</v>
      </c>
      <c r="W149" s="36">
        <v>16</v>
      </c>
      <c r="X149">
        <v>125</v>
      </c>
      <c r="Y149">
        <f t="shared" si="57"/>
        <v>12.8</v>
      </c>
      <c r="Z149" s="55">
        <v>239961</v>
      </c>
      <c r="AA149" s="46">
        <v>135003</v>
      </c>
      <c r="AB149" s="37">
        <f t="shared" si="58"/>
        <v>0.376778</v>
      </c>
      <c r="AC149" s="37" t="str">
        <f t="shared" si="59"/>
        <v/>
      </c>
      <c r="AD149" s="37" t="str">
        <f t="shared" si="60"/>
        <v/>
      </c>
      <c r="AE149" s="71">
        <f t="shared" si="61"/>
        <v>673.2196321665225</v>
      </c>
      <c r="AF149" s="71">
        <f t="shared" si="62"/>
        <v>0</v>
      </c>
      <c r="AG149" s="71">
        <f t="shared" si="63"/>
        <v>0</v>
      </c>
      <c r="AH149" s="71" t="str">
        <f t="shared" si="64"/>
        <v/>
      </c>
      <c r="AI149" s="37" t="str">
        <f t="shared" si="65"/>
        <v/>
      </c>
      <c r="AJ149" s="37" t="str">
        <f t="shared" si="66"/>
        <v/>
      </c>
      <c r="AK149" s="38">
        <f t="shared" si="67"/>
        <v>673.22</v>
      </c>
      <c r="AL149" s="38">
        <f t="shared" si="68"/>
        <v>684.75</v>
      </c>
      <c r="AM149" s="36">
        <f t="shared" si="69"/>
        <v>8192</v>
      </c>
      <c r="AN149" s="39">
        <f t="shared" si="70"/>
        <v>1.8122660999999999E-3</v>
      </c>
      <c r="AO149" s="36">
        <f t="shared" si="71"/>
        <v>-11.4009660351</v>
      </c>
      <c r="AP149" s="36">
        <f t="shared" si="72"/>
        <v>8192</v>
      </c>
      <c r="AQ149" s="36">
        <f t="shared" si="73"/>
        <v>1440</v>
      </c>
      <c r="AR149" s="36">
        <f t="shared" si="74"/>
        <v>6750.1500000000005</v>
      </c>
      <c r="AS149" s="36">
        <f t="shared" si="75"/>
        <v>13043</v>
      </c>
      <c r="AT149" s="40">
        <f t="shared" si="76"/>
        <v>13043</v>
      </c>
      <c r="AU149" s="37"/>
      <c r="AV149" s="37">
        <f t="shared" si="77"/>
        <v>1</v>
      </c>
    </row>
    <row r="150" spans="1:48" ht="15" customHeight="1" x14ac:dyDescent="0.25">
      <c r="A150" s="43">
        <v>17</v>
      </c>
      <c r="B150" s="43">
        <v>300</v>
      </c>
      <c r="C150" t="s">
        <v>1695</v>
      </c>
      <c r="D150" t="s">
        <v>1696</v>
      </c>
      <c r="E150" s="44" t="s">
        <v>394</v>
      </c>
      <c r="F150" s="35">
        <v>132423</v>
      </c>
      <c r="G150" s="53">
        <v>360</v>
      </c>
      <c r="H150" s="56">
        <f t="shared" si="52"/>
        <v>2.5563025007672873</v>
      </c>
      <c r="I150">
        <v>49</v>
      </c>
      <c r="J150">
        <v>173</v>
      </c>
      <c r="K150" s="37">
        <f t="shared" si="53"/>
        <v>28.323700000000002</v>
      </c>
      <c r="L150" s="37">
        <v>436</v>
      </c>
      <c r="M150" s="37">
        <v>437</v>
      </c>
      <c r="N150" s="37">
        <v>443</v>
      </c>
      <c r="O150" s="37">
        <v>396</v>
      </c>
      <c r="P150" s="48">
        <v>369</v>
      </c>
      <c r="Q150" s="53">
        <v>349</v>
      </c>
      <c r="R150" s="45">
        <f t="shared" si="54"/>
        <v>443</v>
      </c>
      <c r="S150" s="38">
        <f t="shared" si="55"/>
        <v>18.739999999999998</v>
      </c>
      <c r="T150" s="53">
        <v>4648900</v>
      </c>
      <c r="U150" s="53">
        <v>15719296</v>
      </c>
      <c r="V150" s="63">
        <f t="shared" si="56"/>
        <v>29.574480000000001</v>
      </c>
      <c r="W150" s="36">
        <v>65</v>
      </c>
      <c r="X150">
        <v>324</v>
      </c>
      <c r="Y150">
        <f t="shared" si="57"/>
        <v>20.059999999999999</v>
      </c>
      <c r="Z150" s="55">
        <v>195566</v>
      </c>
      <c r="AA150" s="46">
        <v>206474</v>
      </c>
      <c r="AB150" s="37">
        <f t="shared" si="58"/>
        <v>0.376778</v>
      </c>
      <c r="AC150" s="37" t="str">
        <f t="shared" si="59"/>
        <v/>
      </c>
      <c r="AD150" s="37" t="str">
        <f t="shared" si="60"/>
        <v/>
      </c>
      <c r="AE150" s="71">
        <f t="shared" si="61"/>
        <v>761.11542746197608</v>
      </c>
      <c r="AF150" s="71">
        <f t="shared" si="62"/>
        <v>0</v>
      </c>
      <c r="AG150" s="71">
        <f t="shared" si="63"/>
        <v>0</v>
      </c>
      <c r="AH150" s="71" t="str">
        <f t="shared" si="64"/>
        <v/>
      </c>
      <c r="AI150" s="37" t="str">
        <f t="shared" si="65"/>
        <v/>
      </c>
      <c r="AJ150" s="37" t="str">
        <f t="shared" si="66"/>
        <v/>
      </c>
      <c r="AK150" s="38">
        <f t="shared" si="67"/>
        <v>761.12</v>
      </c>
      <c r="AL150" s="38">
        <f t="shared" si="68"/>
        <v>774.16</v>
      </c>
      <c r="AM150" s="36">
        <f t="shared" si="69"/>
        <v>205013</v>
      </c>
      <c r="AN150" s="39">
        <f t="shared" si="70"/>
        <v>1.8122660999999999E-3</v>
      </c>
      <c r="AO150" s="36">
        <f t="shared" si="71"/>
        <v>131.55239619899999</v>
      </c>
      <c r="AP150" s="36">
        <f t="shared" si="72"/>
        <v>132555</v>
      </c>
      <c r="AQ150" s="36">
        <f t="shared" si="73"/>
        <v>3600</v>
      </c>
      <c r="AR150" s="36">
        <f t="shared" si="74"/>
        <v>10323.700000000001</v>
      </c>
      <c r="AS150" s="36">
        <f t="shared" si="75"/>
        <v>128823</v>
      </c>
      <c r="AT150" s="40">
        <f t="shared" si="76"/>
        <v>132555</v>
      </c>
      <c r="AU150" s="37"/>
      <c r="AV150" s="37">
        <f t="shared" si="77"/>
        <v>1</v>
      </c>
    </row>
    <row r="151" spans="1:48" ht="15" customHeight="1" x14ac:dyDescent="0.25">
      <c r="A151" s="43">
        <v>17</v>
      </c>
      <c r="B151" s="43">
        <v>400</v>
      </c>
      <c r="C151" t="s">
        <v>1997</v>
      </c>
      <c r="D151" t="s">
        <v>1998</v>
      </c>
      <c r="E151" s="44" t="s">
        <v>545</v>
      </c>
      <c r="F151" s="35">
        <v>1010912</v>
      </c>
      <c r="G151" s="53">
        <v>2079</v>
      </c>
      <c r="H151" s="56">
        <f t="shared" si="52"/>
        <v>3.3178544893314692</v>
      </c>
      <c r="I151">
        <v>214</v>
      </c>
      <c r="J151">
        <v>771</v>
      </c>
      <c r="K151" s="37">
        <f t="shared" si="53"/>
        <v>27.756199999999996</v>
      </c>
      <c r="L151" s="37">
        <v>1986</v>
      </c>
      <c r="M151" s="37">
        <v>2277</v>
      </c>
      <c r="N151" s="37">
        <v>1906</v>
      </c>
      <c r="O151" s="37">
        <v>2082</v>
      </c>
      <c r="P151" s="45">
        <v>2104</v>
      </c>
      <c r="Q151" s="53">
        <v>1999</v>
      </c>
      <c r="R151" s="45">
        <f t="shared" si="54"/>
        <v>2277</v>
      </c>
      <c r="S151" s="38">
        <f t="shared" si="55"/>
        <v>8.6999999999999993</v>
      </c>
      <c r="T151" s="53">
        <v>20462900</v>
      </c>
      <c r="U151" s="53">
        <v>113812654</v>
      </c>
      <c r="V151" s="63">
        <f t="shared" si="56"/>
        <v>17.979458999999999</v>
      </c>
      <c r="W151" s="36">
        <v>345</v>
      </c>
      <c r="X151">
        <v>1900</v>
      </c>
      <c r="Y151">
        <f t="shared" si="57"/>
        <v>18.16</v>
      </c>
      <c r="Z151" s="55">
        <v>1165599</v>
      </c>
      <c r="AA151" s="46">
        <v>975576</v>
      </c>
      <c r="AB151" s="37">
        <f t="shared" si="58"/>
        <v>0.376778</v>
      </c>
      <c r="AC151" s="37" t="str">
        <f t="shared" si="59"/>
        <v/>
      </c>
      <c r="AD151" s="37" t="str">
        <f t="shared" si="60"/>
        <v/>
      </c>
      <c r="AE151" s="71">
        <f t="shared" si="61"/>
        <v>929.32474604006688</v>
      </c>
      <c r="AF151" s="71">
        <f t="shared" si="62"/>
        <v>0</v>
      </c>
      <c r="AG151" s="71">
        <f t="shared" si="63"/>
        <v>0</v>
      </c>
      <c r="AH151" s="71" t="str">
        <f t="shared" si="64"/>
        <v/>
      </c>
      <c r="AI151" s="37" t="str">
        <f t="shared" si="65"/>
        <v/>
      </c>
      <c r="AJ151" s="37" t="str">
        <f t="shared" si="66"/>
        <v/>
      </c>
      <c r="AK151" s="38">
        <f t="shared" si="67"/>
        <v>929.32</v>
      </c>
      <c r="AL151" s="38">
        <f t="shared" si="68"/>
        <v>945.24</v>
      </c>
      <c r="AM151" s="36">
        <f t="shared" si="69"/>
        <v>1525982</v>
      </c>
      <c r="AN151" s="39">
        <f t="shared" si="70"/>
        <v>1.8122660999999999E-3</v>
      </c>
      <c r="AO151" s="36">
        <f t="shared" si="71"/>
        <v>933.44390012700001</v>
      </c>
      <c r="AP151" s="36">
        <f t="shared" si="72"/>
        <v>1011845</v>
      </c>
      <c r="AQ151" s="36">
        <f t="shared" si="73"/>
        <v>20790</v>
      </c>
      <c r="AR151" s="36">
        <f t="shared" si="74"/>
        <v>48778.8</v>
      </c>
      <c r="AS151" s="36">
        <f t="shared" si="75"/>
        <v>990122</v>
      </c>
      <c r="AT151" s="40">
        <f t="shared" si="76"/>
        <v>1011845</v>
      </c>
      <c r="AU151" s="37"/>
      <c r="AV151" s="37">
        <f t="shared" si="77"/>
        <v>1</v>
      </c>
    </row>
    <row r="152" spans="1:48" ht="15" customHeight="1" x14ac:dyDescent="0.25">
      <c r="A152" s="43">
        <v>17</v>
      </c>
      <c r="B152" s="43">
        <v>500</v>
      </c>
      <c r="C152" t="s">
        <v>2397</v>
      </c>
      <c r="D152" t="s">
        <v>2398</v>
      </c>
      <c r="E152" s="44" t="s">
        <v>744</v>
      </c>
      <c r="F152" s="35">
        <v>66924</v>
      </c>
      <c r="G152" s="53">
        <v>232</v>
      </c>
      <c r="H152" s="56">
        <f t="shared" si="52"/>
        <v>2.3654879848908998</v>
      </c>
      <c r="I152">
        <v>24</v>
      </c>
      <c r="J152">
        <v>118</v>
      </c>
      <c r="K152" s="37">
        <f t="shared" si="53"/>
        <v>20.338999999999999</v>
      </c>
      <c r="L152" s="37">
        <v>364</v>
      </c>
      <c r="M152" s="37">
        <v>341</v>
      </c>
      <c r="N152" s="37">
        <v>283</v>
      </c>
      <c r="O152" s="37">
        <v>274</v>
      </c>
      <c r="P152" s="48">
        <v>219</v>
      </c>
      <c r="Q152" s="53">
        <v>225</v>
      </c>
      <c r="R152" s="45">
        <f t="shared" si="54"/>
        <v>364</v>
      </c>
      <c r="S152" s="38">
        <f t="shared" si="55"/>
        <v>36.26</v>
      </c>
      <c r="T152" s="53">
        <v>3370000</v>
      </c>
      <c r="U152" s="53">
        <v>11146126</v>
      </c>
      <c r="V152" s="63">
        <f t="shared" si="56"/>
        <v>30.234719999999999</v>
      </c>
      <c r="W152" s="36">
        <v>55</v>
      </c>
      <c r="X152">
        <v>258</v>
      </c>
      <c r="Y152">
        <f t="shared" si="57"/>
        <v>21.32</v>
      </c>
      <c r="Z152" s="55">
        <v>113219</v>
      </c>
      <c r="AA152" s="46">
        <v>104552</v>
      </c>
      <c r="AB152" s="37">
        <f t="shared" si="58"/>
        <v>0.376778</v>
      </c>
      <c r="AC152" s="37" t="str">
        <f t="shared" si="59"/>
        <v/>
      </c>
      <c r="AD152" s="37" t="str">
        <f t="shared" si="60"/>
        <v/>
      </c>
      <c r="AE152" s="71">
        <f t="shared" si="61"/>
        <v>718.96888963874733</v>
      </c>
      <c r="AF152" s="71">
        <f t="shared" si="62"/>
        <v>0</v>
      </c>
      <c r="AG152" s="71">
        <f t="shared" si="63"/>
        <v>0</v>
      </c>
      <c r="AH152" s="71" t="str">
        <f t="shared" si="64"/>
        <v/>
      </c>
      <c r="AI152" s="37" t="str">
        <f t="shared" si="65"/>
        <v/>
      </c>
      <c r="AJ152" s="37" t="str">
        <f t="shared" si="66"/>
        <v/>
      </c>
      <c r="AK152" s="38">
        <f t="shared" si="67"/>
        <v>718.97</v>
      </c>
      <c r="AL152" s="38">
        <f t="shared" si="68"/>
        <v>731.29</v>
      </c>
      <c r="AM152" s="36">
        <f t="shared" si="69"/>
        <v>127001</v>
      </c>
      <c r="AN152" s="39">
        <f t="shared" si="70"/>
        <v>1.8122660999999999E-3</v>
      </c>
      <c r="AO152" s="36">
        <f t="shared" si="71"/>
        <v>108.87551048969999</v>
      </c>
      <c r="AP152" s="36">
        <f t="shared" si="72"/>
        <v>67033</v>
      </c>
      <c r="AQ152" s="36">
        <f t="shared" si="73"/>
        <v>2320</v>
      </c>
      <c r="AR152" s="36">
        <f t="shared" si="74"/>
        <v>5227.6000000000004</v>
      </c>
      <c r="AS152" s="36">
        <f t="shared" si="75"/>
        <v>64604</v>
      </c>
      <c r="AT152" s="40">
        <f t="shared" si="76"/>
        <v>67033</v>
      </c>
      <c r="AU152" s="37"/>
      <c r="AV152" s="37">
        <f t="shared" si="77"/>
        <v>1</v>
      </c>
    </row>
    <row r="153" spans="1:48" ht="15" customHeight="1" x14ac:dyDescent="0.25">
      <c r="A153" s="43">
        <v>17</v>
      </c>
      <c r="B153" s="43">
        <v>600</v>
      </c>
      <c r="C153" t="s">
        <v>2545</v>
      </c>
      <c r="D153" t="s">
        <v>2546</v>
      </c>
      <c r="E153" s="44" t="s">
        <v>818</v>
      </c>
      <c r="F153" s="35">
        <v>327577</v>
      </c>
      <c r="G153" s="53">
        <v>785</v>
      </c>
      <c r="H153" s="56">
        <f t="shared" si="52"/>
        <v>2.8948696567452528</v>
      </c>
      <c r="I153">
        <v>109</v>
      </c>
      <c r="J153">
        <v>440</v>
      </c>
      <c r="K153" s="37">
        <f t="shared" si="53"/>
        <v>24.7727</v>
      </c>
      <c r="L153" s="37">
        <v>990</v>
      </c>
      <c r="M153" s="37">
        <v>978</v>
      </c>
      <c r="N153" s="37">
        <v>853</v>
      </c>
      <c r="O153" s="37">
        <v>755</v>
      </c>
      <c r="P153" s="48">
        <v>739</v>
      </c>
      <c r="Q153" s="53">
        <v>758</v>
      </c>
      <c r="R153" s="45">
        <f t="shared" si="54"/>
        <v>990</v>
      </c>
      <c r="S153" s="38">
        <f t="shared" si="55"/>
        <v>20.71</v>
      </c>
      <c r="T153" s="53">
        <v>5370700</v>
      </c>
      <c r="U153" s="53">
        <v>34491895</v>
      </c>
      <c r="V153" s="63">
        <f t="shared" si="56"/>
        <v>15.570904000000001</v>
      </c>
      <c r="W153" s="36">
        <v>196</v>
      </c>
      <c r="X153">
        <v>832</v>
      </c>
      <c r="Y153">
        <f t="shared" si="57"/>
        <v>23.56</v>
      </c>
      <c r="Z153" s="55">
        <v>432538</v>
      </c>
      <c r="AA153" s="46">
        <v>497506</v>
      </c>
      <c r="AB153" s="37">
        <f t="shared" si="58"/>
        <v>0.376778</v>
      </c>
      <c r="AC153" s="37" t="str">
        <f t="shared" si="59"/>
        <v/>
      </c>
      <c r="AD153" s="37" t="str">
        <f t="shared" si="60"/>
        <v/>
      </c>
      <c r="AE153" s="71">
        <f t="shared" si="61"/>
        <v>835.89712517292116</v>
      </c>
      <c r="AF153" s="71">
        <f t="shared" si="62"/>
        <v>0</v>
      </c>
      <c r="AG153" s="71">
        <f t="shared" si="63"/>
        <v>0</v>
      </c>
      <c r="AH153" s="71" t="str">
        <f t="shared" si="64"/>
        <v/>
      </c>
      <c r="AI153" s="37" t="str">
        <f t="shared" si="65"/>
        <v/>
      </c>
      <c r="AJ153" s="37" t="str">
        <f t="shared" si="66"/>
        <v/>
      </c>
      <c r="AK153" s="38">
        <f t="shared" si="67"/>
        <v>835.9</v>
      </c>
      <c r="AL153" s="38">
        <f t="shared" si="68"/>
        <v>850.22</v>
      </c>
      <c r="AM153" s="36">
        <f t="shared" si="69"/>
        <v>504452</v>
      </c>
      <c r="AN153" s="39">
        <f t="shared" si="70"/>
        <v>1.8122660999999999E-3</v>
      </c>
      <c r="AO153" s="36">
        <f t="shared" si="71"/>
        <v>320.54456643750001</v>
      </c>
      <c r="AP153" s="36">
        <f t="shared" si="72"/>
        <v>327898</v>
      </c>
      <c r="AQ153" s="36">
        <f t="shared" si="73"/>
        <v>7850</v>
      </c>
      <c r="AR153" s="36">
        <f t="shared" si="74"/>
        <v>24875.300000000003</v>
      </c>
      <c r="AS153" s="36">
        <f t="shared" si="75"/>
        <v>319727</v>
      </c>
      <c r="AT153" s="40">
        <f t="shared" si="76"/>
        <v>327898</v>
      </c>
      <c r="AU153" s="37"/>
      <c r="AV153" s="37">
        <f t="shared" si="77"/>
        <v>1</v>
      </c>
    </row>
    <row r="154" spans="1:48" ht="15" customHeight="1" x14ac:dyDescent="0.25">
      <c r="A154" s="43">
        <v>17</v>
      </c>
      <c r="B154" s="43">
        <v>700</v>
      </c>
      <c r="C154" t="s">
        <v>2569</v>
      </c>
      <c r="D154" t="s">
        <v>2570</v>
      </c>
      <c r="E154" s="44" t="s">
        <v>830</v>
      </c>
      <c r="F154" s="35">
        <v>1836232</v>
      </c>
      <c r="G154" s="53">
        <v>4966</v>
      </c>
      <c r="H154" s="56">
        <f t="shared" si="52"/>
        <v>3.6960067152185454</v>
      </c>
      <c r="I154">
        <v>372</v>
      </c>
      <c r="J154">
        <v>2133</v>
      </c>
      <c r="K154" s="37">
        <f t="shared" si="53"/>
        <v>17.440200000000001</v>
      </c>
      <c r="L154" s="37">
        <v>3952</v>
      </c>
      <c r="M154" s="37">
        <v>4666</v>
      </c>
      <c r="N154" s="37">
        <v>4283</v>
      </c>
      <c r="O154" s="37">
        <v>4490</v>
      </c>
      <c r="P154" s="45">
        <v>4646</v>
      </c>
      <c r="Q154" s="53">
        <v>4798</v>
      </c>
      <c r="R154" s="45">
        <f t="shared" si="54"/>
        <v>4798</v>
      </c>
      <c r="S154" s="38">
        <f t="shared" si="55"/>
        <v>0</v>
      </c>
      <c r="T154" s="53">
        <v>102984000</v>
      </c>
      <c r="U154" s="53">
        <v>405429121</v>
      </c>
      <c r="V154" s="63">
        <f t="shared" si="56"/>
        <v>25.401233999999999</v>
      </c>
      <c r="W154" s="36">
        <v>1202</v>
      </c>
      <c r="X154">
        <v>4770</v>
      </c>
      <c r="Y154">
        <f t="shared" si="57"/>
        <v>25.2</v>
      </c>
      <c r="Z154" s="55">
        <v>4267236</v>
      </c>
      <c r="AA154" s="46">
        <v>2426398</v>
      </c>
      <c r="AB154" s="37">
        <f t="shared" si="58"/>
        <v>0.376778</v>
      </c>
      <c r="AC154" s="37" t="str">
        <f t="shared" si="59"/>
        <v/>
      </c>
      <c r="AD154" s="37" t="str">
        <f t="shared" si="60"/>
        <v/>
      </c>
      <c r="AE154" s="71">
        <f t="shared" si="61"/>
        <v>0</v>
      </c>
      <c r="AF154" s="71">
        <f t="shared" si="62"/>
        <v>974.80231241649994</v>
      </c>
      <c r="AG154" s="71">
        <f t="shared" si="63"/>
        <v>0</v>
      </c>
      <c r="AH154" s="71" t="str">
        <f t="shared" si="64"/>
        <v/>
      </c>
      <c r="AI154" s="37" t="str">
        <f t="shared" si="65"/>
        <v/>
      </c>
      <c r="AJ154" s="37" t="str">
        <f t="shared" si="66"/>
        <v/>
      </c>
      <c r="AK154" s="38">
        <f t="shared" si="67"/>
        <v>974.8</v>
      </c>
      <c r="AL154" s="38">
        <f t="shared" si="68"/>
        <v>991.5</v>
      </c>
      <c r="AM154" s="36">
        <f t="shared" si="69"/>
        <v>3315988</v>
      </c>
      <c r="AN154" s="39">
        <f t="shared" si="70"/>
        <v>1.8122660999999999E-3</v>
      </c>
      <c r="AO154" s="36">
        <f t="shared" si="71"/>
        <v>2681.7116350716001</v>
      </c>
      <c r="AP154" s="36">
        <f t="shared" si="72"/>
        <v>1838914</v>
      </c>
      <c r="AQ154" s="36">
        <f t="shared" si="73"/>
        <v>49660</v>
      </c>
      <c r="AR154" s="36">
        <f t="shared" si="74"/>
        <v>121319.90000000001</v>
      </c>
      <c r="AS154" s="36">
        <f t="shared" si="75"/>
        <v>1786572</v>
      </c>
      <c r="AT154" s="40">
        <f t="shared" si="76"/>
        <v>1838914</v>
      </c>
      <c r="AU154" s="37"/>
      <c r="AV154" s="37">
        <f t="shared" si="77"/>
        <v>1</v>
      </c>
    </row>
    <row r="155" spans="1:48" ht="15" customHeight="1" x14ac:dyDescent="0.25">
      <c r="A155" s="43">
        <v>18</v>
      </c>
      <c r="B155" s="43">
        <v>100</v>
      </c>
      <c r="C155" t="s">
        <v>993</v>
      </c>
      <c r="D155" t="s">
        <v>994</v>
      </c>
      <c r="E155" s="44" t="s">
        <v>45</v>
      </c>
      <c r="F155" s="35">
        <v>201480</v>
      </c>
      <c r="G155" s="53">
        <v>9030</v>
      </c>
      <c r="H155" s="56">
        <f t="shared" si="52"/>
        <v>3.9556877503135057</v>
      </c>
      <c r="I155">
        <v>57</v>
      </c>
      <c r="J155">
        <v>3796</v>
      </c>
      <c r="K155" s="37">
        <f t="shared" si="53"/>
        <v>1.5016</v>
      </c>
      <c r="L155" s="37">
        <v>1556</v>
      </c>
      <c r="M155" s="37">
        <v>2625</v>
      </c>
      <c r="N155" s="37">
        <v>3695</v>
      </c>
      <c r="O155" s="37">
        <v>5555</v>
      </c>
      <c r="P155" s="45">
        <v>7610</v>
      </c>
      <c r="Q155" s="53">
        <v>8612</v>
      </c>
      <c r="R155" s="45">
        <f t="shared" si="54"/>
        <v>8612</v>
      </c>
      <c r="S155" s="38">
        <f t="shared" si="55"/>
        <v>0</v>
      </c>
      <c r="T155" s="53">
        <v>398266800</v>
      </c>
      <c r="U155" s="53">
        <v>1450508921</v>
      </c>
      <c r="V155" s="63">
        <f t="shared" si="56"/>
        <v>27.457039000000002</v>
      </c>
      <c r="W155" s="36">
        <v>2033</v>
      </c>
      <c r="X155">
        <v>8668</v>
      </c>
      <c r="Y155">
        <f t="shared" si="57"/>
        <v>23.45</v>
      </c>
      <c r="Z155" s="55">
        <v>18571461</v>
      </c>
      <c r="AA155" s="46">
        <v>8304623</v>
      </c>
      <c r="AB155" s="37">
        <f t="shared" si="58"/>
        <v>0.376778</v>
      </c>
      <c r="AC155" s="37" t="str">
        <f t="shared" si="59"/>
        <v/>
      </c>
      <c r="AD155" s="37" t="str">
        <f t="shared" si="60"/>
        <v/>
      </c>
      <c r="AE155" s="71">
        <f t="shared" si="61"/>
        <v>0</v>
      </c>
      <c r="AF155" s="71">
        <f t="shared" si="62"/>
        <v>874.38614882274987</v>
      </c>
      <c r="AG155" s="71">
        <f t="shared" si="63"/>
        <v>0</v>
      </c>
      <c r="AH155" s="71" t="str">
        <f t="shared" si="64"/>
        <v/>
      </c>
      <c r="AI155" s="37" t="str">
        <f t="shared" si="65"/>
        <v/>
      </c>
      <c r="AJ155" s="37" t="str">
        <f t="shared" si="66"/>
        <v/>
      </c>
      <c r="AK155" s="38">
        <f t="shared" si="67"/>
        <v>874.39</v>
      </c>
      <c r="AL155" s="38">
        <f t="shared" si="68"/>
        <v>889.37</v>
      </c>
      <c r="AM155" s="36">
        <f t="shared" si="69"/>
        <v>1033693</v>
      </c>
      <c r="AN155" s="39">
        <f t="shared" si="70"/>
        <v>1.8122660999999999E-3</v>
      </c>
      <c r="AO155" s="36">
        <f t="shared" si="71"/>
        <v>1508.1914078793</v>
      </c>
      <c r="AP155" s="36">
        <f t="shared" si="72"/>
        <v>202988</v>
      </c>
      <c r="AQ155" s="36">
        <f t="shared" si="73"/>
        <v>90300</v>
      </c>
      <c r="AR155" s="36">
        <f t="shared" si="74"/>
        <v>415231.15</v>
      </c>
      <c r="AS155" s="36">
        <f t="shared" si="75"/>
        <v>111180</v>
      </c>
      <c r="AT155" s="40">
        <f t="shared" si="76"/>
        <v>202988</v>
      </c>
      <c r="AU155" s="37"/>
      <c r="AV155" s="37">
        <f t="shared" si="77"/>
        <v>1</v>
      </c>
    </row>
    <row r="156" spans="1:48" ht="15" customHeight="1" x14ac:dyDescent="0.25">
      <c r="A156" s="43">
        <v>18</v>
      </c>
      <c r="B156" s="43">
        <v>200</v>
      </c>
      <c r="C156" t="s">
        <v>1075</v>
      </c>
      <c r="D156" t="s">
        <v>1076</v>
      </c>
      <c r="E156" s="44" t="s">
        <v>86</v>
      </c>
      <c r="F156" s="35">
        <v>5238862</v>
      </c>
      <c r="G156" s="53">
        <v>14895</v>
      </c>
      <c r="H156" s="56">
        <f t="shared" si="52"/>
        <v>4.1730405075510628</v>
      </c>
      <c r="I156">
        <v>1343</v>
      </c>
      <c r="J156">
        <v>6551</v>
      </c>
      <c r="K156" s="37">
        <f t="shared" si="53"/>
        <v>20.500699999999998</v>
      </c>
      <c r="L156" s="37">
        <v>11667</v>
      </c>
      <c r="M156" s="37">
        <v>11489</v>
      </c>
      <c r="N156" s="37">
        <v>12353</v>
      </c>
      <c r="O156" s="37">
        <v>13178</v>
      </c>
      <c r="P156" s="45">
        <v>13590</v>
      </c>
      <c r="Q156" s="53">
        <v>14395</v>
      </c>
      <c r="R156" s="45">
        <f t="shared" si="54"/>
        <v>14395</v>
      </c>
      <c r="S156" s="38">
        <f t="shared" si="55"/>
        <v>0</v>
      </c>
      <c r="T156" s="53">
        <v>222725500</v>
      </c>
      <c r="U156" s="53">
        <v>1122130550</v>
      </c>
      <c r="V156" s="63">
        <f t="shared" si="56"/>
        <v>19.848448000000001</v>
      </c>
      <c r="W156" s="36">
        <v>2457</v>
      </c>
      <c r="X156">
        <v>14412</v>
      </c>
      <c r="Y156">
        <f t="shared" si="57"/>
        <v>17.05</v>
      </c>
      <c r="Z156" s="55">
        <v>13253643</v>
      </c>
      <c r="AA156" s="46">
        <v>6443942</v>
      </c>
      <c r="AB156" s="37">
        <f t="shared" si="58"/>
        <v>0.376778</v>
      </c>
      <c r="AC156" s="37" t="str">
        <f t="shared" si="59"/>
        <v/>
      </c>
      <c r="AD156" s="37" t="str">
        <f t="shared" si="60"/>
        <v/>
      </c>
      <c r="AE156" s="71">
        <f t="shared" si="61"/>
        <v>0</v>
      </c>
      <c r="AF156" s="71">
        <f t="shared" si="62"/>
        <v>0</v>
      </c>
      <c r="AG156" s="71">
        <f t="shared" si="63"/>
        <v>895.01507068879994</v>
      </c>
      <c r="AH156" s="71" t="str">
        <f t="shared" si="64"/>
        <v/>
      </c>
      <c r="AI156" s="37" t="str">
        <f t="shared" si="65"/>
        <v/>
      </c>
      <c r="AJ156" s="37" t="str">
        <f t="shared" si="66"/>
        <v/>
      </c>
      <c r="AK156" s="38">
        <f t="shared" si="67"/>
        <v>895.02</v>
      </c>
      <c r="AL156" s="38">
        <f t="shared" si="68"/>
        <v>910.35</v>
      </c>
      <c r="AM156" s="36">
        <f t="shared" si="69"/>
        <v>8565982</v>
      </c>
      <c r="AN156" s="39">
        <f t="shared" si="70"/>
        <v>1.8122660999999999E-3</v>
      </c>
      <c r="AO156" s="36">
        <f t="shared" si="71"/>
        <v>6029.6267866319995</v>
      </c>
      <c r="AP156" s="36">
        <f t="shared" si="72"/>
        <v>5244892</v>
      </c>
      <c r="AQ156" s="36">
        <f t="shared" si="73"/>
        <v>148950</v>
      </c>
      <c r="AR156" s="36">
        <f t="shared" si="74"/>
        <v>322197.10000000003</v>
      </c>
      <c r="AS156" s="36">
        <f t="shared" si="75"/>
        <v>5089912</v>
      </c>
      <c r="AT156" s="40">
        <f t="shared" si="76"/>
        <v>5244892</v>
      </c>
      <c r="AU156" s="37"/>
      <c r="AV156" s="37">
        <f t="shared" si="77"/>
        <v>1</v>
      </c>
    </row>
    <row r="157" spans="1:48" ht="15" customHeight="1" x14ac:dyDescent="0.25">
      <c r="A157" s="43">
        <v>18</v>
      </c>
      <c r="B157" s="43">
        <v>300</v>
      </c>
      <c r="C157" t="s">
        <v>1255</v>
      </c>
      <c r="D157" t="s">
        <v>1256</v>
      </c>
      <c r="E157" s="44" t="s">
        <v>175</v>
      </c>
      <c r="F157" s="35">
        <v>957195</v>
      </c>
      <c r="G157" s="53">
        <v>2421</v>
      </c>
      <c r="H157" s="56">
        <f t="shared" si="52"/>
        <v>3.3839947894417328</v>
      </c>
      <c r="I157">
        <v>430</v>
      </c>
      <c r="J157">
        <v>1394</v>
      </c>
      <c r="K157" s="37">
        <f t="shared" si="53"/>
        <v>30.846499999999999</v>
      </c>
      <c r="L157" s="37">
        <v>2241</v>
      </c>
      <c r="M157" s="37">
        <v>2218</v>
      </c>
      <c r="N157" s="37">
        <v>2073</v>
      </c>
      <c r="O157" s="37">
        <v>2299</v>
      </c>
      <c r="P157" s="45">
        <v>2386</v>
      </c>
      <c r="Q157" s="53">
        <v>2360</v>
      </c>
      <c r="R157" s="45">
        <f t="shared" si="54"/>
        <v>2386</v>
      </c>
      <c r="S157" s="38">
        <f t="shared" si="55"/>
        <v>0</v>
      </c>
      <c r="T157" s="53">
        <v>31501300</v>
      </c>
      <c r="U157" s="53">
        <v>213097118</v>
      </c>
      <c r="V157" s="63">
        <f t="shared" si="56"/>
        <v>14.782603</v>
      </c>
      <c r="W157" s="36">
        <v>823</v>
      </c>
      <c r="X157">
        <v>2519</v>
      </c>
      <c r="Y157">
        <f t="shared" si="57"/>
        <v>32.67</v>
      </c>
      <c r="Z157" s="55">
        <v>2524383</v>
      </c>
      <c r="AA157" s="46">
        <v>1429248</v>
      </c>
      <c r="AB157" s="37">
        <f t="shared" si="58"/>
        <v>0.376778</v>
      </c>
      <c r="AC157" s="37" t="str">
        <f t="shared" si="59"/>
        <v/>
      </c>
      <c r="AD157" s="37" t="str">
        <f t="shared" si="60"/>
        <v/>
      </c>
      <c r="AE157" s="71">
        <f t="shared" si="61"/>
        <v>943.93361710752163</v>
      </c>
      <c r="AF157" s="71">
        <f t="shared" si="62"/>
        <v>0</v>
      </c>
      <c r="AG157" s="71">
        <f t="shared" si="63"/>
        <v>0</v>
      </c>
      <c r="AH157" s="71" t="str">
        <f t="shared" si="64"/>
        <v/>
      </c>
      <c r="AI157" s="37" t="str">
        <f t="shared" si="65"/>
        <v/>
      </c>
      <c r="AJ157" s="37" t="str">
        <f t="shared" si="66"/>
        <v/>
      </c>
      <c r="AK157" s="38">
        <f t="shared" si="67"/>
        <v>943.93</v>
      </c>
      <c r="AL157" s="38">
        <f t="shared" si="68"/>
        <v>960.1</v>
      </c>
      <c r="AM157" s="36">
        <f t="shared" si="69"/>
        <v>1373270</v>
      </c>
      <c r="AN157" s="39">
        <f t="shared" si="70"/>
        <v>1.8122660999999999E-3</v>
      </c>
      <c r="AO157" s="36">
        <f t="shared" si="71"/>
        <v>754.03861755749995</v>
      </c>
      <c r="AP157" s="36">
        <f t="shared" si="72"/>
        <v>957949</v>
      </c>
      <c r="AQ157" s="36">
        <f t="shared" si="73"/>
        <v>24210</v>
      </c>
      <c r="AR157" s="36">
        <f t="shared" si="74"/>
        <v>71462.400000000009</v>
      </c>
      <c r="AS157" s="36">
        <f t="shared" si="75"/>
        <v>932985</v>
      </c>
      <c r="AT157" s="40">
        <f t="shared" si="76"/>
        <v>957949</v>
      </c>
      <c r="AU157" s="37"/>
      <c r="AV157" s="37">
        <f t="shared" si="77"/>
        <v>1</v>
      </c>
    </row>
    <row r="158" spans="1:48" ht="15" customHeight="1" x14ac:dyDescent="0.25">
      <c r="A158" s="43">
        <v>18</v>
      </c>
      <c r="B158" s="43">
        <v>500</v>
      </c>
      <c r="C158" t="s">
        <v>1263</v>
      </c>
      <c r="D158" t="s">
        <v>1264</v>
      </c>
      <c r="E158" s="44" t="s">
        <v>179</v>
      </c>
      <c r="F158" s="35">
        <v>16274</v>
      </c>
      <c r="G158" s="53">
        <v>321</v>
      </c>
      <c r="H158" s="56">
        <f t="shared" si="52"/>
        <v>2.5065050324048719</v>
      </c>
      <c r="I158">
        <v>11</v>
      </c>
      <c r="J158">
        <v>172</v>
      </c>
      <c r="K158" s="37">
        <f t="shared" si="53"/>
        <v>6.3952999999999998</v>
      </c>
      <c r="L158" s="37">
        <v>82</v>
      </c>
      <c r="M158" s="37">
        <v>157</v>
      </c>
      <c r="N158" s="37">
        <v>172</v>
      </c>
      <c r="O158" s="37">
        <v>231</v>
      </c>
      <c r="P158" s="48">
        <v>332</v>
      </c>
      <c r="Q158" s="53">
        <v>296</v>
      </c>
      <c r="R158" s="45">
        <f t="shared" si="54"/>
        <v>332</v>
      </c>
      <c r="S158" s="38">
        <f t="shared" si="55"/>
        <v>3.31</v>
      </c>
      <c r="T158" s="53">
        <v>476700</v>
      </c>
      <c r="U158" s="53">
        <v>62979118</v>
      </c>
      <c r="V158" s="63">
        <f t="shared" si="56"/>
        <v>0.75691799999999998</v>
      </c>
      <c r="W158" s="36">
        <v>62</v>
      </c>
      <c r="X158">
        <v>247</v>
      </c>
      <c r="Y158">
        <f t="shared" si="57"/>
        <v>25.1</v>
      </c>
      <c r="Z158" s="55">
        <v>706680</v>
      </c>
      <c r="AA158" s="46">
        <v>300008</v>
      </c>
      <c r="AB158" s="37">
        <f t="shared" si="58"/>
        <v>0.376778</v>
      </c>
      <c r="AC158" s="37" t="str">
        <f t="shared" si="59"/>
        <v/>
      </c>
      <c r="AD158" s="37" t="str">
        <f t="shared" si="60"/>
        <v/>
      </c>
      <c r="AE158" s="71">
        <f t="shared" si="61"/>
        <v>750.1163120424909</v>
      </c>
      <c r="AF158" s="71">
        <f t="shared" si="62"/>
        <v>0</v>
      </c>
      <c r="AG158" s="71">
        <f t="shared" si="63"/>
        <v>0</v>
      </c>
      <c r="AH158" s="71" t="str">
        <f t="shared" si="64"/>
        <v/>
      </c>
      <c r="AI158" s="37" t="str">
        <f t="shared" si="65"/>
        <v/>
      </c>
      <c r="AJ158" s="37" t="str">
        <f t="shared" si="66"/>
        <v/>
      </c>
      <c r="AK158" s="38">
        <f t="shared" si="67"/>
        <v>750.12</v>
      </c>
      <c r="AL158" s="38">
        <f t="shared" si="68"/>
        <v>762.97</v>
      </c>
      <c r="AM158" s="36">
        <f t="shared" si="69"/>
        <v>0</v>
      </c>
      <c r="AN158" s="39">
        <f t="shared" si="70"/>
        <v>1.8122660999999999E-3</v>
      </c>
      <c r="AO158" s="36">
        <f t="shared" si="71"/>
        <v>-29.492818511399999</v>
      </c>
      <c r="AP158" s="36">
        <f t="shared" si="72"/>
        <v>0</v>
      </c>
      <c r="AQ158" s="36">
        <f t="shared" si="73"/>
        <v>3210</v>
      </c>
      <c r="AR158" s="36">
        <f t="shared" si="74"/>
        <v>15000.400000000001</v>
      </c>
      <c r="AS158" s="36">
        <f t="shared" si="75"/>
        <v>13064</v>
      </c>
      <c r="AT158" s="40">
        <f t="shared" si="76"/>
        <v>13064</v>
      </c>
      <c r="AU158" s="37"/>
      <c r="AV158" s="37">
        <f t="shared" si="77"/>
        <v>1</v>
      </c>
    </row>
    <row r="159" spans="1:48" ht="15" customHeight="1" x14ac:dyDescent="0.25">
      <c r="A159" s="43">
        <v>18</v>
      </c>
      <c r="B159" s="43">
        <v>600</v>
      </c>
      <c r="C159" t="s">
        <v>1291</v>
      </c>
      <c r="D159" t="s">
        <v>1292</v>
      </c>
      <c r="E159" s="44" t="s">
        <v>193</v>
      </c>
      <c r="F159" s="35">
        <v>33835</v>
      </c>
      <c r="G159" s="53">
        <v>541</v>
      </c>
      <c r="H159" s="56">
        <f t="shared" si="52"/>
        <v>2.7331972651065692</v>
      </c>
      <c r="I159">
        <v>23</v>
      </c>
      <c r="J159">
        <v>298</v>
      </c>
      <c r="K159" s="37">
        <f t="shared" si="53"/>
        <v>7.7180999999999997</v>
      </c>
      <c r="L159" s="37">
        <v>448</v>
      </c>
      <c r="M159" s="37">
        <v>580</v>
      </c>
      <c r="N159" s="37">
        <v>524</v>
      </c>
      <c r="O159" s="37">
        <v>590</v>
      </c>
      <c r="P159" s="48">
        <v>532</v>
      </c>
      <c r="Q159" s="53">
        <v>526</v>
      </c>
      <c r="R159" s="45">
        <f t="shared" si="54"/>
        <v>590</v>
      </c>
      <c r="S159" s="38">
        <f t="shared" si="55"/>
        <v>8.31</v>
      </c>
      <c r="T159" s="53">
        <v>18655500</v>
      </c>
      <c r="U159" s="53">
        <v>98376470</v>
      </c>
      <c r="V159" s="63">
        <f t="shared" si="56"/>
        <v>18.963376</v>
      </c>
      <c r="W159" s="36">
        <v>68</v>
      </c>
      <c r="X159">
        <v>630</v>
      </c>
      <c r="Y159">
        <f t="shared" si="57"/>
        <v>10.79</v>
      </c>
      <c r="Z159" s="55">
        <v>1070065</v>
      </c>
      <c r="AA159" s="46">
        <v>634726</v>
      </c>
      <c r="AB159" s="37">
        <f t="shared" si="58"/>
        <v>0.376778</v>
      </c>
      <c r="AC159" s="37" t="str">
        <f t="shared" si="59"/>
        <v/>
      </c>
      <c r="AD159" s="37" t="str">
        <f t="shared" si="60"/>
        <v/>
      </c>
      <c r="AE159" s="71">
        <f t="shared" si="61"/>
        <v>800.18741232494369</v>
      </c>
      <c r="AF159" s="71">
        <f t="shared" si="62"/>
        <v>0</v>
      </c>
      <c r="AG159" s="71">
        <f t="shared" si="63"/>
        <v>0</v>
      </c>
      <c r="AH159" s="71" t="str">
        <f t="shared" si="64"/>
        <v/>
      </c>
      <c r="AI159" s="37" t="str">
        <f t="shared" si="65"/>
        <v/>
      </c>
      <c r="AJ159" s="37" t="str">
        <f t="shared" si="66"/>
        <v/>
      </c>
      <c r="AK159" s="38">
        <f t="shared" si="67"/>
        <v>800.19</v>
      </c>
      <c r="AL159" s="38">
        <f t="shared" si="68"/>
        <v>813.9</v>
      </c>
      <c r="AM159" s="36">
        <f t="shared" si="69"/>
        <v>37143</v>
      </c>
      <c r="AN159" s="39">
        <f t="shared" si="70"/>
        <v>1.8122660999999999E-3</v>
      </c>
      <c r="AO159" s="36">
        <f t="shared" si="71"/>
        <v>5.9949762587999995</v>
      </c>
      <c r="AP159" s="36">
        <f t="shared" si="72"/>
        <v>33841</v>
      </c>
      <c r="AQ159" s="36">
        <f t="shared" si="73"/>
        <v>5410</v>
      </c>
      <c r="AR159" s="36">
        <f t="shared" si="74"/>
        <v>31736.300000000003</v>
      </c>
      <c r="AS159" s="36">
        <f t="shared" si="75"/>
        <v>28425</v>
      </c>
      <c r="AT159" s="40">
        <f t="shared" si="76"/>
        <v>33841</v>
      </c>
      <c r="AU159" s="37"/>
      <c r="AV159" s="37">
        <f t="shared" si="77"/>
        <v>1</v>
      </c>
    </row>
    <row r="160" spans="1:48" ht="15" customHeight="1" x14ac:dyDescent="0.25">
      <c r="A160" s="43">
        <v>18</v>
      </c>
      <c r="B160" s="43">
        <v>700</v>
      </c>
      <c r="C160" t="s">
        <v>1433</v>
      </c>
      <c r="D160" t="s">
        <v>1434</v>
      </c>
      <c r="E160" s="44" t="s">
        <v>263</v>
      </c>
      <c r="F160" s="35">
        <v>0</v>
      </c>
      <c r="G160" s="53">
        <v>460</v>
      </c>
      <c r="H160" s="56">
        <f t="shared" si="52"/>
        <v>2.6627578316815739</v>
      </c>
      <c r="I160">
        <v>23</v>
      </c>
      <c r="J160">
        <v>605</v>
      </c>
      <c r="K160" s="37">
        <f t="shared" si="53"/>
        <v>3.8017000000000003</v>
      </c>
      <c r="L160" s="37">
        <v>143</v>
      </c>
      <c r="M160" s="37">
        <v>263</v>
      </c>
      <c r="N160" s="37">
        <v>299</v>
      </c>
      <c r="O160" s="37">
        <v>392</v>
      </c>
      <c r="P160" s="48">
        <v>387</v>
      </c>
      <c r="Q160" s="53">
        <v>443</v>
      </c>
      <c r="R160" s="45">
        <f t="shared" si="54"/>
        <v>443</v>
      </c>
      <c r="S160" s="38">
        <f t="shared" si="55"/>
        <v>0</v>
      </c>
      <c r="T160" s="53">
        <v>2774700</v>
      </c>
      <c r="U160" s="53">
        <v>342613159</v>
      </c>
      <c r="V160" s="63">
        <f t="shared" si="56"/>
        <v>0.80986400000000003</v>
      </c>
      <c r="W160" s="36">
        <v>183</v>
      </c>
      <c r="X160">
        <v>431</v>
      </c>
      <c r="Y160">
        <f t="shared" si="57"/>
        <v>42.46</v>
      </c>
      <c r="Z160" s="55">
        <v>3844610</v>
      </c>
      <c r="AA160" s="46">
        <v>625000</v>
      </c>
      <c r="AB160" s="37">
        <f t="shared" si="58"/>
        <v>0.376778</v>
      </c>
      <c r="AC160" s="37" t="str">
        <f t="shared" si="59"/>
        <v/>
      </c>
      <c r="AD160" s="37" t="str">
        <f t="shared" si="60"/>
        <v/>
      </c>
      <c r="AE160" s="71">
        <f t="shared" si="61"/>
        <v>784.62896158833098</v>
      </c>
      <c r="AF160" s="71">
        <f t="shared" si="62"/>
        <v>0</v>
      </c>
      <c r="AG160" s="71">
        <f t="shared" si="63"/>
        <v>0</v>
      </c>
      <c r="AH160" s="71" t="str">
        <f t="shared" si="64"/>
        <v/>
      </c>
      <c r="AI160" s="37" t="str">
        <f t="shared" si="65"/>
        <v/>
      </c>
      <c r="AJ160" s="37" t="str">
        <f t="shared" si="66"/>
        <v/>
      </c>
      <c r="AK160" s="38">
        <f t="shared" si="67"/>
        <v>784.63</v>
      </c>
      <c r="AL160" s="38">
        <f t="shared" si="68"/>
        <v>798.07</v>
      </c>
      <c r="AM160" s="36">
        <f t="shared" si="69"/>
        <v>0</v>
      </c>
      <c r="AN160" s="39">
        <f t="shared" si="70"/>
        <v>1.8122660999999999E-3</v>
      </c>
      <c r="AO160" s="36">
        <f t="shared" si="71"/>
        <v>0</v>
      </c>
      <c r="AP160" s="36">
        <f t="shared" si="72"/>
        <v>0</v>
      </c>
      <c r="AQ160" s="36">
        <f t="shared" si="73"/>
        <v>4600</v>
      </c>
      <c r="AR160" s="36">
        <f t="shared" si="74"/>
        <v>31250</v>
      </c>
      <c r="AS160" s="36">
        <f t="shared" si="75"/>
        <v>-4600</v>
      </c>
      <c r="AT160" s="40">
        <f t="shared" si="76"/>
        <v>0</v>
      </c>
      <c r="AU160" s="37"/>
      <c r="AV160" s="37">
        <f t="shared" si="77"/>
        <v>0</v>
      </c>
    </row>
    <row r="161" spans="1:48" ht="15" customHeight="1" x14ac:dyDescent="0.25">
      <c r="A161" s="43">
        <v>18</v>
      </c>
      <c r="B161" s="43">
        <v>900</v>
      </c>
      <c r="C161" t="s">
        <v>1453</v>
      </c>
      <c r="D161" t="s">
        <v>1454</v>
      </c>
      <c r="E161" s="44" t="s">
        <v>273</v>
      </c>
      <c r="F161" s="35">
        <v>2280</v>
      </c>
      <c r="G161" s="53">
        <v>120</v>
      </c>
      <c r="H161" s="56">
        <f t="shared" si="52"/>
        <v>2.0791812460476247</v>
      </c>
      <c r="I161">
        <v>6</v>
      </c>
      <c r="J161">
        <v>36</v>
      </c>
      <c r="K161" s="37">
        <f t="shared" si="53"/>
        <v>16.666700000000002</v>
      </c>
      <c r="L161" s="37">
        <v>54</v>
      </c>
      <c r="M161" s="37">
        <v>83</v>
      </c>
      <c r="N161" s="37">
        <v>92</v>
      </c>
      <c r="O161" s="37">
        <v>74</v>
      </c>
      <c r="P161" s="48">
        <v>69</v>
      </c>
      <c r="Q161" s="53">
        <v>84</v>
      </c>
      <c r="R161" s="45">
        <f t="shared" si="54"/>
        <v>92</v>
      </c>
      <c r="S161" s="38">
        <f t="shared" si="55"/>
        <v>0</v>
      </c>
      <c r="T161" s="53">
        <v>1253100</v>
      </c>
      <c r="U161" s="53">
        <v>11976123</v>
      </c>
      <c r="V161" s="63">
        <f t="shared" si="56"/>
        <v>10.463319</v>
      </c>
      <c r="W161" s="36">
        <v>27</v>
      </c>
      <c r="X161">
        <v>86</v>
      </c>
      <c r="Y161">
        <f t="shared" si="57"/>
        <v>31.4</v>
      </c>
      <c r="Z161" s="55">
        <v>118769</v>
      </c>
      <c r="AA161" s="46">
        <v>25000</v>
      </c>
      <c r="AB161" s="37">
        <f t="shared" si="58"/>
        <v>0.376778</v>
      </c>
      <c r="AC161" s="37" t="str">
        <f t="shared" si="59"/>
        <v/>
      </c>
      <c r="AD161" s="37" t="str">
        <f t="shared" si="60"/>
        <v/>
      </c>
      <c r="AE161" s="71">
        <f t="shared" si="61"/>
        <v>655.73031608326119</v>
      </c>
      <c r="AF161" s="71">
        <f t="shared" si="62"/>
        <v>0</v>
      </c>
      <c r="AG161" s="71">
        <f t="shared" si="63"/>
        <v>0</v>
      </c>
      <c r="AH161" s="71" t="str">
        <f t="shared" si="64"/>
        <v/>
      </c>
      <c r="AI161" s="37" t="str">
        <f t="shared" si="65"/>
        <v/>
      </c>
      <c r="AJ161" s="37" t="str">
        <f t="shared" si="66"/>
        <v/>
      </c>
      <c r="AK161" s="38">
        <f t="shared" si="67"/>
        <v>655.73</v>
      </c>
      <c r="AL161" s="38">
        <f t="shared" si="68"/>
        <v>666.96</v>
      </c>
      <c r="AM161" s="36">
        <f t="shared" si="69"/>
        <v>35286</v>
      </c>
      <c r="AN161" s="39">
        <f t="shared" si="70"/>
        <v>1.8122660999999999E-3</v>
      </c>
      <c r="AO161" s="36">
        <f t="shared" si="71"/>
        <v>59.815654896599995</v>
      </c>
      <c r="AP161" s="36">
        <f t="shared" si="72"/>
        <v>2340</v>
      </c>
      <c r="AQ161" s="36">
        <f t="shared" si="73"/>
        <v>1200</v>
      </c>
      <c r="AR161" s="36">
        <f t="shared" si="74"/>
        <v>1250</v>
      </c>
      <c r="AS161" s="36">
        <f t="shared" si="75"/>
        <v>1080</v>
      </c>
      <c r="AT161" s="40">
        <f t="shared" si="76"/>
        <v>2340</v>
      </c>
      <c r="AU161" s="37"/>
      <c r="AV161" s="37">
        <f t="shared" si="77"/>
        <v>1</v>
      </c>
    </row>
    <row r="162" spans="1:48" ht="15" customHeight="1" x14ac:dyDescent="0.25">
      <c r="A162" s="43">
        <v>18</v>
      </c>
      <c r="B162" s="43">
        <v>1000</v>
      </c>
      <c r="C162" t="s">
        <v>1479</v>
      </c>
      <c r="D162" t="s">
        <v>1480</v>
      </c>
      <c r="E162" s="44" t="s">
        <v>286</v>
      </c>
      <c r="F162" s="35">
        <v>133</v>
      </c>
      <c r="G162" s="53">
        <v>206</v>
      </c>
      <c r="H162" s="56">
        <f t="shared" si="52"/>
        <v>2.3138672203691533</v>
      </c>
      <c r="I162">
        <v>4</v>
      </c>
      <c r="J162">
        <v>150</v>
      </c>
      <c r="K162" s="37">
        <f t="shared" si="53"/>
        <v>2.6667000000000001</v>
      </c>
      <c r="L162" s="37">
        <v>125</v>
      </c>
      <c r="M162" s="37">
        <v>174</v>
      </c>
      <c r="N162" s="37">
        <v>138</v>
      </c>
      <c r="O162" s="37">
        <v>213</v>
      </c>
      <c r="P162" s="48">
        <v>210</v>
      </c>
      <c r="Q162" s="53">
        <v>194</v>
      </c>
      <c r="R162" s="45">
        <f t="shared" si="54"/>
        <v>213</v>
      </c>
      <c r="S162" s="38">
        <f t="shared" si="55"/>
        <v>3.29</v>
      </c>
      <c r="T162" s="53">
        <v>11211600</v>
      </c>
      <c r="U162" s="53">
        <v>28855194</v>
      </c>
      <c r="V162" s="63">
        <f t="shared" si="56"/>
        <v>38.854703000000001</v>
      </c>
      <c r="W162" s="36">
        <v>59</v>
      </c>
      <c r="X162">
        <v>168</v>
      </c>
      <c r="Y162">
        <f t="shared" si="57"/>
        <v>35.119999999999997</v>
      </c>
      <c r="Z162" s="55">
        <v>420673</v>
      </c>
      <c r="AA162" s="46">
        <v>255202</v>
      </c>
      <c r="AB162" s="37">
        <f t="shared" si="58"/>
        <v>0.376778</v>
      </c>
      <c r="AC162" s="37" t="str">
        <f t="shared" si="59"/>
        <v/>
      </c>
      <c r="AD162" s="37" t="str">
        <f t="shared" si="60"/>
        <v/>
      </c>
      <c r="AE162" s="71">
        <f t="shared" si="61"/>
        <v>707.56705003347747</v>
      </c>
      <c r="AF162" s="71">
        <f t="shared" si="62"/>
        <v>0</v>
      </c>
      <c r="AG162" s="71">
        <f t="shared" si="63"/>
        <v>0</v>
      </c>
      <c r="AH162" s="71" t="str">
        <f t="shared" si="64"/>
        <v/>
      </c>
      <c r="AI162" s="37" t="str">
        <f t="shared" si="65"/>
        <v/>
      </c>
      <c r="AJ162" s="37" t="str">
        <f t="shared" si="66"/>
        <v/>
      </c>
      <c r="AK162" s="38">
        <f t="shared" si="67"/>
        <v>707.57</v>
      </c>
      <c r="AL162" s="38">
        <f t="shared" si="68"/>
        <v>719.69</v>
      </c>
      <c r="AM162" s="36">
        <f t="shared" si="69"/>
        <v>0</v>
      </c>
      <c r="AN162" s="39">
        <f t="shared" si="70"/>
        <v>1.8122660999999999E-3</v>
      </c>
      <c r="AO162" s="36">
        <f t="shared" si="71"/>
        <v>-0.24103139129999998</v>
      </c>
      <c r="AP162" s="36">
        <f t="shared" si="72"/>
        <v>0</v>
      </c>
      <c r="AQ162" s="36">
        <f t="shared" si="73"/>
        <v>2060</v>
      </c>
      <c r="AR162" s="36">
        <f t="shared" si="74"/>
        <v>12760.1</v>
      </c>
      <c r="AS162" s="36">
        <f t="shared" si="75"/>
        <v>-1927</v>
      </c>
      <c r="AT162" s="40">
        <f t="shared" si="76"/>
        <v>0</v>
      </c>
      <c r="AU162" s="37"/>
      <c r="AV162" s="37">
        <f t="shared" si="77"/>
        <v>0</v>
      </c>
    </row>
    <row r="163" spans="1:48" ht="15" customHeight="1" x14ac:dyDescent="0.25">
      <c r="A163" s="43">
        <v>18</v>
      </c>
      <c r="B163" s="43">
        <v>1100</v>
      </c>
      <c r="C163" t="s">
        <v>1681</v>
      </c>
      <c r="D163" t="s">
        <v>1682</v>
      </c>
      <c r="E163" s="44" t="s">
        <v>387</v>
      </c>
      <c r="F163" s="35">
        <v>179828</v>
      </c>
      <c r="G163" s="53">
        <v>590</v>
      </c>
      <c r="H163" s="56">
        <f t="shared" si="52"/>
        <v>2.7708520116421442</v>
      </c>
      <c r="I163">
        <v>80</v>
      </c>
      <c r="J163">
        <v>251</v>
      </c>
      <c r="K163" s="37">
        <f t="shared" si="53"/>
        <v>31.872499999999999</v>
      </c>
      <c r="L163" s="37">
        <v>562</v>
      </c>
      <c r="M163" s="37">
        <v>537</v>
      </c>
      <c r="N163" s="37">
        <v>553</v>
      </c>
      <c r="O163" s="37">
        <v>498</v>
      </c>
      <c r="P163" s="48">
        <v>572</v>
      </c>
      <c r="Q163" s="53">
        <v>576</v>
      </c>
      <c r="R163" s="45">
        <f t="shared" si="54"/>
        <v>576</v>
      </c>
      <c r="S163" s="38">
        <f t="shared" si="55"/>
        <v>0</v>
      </c>
      <c r="T163" s="53">
        <v>7896900</v>
      </c>
      <c r="U163" s="53">
        <v>44107451</v>
      </c>
      <c r="V163" s="63">
        <f t="shared" si="56"/>
        <v>17.903777999999999</v>
      </c>
      <c r="W163" s="36">
        <v>116</v>
      </c>
      <c r="X163">
        <v>559</v>
      </c>
      <c r="Y163">
        <f t="shared" si="57"/>
        <v>20.75</v>
      </c>
      <c r="Z163" s="55">
        <v>507466</v>
      </c>
      <c r="AA163" s="46">
        <v>333244</v>
      </c>
      <c r="AB163" s="37">
        <f t="shared" si="58"/>
        <v>0.376778</v>
      </c>
      <c r="AC163" s="37" t="str">
        <f t="shared" si="59"/>
        <v/>
      </c>
      <c r="AD163" s="37" t="str">
        <f t="shared" si="60"/>
        <v/>
      </c>
      <c r="AE163" s="71">
        <f t="shared" si="61"/>
        <v>808.50447977548185</v>
      </c>
      <c r="AF163" s="71">
        <f t="shared" si="62"/>
        <v>0</v>
      </c>
      <c r="AG163" s="71">
        <f t="shared" si="63"/>
        <v>0</v>
      </c>
      <c r="AH163" s="71" t="str">
        <f t="shared" si="64"/>
        <v/>
      </c>
      <c r="AI163" s="37" t="str">
        <f t="shared" si="65"/>
        <v/>
      </c>
      <c r="AJ163" s="37" t="str">
        <f t="shared" si="66"/>
        <v/>
      </c>
      <c r="AK163" s="38">
        <f t="shared" si="67"/>
        <v>808.5</v>
      </c>
      <c r="AL163" s="38">
        <f t="shared" si="68"/>
        <v>822.35</v>
      </c>
      <c r="AM163" s="36">
        <f t="shared" si="69"/>
        <v>293984</v>
      </c>
      <c r="AN163" s="39">
        <f t="shared" si="70"/>
        <v>1.8122660999999999E-3</v>
      </c>
      <c r="AO163" s="36">
        <f t="shared" si="71"/>
        <v>206.88104891159998</v>
      </c>
      <c r="AP163" s="36">
        <f t="shared" si="72"/>
        <v>180035</v>
      </c>
      <c r="AQ163" s="36">
        <f t="shared" si="73"/>
        <v>5900</v>
      </c>
      <c r="AR163" s="36">
        <f t="shared" si="74"/>
        <v>16662.2</v>
      </c>
      <c r="AS163" s="36">
        <f t="shared" si="75"/>
        <v>173928</v>
      </c>
      <c r="AT163" s="40">
        <f t="shared" si="76"/>
        <v>180035</v>
      </c>
      <c r="AU163" s="37"/>
      <c r="AV163" s="37">
        <f t="shared" si="77"/>
        <v>1</v>
      </c>
    </row>
    <row r="164" spans="1:48" ht="15" customHeight="1" x14ac:dyDescent="0.25">
      <c r="A164" s="43">
        <v>18</v>
      </c>
      <c r="B164" s="43">
        <v>1200</v>
      </c>
      <c r="C164" t="s">
        <v>1697</v>
      </c>
      <c r="D164" t="s">
        <v>1698</v>
      </c>
      <c r="E164" s="44" t="s">
        <v>395</v>
      </c>
      <c r="F164" s="35">
        <v>29430</v>
      </c>
      <c r="G164" s="53">
        <v>510</v>
      </c>
      <c r="H164" s="56">
        <f t="shared" si="52"/>
        <v>2.7075701760979363</v>
      </c>
      <c r="I164">
        <v>4</v>
      </c>
      <c r="J164">
        <v>192</v>
      </c>
      <c r="K164" s="37">
        <f t="shared" si="53"/>
        <v>2.0832999999999999</v>
      </c>
      <c r="L164" s="37">
        <v>148</v>
      </c>
      <c r="M164" s="37">
        <v>219</v>
      </c>
      <c r="N164" s="37">
        <v>262</v>
      </c>
      <c r="O164" s="37">
        <v>287</v>
      </c>
      <c r="P164" s="48">
        <v>430</v>
      </c>
      <c r="Q164" s="53">
        <v>490</v>
      </c>
      <c r="R164" s="45">
        <f t="shared" si="54"/>
        <v>490</v>
      </c>
      <c r="S164" s="38">
        <f t="shared" si="55"/>
        <v>0</v>
      </c>
      <c r="T164" s="53">
        <v>17597900</v>
      </c>
      <c r="U164" s="53">
        <v>83205827</v>
      </c>
      <c r="V164" s="63">
        <f t="shared" si="56"/>
        <v>21.149840999999999</v>
      </c>
      <c r="W164" s="36">
        <v>37</v>
      </c>
      <c r="X164">
        <v>457</v>
      </c>
      <c r="Y164">
        <f t="shared" si="57"/>
        <v>8.1</v>
      </c>
      <c r="Z164" s="55">
        <v>1017267</v>
      </c>
      <c r="AA164" s="46">
        <v>335002</v>
      </c>
      <c r="AB164" s="37">
        <f t="shared" si="58"/>
        <v>0.376778</v>
      </c>
      <c r="AC164" s="37" t="str">
        <f t="shared" si="59"/>
        <v/>
      </c>
      <c r="AD164" s="37" t="str">
        <f t="shared" si="60"/>
        <v/>
      </c>
      <c r="AE164" s="71">
        <f t="shared" si="61"/>
        <v>794.52697778598383</v>
      </c>
      <c r="AF164" s="71">
        <f t="shared" si="62"/>
        <v>0</v>
      </c>
      <c r="AG164" s="71">
        <f t="shared" si="63"/>
        <v>0</v>
      </c>
      <c r="AH164" s="71" t="str">
        <f t="shared" si="64"/>
        <v/>
      </c>
      <c r="AI164" s="37" t="str">
        <f t="shared" si="65"/>
        <v/>
      </c>
      <c r="AJ164" s="37" t="str">
        <f t="shared" si="66"/>
        <v/>
      </c>
      <c r="AK164" s="38">
        <f t="shared" si="67"/>
        <v>794.53</v>
      </c>
      <c r="AL164" s="38">
        <f t="shared" si="68"/>
        <v>808.14</v>
      </c>
      <c r="AM164" s="36">
        <f t="shared" si="69"/>
        <v>28868</v>
      </c>
      <c r="AN164" s="39">
        <f t="shared" si="70"/>
        <v>1.8122660999999999E-3</v>
      </c>
      <c r="AO164" s="36">
        <f t="shared" si="71"/>
        <v>-1.0184935481999999</v>
      </c>
      <c r="AP164" s="36">
        <f t="shared" si="72"/>
        <v>28868</v>
      </c>
      <c r="AQ164" s="36">
        <f t="shared" si="73"/>
        <v>5100</v>
      </c>
      <c r="AR164" s="36">
        <f t="shared" si="74"/>
        <v>16750.100000000002</v>
      </c>
      <c r="AS164" s="36">
        <f t="shared" si="75"/>
        <v>24330</v>
      </c>
      <c r="AT164" s="40">
        <f t="shared" si="76"/>
        <v>28868</v>
      </c>
      <c r="AU164" s="37"/>
      <c r="AV164" s="37">
        <f t="shared" si="77"/>
        <v>1</v>
      </c>
    </row>
    <row r="165" spans="1:48" ht="15" customHeight="1" x14ac:dyDescent="0.25">
      <c r="A165" s="43">
        <v>18</v>
      </c>
      <c r="B165" s="43">
        <v>1400</v>
      </c>
      <c r="C165" t="s">
        <v>1873</v>
      </c>
      <c r="D165" t="s">
        <v>1874</v>
      </c>
      <c r="E165" s="44" t="s">
        <v>483</v>
      </c>
      <c r="F165" s="35">
        <v>0</v>
      </c>
      <c r="G165" s="53">
        <v>64</v>
      </c>
      <c r="H165" s="56">
        <f t="shared" si="52"/>
        <v>1.8061799739838871</v>
      </c>
      <c r="I165">
        <v>0</v>
      </c>
      <c r="J165">
        <v>61</v>
      </c>
      <c r="K165" s="37">
        <f t="shared" si="53"/>
        <v>0</v>
      </c>
      <c r="L165" s="37">
        <v>46</v>
      </c>
      <c r="M165" s="37">
        <v>60</v>
      </c>
      <c r="N165" s="37">
        <v>61</v>
      </c>
      <c r="O165" s="37">
        <v>50</v>
      </c>
      <c r="P165" s="48">
        <v>57</v>
      </c>
      <c r="Q165" s="53">
        <v>61</v>
      </c>
      <c r="R165" s="45">
        <f t="shared" si="54"/>
        <v>61</v>
      </c>
      <c r="S165" s="38">
        <f t="shared" si="55"/>
        <v>0</v>
      </c>
      <c r="T165" s="53">
        <v>2725700</v>
      </c>
      <c r="U165" s="53">
        <v>54850766</v>
      </c>
      <c r="V165" s="63">
        <f t="shared" si="56"/>
        <v>4.9693019999999999</v>
      </c>
      <c r="W165" s="36">
        <v>8</v>
      </c>
      <c r="X165">
        <v>16</v>
      </c>
      <c r="Y165">
        <f t="shared" si="57"/>
        <v>50</v>
      </c>
      <c r="Z165" s="55">
        <v>610954</v>
      </c>
      <c r="AA165" s="46">
        <v>70003</v>
      </c>
      <c r="AB165" s="37">
        <f t="shared" si="58"/>
        <v>0.376778</v>
      </c>
      <c r="AC165" s="37" t="str">
        <f t="shared" si="59"/>
        <v/>
      </c>
      <c r="AD165" s="37" t="str">
        <f t="shared" si="60"/>
        <v/>
      </c>
      <c r="AE165" s="71">
        <f t="shared" si="61"/>
        <v>595.43061411363908</v>
      </c>
      <c r="AF165" s="71">
        <f t="shared" si="62"/>
        <v>0</v>
      </c>
      <c r="AG165" s="71">
        <f t="shared" si="63"/>
        <v>0</v>
      </c>
      <c r="AH165" s="71" t="str">
        <f t="shared" si="64"/>
        <v/>
      </c>
      <c r="AI165" s="37" t="str">
        <f t="shared" si="65"/>
        <v/>
      </c>
      <c r="AJ165" s="37" t="str">
        <f t="shared" si="66"/>
        <v/>
      </c>
      <c r="AK165" s="38">
        <f t="shared" si="67"/>
        <v>595.42999999999995</v>
      </c>
      <c r="AL165" s="38">
        <f t="shared" si="68"/>
        <v>605.63</v>
      </c>
      <c r="AM165" s="36">
        <f t="shared" si="69"/>
        <v>0</v>
      </c>
      <c r="AN165" s="39">
        <f t="shared" si="70"/>
        <v>1.8122660999999999E-3</v>
      </c>
      <c r="AO165" s="36">
        <f t="shared" si="71"/>
        <v>0</v>
      </c>
      <c r="AP165" s="36">
        <f t="shared" si="72"/>
        <v>0</v>
      </c>
      <c r="AQ165" s="36">
        <f t="shared" si="73"/>
        <v>640</v>
      </c>
      <c r="AR165" s="36">
        <f t="shared" si="74"/>
        <v>3500.15</v>
      </c>
      <c r="AS165" s="36">
        <f t="shared" si="75"/>
        <v>-640</v>
      </c>
      <c r="AT165" s="40">
        <f t="shared" si="76"/>
        <v>0</v>
      </c>
      <c r="AU165" s="37"/>
      <c r="AV165" s="37">
        <f t="shared" si="77"/>
        <v>0</v>
      </c>
    </row>
    <row r="166" spans="1:48" ht="15" customHeight="1" x14ac:dyDescent="0.25">
      <c r="A166" s="43">
        <v>18</v>
      </c>
      <c r="B166" s="43">
        <v>1600</v>
      </c>
      <c r="C166" t="s">
        <v>2047</v>
      </c>
      <c r="D166" t="s">
        <v>2048</v>
      </c>
      <c r="E166" s="44" t="s">
        <v>570</v>
      </c>
      <c r="F166" s="35">
        <v>0</v>
      </c>
      <c r="G166" s="53">
        <v>2121</v>
      </c>
      <c r="H166" s="56">
        <f t="shared" si="52"/>
        <v>3.3265406685165617</v>
      </c>
      <c r="I166">
        <v>100</v>
      </c>
      <c r="J166">
        <v>1439</v>
      </c>
      <c r="K166" s="37">
        <f t="shared" si="53"/>
        <v>6.9493</v>
      </c>
      <c r="L166" s="37">
        <v>1011</v>
      </c>
      <c r="M166" s="37">
        <v>1407</v>
      </c>
      <c r="N166" s="37">
        <v>1391</v>
      </c>
      <c r="O166" s="37">
        <v>1953</v>
      </c>
      <c r="P166" s="45">
        <v>1971</v>
      </c>
      <c r="Q166" s="53">
        <v>1967</v>
      </c>
      <c r="R166" s="45">
        <f t="shared" si="54"/>
        <v>1971</v>
      </c>
      <c r="S166" s="38">
        <f t="shared" si="55"/>
        <v>0</v>
      </c>
      <c r="T166" s="53">
        <v>73081600</v>
      </c>
      <c r="U166" s="53">
        <v>1220728827</v>
      </c>
      <c r="V166" s="63">
        <f t="shared" si="56"/>
        <v>5.9867189999999999</v>
      </c>
      <c r="W166" s="36">
        <v>423</v>
      </c>
      <c r="X166">
        <v>1733</v>
      </c>
      <c r="Y166">
        <f t="shared" si="57"/>
        <v>24.41</v>
      </c>
      <c r="Z166" s="55">
        <v>13837038</v>
      </c>
      <c r="AA166" s="46">
        <v>3120390</v>
      </c>
      <c r="AB166" s="37">
        <f t="shared" si="58"/>
        <v>0.376778</v>
      </c>
      <c r="AC166" s="37" t="str">
        <f t="shared" si="59"/>
        <v/>
      </c>
      <c r="AD166" s="37" t="str">
        <f t="shared" si="60"/>
        <v/>
      </c>
      <c r="AE166" s="71">
        <f t="shared" si="61"/>
        <v>931.24332323993258</v>
      </c>
      <c r="AF166" s="71">
        <f t="shared" si="62"/>
        <v>0</v>
      </c>
      <c r="AG166" s="71">
        <f t="shared" si="63"/>
        <v>0</v>
      </c>
      <c r="AH166" s="71" t="str">
        <f t="shared" si="64"/>
        <v/>
      </c>
      <c r="AI166" s="37" t="str">
        <f t="shared" si="65"/>
        <v/>
      </c>
      <c r="AJ166" s="37" t="str">
        <f t="shared" si="66"/>
        <v/>
      </c>
      <c r="AK166" s="38">
        <f t="shared" si="67"/>
        <v>931.24</v>
      </c>
      <c r="AL166" s="38">
        <f t="shared" si="68"/>
        <v>947.19</v>
      </c>
      <c r="AM166" s="36">
        <f t="shared" si="69"/>
        <v>0</v>
      </c>
      <c r="AN166" s="39">
        <f t="shared" si="70"/>
        <v>1.8122660999999999E-3</v>
      </c>
      <c r="AO166" s="36">
        <f t="shared" si="71"/>
        <v>0</v>
      </c>
      <c r="AP166" s="36">
        <f t="shared" si="72"/>
        <v>0</v>
      </c>
      <c r="AQ166" s="36">
        <f t="shared" si="73"/>
        <v>21210</v>
      </c>
      <c r="AR166" s="36">
        <f t="shared" si="74"/>
        <v>156019.5</v>
      </c>
      <c r="AS166" s="36">
        <f t="shared" si="75"/>
        <v>-21210</v>
      </c>
      <c r="AT166" s="40">
        <f t="shared" si="76"/>
        <v>0</v>
      </c>
      <c r="AU166" s="37"/>
      <c r="AV166" s="37">
        <f t="shared" si="77"/>
        <v>0</v>
      </c>
    </row>
    <row r="167" spans="1:48" ht="15" customHeight="1" x14ac:dyDescent="0.25">
      <c r="A167" s="43">
        <v>18</v>
      </c>
      <c r="B167" s="43">
        <v>1900</v>
      </c>
      <c r="C167" t="s">
        <v>1081</v>
      </c>
      <c r="D167" t="s">
        <v>1082</v>
      </c>
      <c r="E167" s="44" t="s">
        <v>89</v>
      </c>
      <c r="F167" s="35">
        <v>0</v>
      </c>
      <c r="G167" s="53">
        <v>2780</v>
      </c>
      <c r="H167" s="56">
        <f t="shared" si="52"/>
        <v>3.4440447959180762</v>
      </c>
      <c r="I167">
        <v>27</v>
      </c>
      <c r="J167">
        <v>1829</v>
      </c>
      <c r="K167" s="37">
        <f t="shared" si="53"/>
        <v>1.4762000000000002</v>
      </c>
      <c r="L167" s="37">
        <v>233</v>
      </c>
      <c r="M167" s="37">
        <v>384</v>
      </c>
      <c r="N167" s="37">
        <v>432</v>
      </c>
      <c r="O167" s="37">
        <v>979</v>
      </c>
      <c r="P167" s="45">
        <v>2346</v>
      </c>
      <c r="Q167" s="53">
        <v>2574</v>
      </c>
      <c r="R167" s="45">
        <f t="shared" si="54"/>
        <v>2574</v>
      </c>
      <c r="S167" s="38">
        <f t="shared" si="55"/>
        <v>0</v>
      </c>
      <c r="T167" s="53">
        <v>20941800</v>
      </c>
      <c r="U167" s="53">
        <v>857552897</v>
      </c>
      <c r="V167" s="63">
        <f t="shared" si="56"/>
        <v>2.4420419999999998</v>
      </c>
      <c r="W167" s="36">
        <v>502</v>
      </c>
      <c r="X167">
        <v>2605</v>
      </c>
      <c r="Y167">
        <f t="shared" si="57"/>
        <v>19.27</v>
      </c>
      <c r="Z167" s="55">
        <v>9387639</v>
      </c>
      <c r="AA167" s="46">
        <v>2952757</v>
      </c>
      <c r="AB167" s="37">
        <f t="shared" si="58"/>
        <v>0.376778</v>
      </c>
      <c r="AC167" s="37">
        <f t="shared" si="59"/>
        <v>0.56000000000000005</v>
      </c>
      <c r="AD167" s="37" t="str">
        <f t="shared" si="60"/>
        <v/>
      </c>
      <c r="AE167" s="71">
        <f t="shared" si="61"/>
        <v>957.19728238799689</v>
      </c>
      <c r="AF167" s="71">
        <f t="shared" si="62"/>
        <v>609.10122879449989</v>
      </c>
      <c r="AG167" s="71">
        <f t="shared" si="63"/>
        <v>0</v>
      </c>
      <c r="AH167" s="71">
        <f t="shared" si="64"/>
        <v>762.26349237563863</v>
      </c>
      <c r="AI167" s="37" t="str">
        <f t="shared" si="65"/>
        <v/>
      </c>
      <c r="AJ167" s="37">
        <f t="shared" si="66"/>
        <v>1</v>
      </c>
      <c r="AK167" s="38">
        <f t="shared" si="67"/>
        <v>762.26</v>
      </c>
      <c r="AL167" s="38">
        <f t="shared" si="68"/>
        <v>775.32</v>
      </c>
      <c r="AM167" s="36">
        <f t="shared" si="69"/>
        <v>0</v>
      </c>
      <c r="AN167" s="39">
        <f t="shared" si="70"/>
        <v>1.8122660999999999E-3</v>
      </c>
      <c r="AO167" s="36">
        <f t="shared" si="71"/>
        <v>0</v>
      </c>
      <c r="AP167" s="36">
        <f t="shared" si="72"/>
        <v>0</v>
      </c>
      <c r="AQ167" s="36">
        <f t="shared" si="73"/>
        <v>27800</v>
      </c>
      <c r="AR167" s="36">
        <f t="shared" si="74"/>
        <v>147637.85</v>
      </c>
      <c r="AS167" s="36">
        <f t="shared" si="75"/>
        <v>-27800</v>
      </c>
      <c r="AT167" s="40">
        <f t="shared" si="76"/>
        <v>0</v>
      </c>
      <c r="AU167" s="37"/>
      <c r="AV167" s="37">
        <f t="shared" si="77"/>
        <v>0</v>
      </c>
    </row>
    <row r="168" spans="1:48" ht="15" customHeight="1" x14ac:dyDescent="0.25">
      <c r="A168" s="43">
        <v>18</v>
      </c>
      <c r="B168" s="43">
        <v>2000</v>
      </c>
      <c r="C168" t="s">
        <v>2131</v>
      </c>
      <c r="D168" t="s">
        <v>2132</v>
      </c>
      <c r="E168" s="44" t="s">
        <v>612</v>
      </c>
      <c r="F168" s="35">
        <v>148537</v>
      </c>
      <c r="G168" s="53">
        <v>2494</v>
      </c>
      <c r="H168" s="56">
        <f t="shared" si="52"/>
        <v>3.396896449142524</v>
      </c>
      <c r="I168">
        <v>85</v>
      </c>
      <c r="J168">
        <v>1345</v>
      </c>
      <c r="K168" s="37">
        <f t="shared" si="53"/>
        <v>6.3197000000000001</v>
      </c>
      <c r="L168" s="37">
        <v>499</v>
      </c>
      <c r="M168" s="37">
        <v>681</v>
      </c>
      <c r="N168" s="37">
        <v>843</v>
      </c>
      <c r="O168" s="37">
        <v>947</v>
      </c>
      <c r="P168" s="45">
        <v>2162</v>
      </c>
      <c r="Q168" s="53">
        <v>2395</v>
      </c>
      <c r="R168" s="45">
        <f t="shared" si="54"/>
        <v>2395</v>
      </c>
      <c r="S168" s="38">
        <f t="shared" si="55"/>
        <v>0</v>
      </c>
      <c r="T168" s="53">
        <v>49461900</v>
      </c>
      <c r="U168" s="53">
        <v>466696762</v>
      </c>
      <c r="V168" s="63">
        <f t="shared" si="56"/>
        <v>10.598295</v>
      </c>
      <c r="W168" s="36">
        <v>516</v>
      </c>
      <c r="X168">
        <v>2135</v>
      </c>
      <c r="Y168">
        <f t="shared" si="57"/>
        <v>24.17</v>
      </c>
      <c r="Z168" s="55">
        <v>5310299</v>
      </c>
      <c r="AA168" s="46">
        <v>2241217</v>
      </c>
      <c r="AB168" s="37">
        <f t="shared" si="58"/>
        <v>0.376778</v>
      </c>
      <c r="AC168" s="37" t="str">
        <f t="shared" si="59"/>
        <v/>
      </c>
      <c r="AD168" s="37" t="str">
        <f t="shared" si="60"/>
        <v/>
      </c>
      <c r="AE168" s="71">
        <f t="shared" si="61"/>
        <v>946.78329699725327</v>
      </c>
      <c r="AF168" s="71">
        <f t="shared" si="62"/>
        <v>0</v>
      </c>
      <c r="AG168" s="71">
        <f t="shared" si="63"/>
        <v>0</v>
      </c>
      <c r="AH168" s="71" t="str">
        <f t="shared" si="64"/>
        <v/>
      </c>
      <c r="AI168" s="37" t="str">
        <f t="shared" si="65"/>
        <v/>
      </c>
      <c r="AJ168" s="37" t="str">
        <f t="shared" si="66"/>
        <v/>
      </c>
      <c r="AK168" s="38">
        <f t="shared" si="67"/>
        <v>946.78</v>
      </c>
      <c r="AL168" s="38">
        <f t="shared" si="68"/>
        <v>963</v>
      </c>
      <c r="AM168" s="36">
        <f t="shared" si="69"/>
        <v>400918</v>
      </c>
      <c r="AN168" s="39">
        <f t="shared" si="70"/>
        <v>1.8122660999999999E-3</v>
      </c>
      <c r="AO168" s="36">
        <f t="shared" si="71"/>
        <v>457.38153058410001</v>
      </c>
      <c r="AP168" s="36">
        <f t="shared" si="72"/>
        <v>148994</v>
      </c>
      <c r="AQ168" s="36">
        <f t="shared" si="73"/>
        <v>24940</v>
      </c>
      <c r="AR168" s="36">
        <f t="shared" si="74"/>
        <v>112060.85</v>
      </c>
      <c r="AS168" s="36">
        <f t="shared" si="75"/>
        <v>123597</v>
      </c>
      <c r="AT168" s="40">
        <f t="shared" si="76"/>
        <v>148994</v>
      </c>
      <c r="AU168" s="37"/>
      <c r="AV168" s="37">
        <f t="shared" si="77"/>
        <v>1</v>
      </c>
    </row>
    <row r="169" spans="1:48" ht="15" customHeight="1" x14ac:dyDescent="0.25">
      <c r="A169" s="43">
        <v>18</v>
      </c>
      <c r="B169" s="43">
        <v>2100</v>
      </c>
      <c r="C169" t="s">
        <v>2211</v>
      </c>
      <c r="D169" t="s">
        <v>2212</v>
      </c>
      <c r="E169" s="44" t="s">
        <v>651</v>
      </c>
      <c r="F169" s="35">
        <v>7636</v>
      </c>
      <c r="G169" s="53">
        <v>130</v>
      </c>
      <c r="H169" s="56">
        <f t="shared" si="52"/>
        <v>2.1139433523068369</v>
      </c>
      <c r="I169">
        <v>24</v>
      </c>
      <c r="J169">
        <v>80</v>
      </c>
      <c r="K169" s="37">
        <f t="shared" si="53"/>
        <v>30</v>
      </c>
      <c r="L169" s="37">
        <v>103</v>
      </c>
      <c r="M169" s="37">
        <v>112</v>
      </c>
      <c r="N169" s="37">
        <v>122</v>
      </c>
      <c r="O169" s="37">
        <v>115</v>
      </c>
      <c r="P169" s="48">
        <v>117</v>
      </c>
      <c r="Q169" s="53">
        <v>118</v>
      </c>
      <c r="R169" s="45">
        <f t="shared" si="54"/>
        <v>122</v>
      </c>
      <c r="S169" s="38">
        <f t="shared" si="55"/>
        <v>0</v>
      </c>
      <c r="T169" s="53">
        <v>2848700</v>
      </c>
      <c r="U169" s="53">
        <v>13380173</v>
      </c>
      <c r="V169" s="63">
        <f t="shared" si="56"/>
        <v>21.290457</v>
      </c>
      <c r="W169" s="36">
        <v>28</v>
      </c>
      <c r="X169">
        <v>136</v>
      </c>
      <c r="Y169">
        <f t="shared" si="57"/>
        <v>20.59</v>
      </c>
      <c r="Z169" s="55">
        <v>141163</v>
      </c>
      <c r="AA169" s="46">
        <v>40001</v>
      </c>
      <c r="AB169" s="37">
        <f t="shared" si="58"/>
        <v>0.376778</v>
      </c>
      <c r="AC169" s="37" t="str">
        <f t="shared" si="59"/>
        <v/>
      </c>
      <c r="AD169" s="37" t="str">
        <f t="shared" si="60"/>
        <v/>
      </c>
      <c r="AE169" s="71">
        <f t="shared" si="61"/>
        <v>663.40846582747724</v>
      </c>
      <c r="AF169" s="71">
        <f t="shared" si="62"/>
        <v>0</v>
      </c>
      <c r="AG169" s="71">
        <f t="shared" si="63"/>
        <v>0</v>
      </c>
      <c r="AH169" s="71" t="str">
        <f t="shared" si="64"/>
        <v/>
      </c>
      <c r="AI169" s="37" t="str">
        <f t="shared" si="65"/>
        <v/>
      </c>
      <c r="AJ169" s="37" t="str">
        <f t="shared" si="66"/>
        <v/>
      </c>
      <c r="AK169" s="38">
        <f t="shared" si="67"/>
        <v>663.41</v>
      </c>
      <c r="AL169" s="38">
        <f t="shared" si="68"/>
        <v>674.78</v>
      </c>
      <c r="AM169" s="36">
        <f t="shared" si="69"/>
        <v>34534</v>
      </c>
      <c r="AN169" s="39">
        <f t="shared" si="70"/>
        <v>1.8122660999999999E-3</v>
      </c>
      <c r="AO169" s="36">
        <f t="shared" si="71"/>
        <v>48.7463335578</v>
      </c>
      <c r="AP169" s="36">
        <f t="shared" si="72"/>
        <v>7685</v>
      </c>
      <c r="AQ169" s="36">
        <f t="shared" si="73"/>
        <v>1300</v>
      </c>
      <c r="AR169" s="36">
        <f t="shared" si="74"/>
        <v>2000.0500000000002</v>
      </c>
      <c r="AS169" s="36">
        <f t="shared" si="75"/>
        <v>6336</v>
      </c>
      <c r="AT169" s="40">
        <f t="shared" si="76"/>
        <v>7685</v>
      </c>
      <c r="AU169" s="37"/>
      <c r="AV169" s="37">
        <f t="shared" si="77"/>
        <v>1</v>
      </c>
    </row>
    <row r="170" spans="1:48" ht="15" customHeight="1" x14ac:dyDescent="0.25">
      <c r="A170" s="43">
        <v>18</v>
      </c>
      <c r="B170" s="43">
        <v>2200</v>
      </c>
      <c r="C170" t="s">
        <v>2437</v>
      </c>
      <c r="D170" t="s">
        <v>2438</v>
      </c>
      <c r="E170" s="44" t="s">
        <v>764</v>
      </c>
      <c r="F170" s="35">
        <v>14724</v>
      </c>
      <c r="G170" s="53">
        <v>108</v>
      </c>
      <c r="H170" s="56">
        <f t="shared" si="52"/>
        <v>2.0334237554869499</v>
      </c>
      <c r="I170">
        <v>12</v>
      </c>
      <c r="J170">
        <v>47</v>
      </c>
      <c r="K170" s="37">
        <f t="shared" si="53"/>
        <v>25.5319</v>
      </c>
      <c r="L170" s="37">
        <v>82</v>
      </c>
      <c r="M170" s="37">
        <v>84</v>
      </c>
      <c r="N170" s="37">
        <v>80</v>
      </c>
      <c r="O170" s="37">
        <v>125</v>
      </c>
      <c r="P170" s="48">
        <v>98</v>
      </c>
      <c r="Q170" s="53">
        <v>99</v>
      </c>
      <c r="R170" s="45">
        <f t="shared" si="54"/>
        <v>125</v>
      </c>
      <c r="S170" s="38">
        <f t="shared" si="55"/>
        <v>13.6</v>
      </c>
      <c r="T170" s="53">
        <v>255100</v>
      </c>
      <c r="U170" s="53">
        <v>13405632</v>
      </c>
      <c r="V170" s="63">
        <f t="shared" si="56"/>
        <v>1.9029320000000001</v>
      </c>
      <c r="W170" s="36">
        <v>14</v>
      </c>
      <c r="X170">
        <v>106</v>
      </c>
      <c r="Y170">
        <f t="shared" si="57"/>
        <v>13.21</v>
      </c>
      <c r="Z170" s="55">
        <v>132793</v>
      </c>
      <c r="AA170" s="46">
        <v>33003</v>
      </c>
      <c r="AB170" s="37">
        <f t="shared" si="58"/>
        <v>0.376778</v>
      </c>
      <c r="AC170" s="37" t="str">
        <f t="shared" si="59"/>
        <v/>
      </c>
      <c r="AD170" s="37" t="str">
        <f t="shared" si="60"/>
        <v/>
      </c>
      <c r="AE170" s="71">
        <f t="shared" si="61"/>
        <v>645.62353884069103</v>
      </c>
      <c r="AF170" s="71">
        <f t="shared" si="62"/>
        <v>0</v>
      </c>
      <c r="AG170" s="71">
        <f t="shared" si="63"/>
        <v>0</v>
      </c>
      <c r="AH170" s="71" t="str">
        <f t="shared" si="64"/>
        <v/>
      </c>
      <c r="AI170" s="37" t="str">
        <f t="shared" si="65"/>
        <v/>
      </c>
      <c r="AJ170" s="37" t="str">
        <f t="shared" si="66"/>
        <v/>
      </c>
      <c r="AK170" s="38">
        <f t="shared" si="67"/>
        <v>645.62</v>
      </c>
      <c r="AL170" s="38">
        <f t="shared" si="68"/>
        <v>656.68</v>
      </c>
      <c r="AM170" s="36">
        <f t="shared" si="69"/>
        <v>20888</v>
      </c>
      <c r="AN170" s="39">
        <f t="shared" si="70"/>
        <v>1.8122660999999999E-3</v>
      </c>
      <c r="AO170" s="36">
        <f t="shared" si="71"/>
        <v>11.1708082404</v>
      </c>
      <c r="AP170" s="36">
        <f t="shared" si="72"/>
        <v>14735</v>
      </c>
      <c r="AQ170" s="36">
        <f t="shared" si="73"/>
        <v>1080</v>
      </c>
      <c r="AR170" s="36">
        <f t="shared" si="74"/>
        <v>1650.15</v>
      </c>
      <c r="AS170" s="36">
        <f t="shared" si="75"/>
        <v>13644</v>
      </c>
      <c r="AT170" s="40">
        <f t="shared" si="76"/>
        <v>14735</v>
      </c>
      <c r="AU170" s="37"/>
      <c r="AV170" s="37">
        <f t="shared" si="77"/>
        <v>1</v>
      </c>
    </row>
    <row r="171" spans="1:48" ht="15" customHeight="1" x14ac:dyDescent="0.25">
      <c r="A171" s="43">
        <v>18</v>
      </c>
      <c r="B171" s="43">
        <v>2400</v>
      </c>
      <c r="C171" t="s">
        <v>1393</v>
      </c>
      <c r="D171" t="s">
        <v>1394</v>
      </c>
      <c r="E171" s="44" t="s">
        <v>244</v>
      </c>
      <c r="F171" s="35">
        <v>0</v>
      </c>
      <c r="G171" s="53">
        <v>881</v>
      </c>
      <c r="H171" s="56">
        <f t="shared" si="52"/>
        <v>2.9449759084120477</v>
      </c>
      <c r="I171">
        <v>42</v>
      </c>
      <c r="J171">
        <v>994</v>
      </c>
      <c r="K171" s="37">
        <f t="shared" si="53"/>
        <v>4.2253999999999996</v>
      </c>
      <c r="L171" s="37">
        <v>386</v>
      </c>
      <c r="M171" s="37">
        <v>588</v>
      </c>
      <c r="N171" s="37">
        <v>613</v>
      </c>
      <c r="O171" s="37">
        <v>847</v>
      </c>
      <c r="P171" s="48">
        <v>813</v>
      </c>
      <c r="Q171" s="53">
        <v>843</v>
      </c>
      <c r="R171" s="45">
        <f t="shared" si="54"/>
        <v>847</v>
      </c>
      <c r="S171" s="38">
        <f t="shared" si="55"/>
        <v>0</v>
      </c>
      <c r="T171" s="53">
        <v>8408200</v>
      </c>
      <c r="U171" s="53">
        <v>450525346</v>
      </c>
      <c r="V171" s="63">
        <f t="shared" si="56"/>
        <v>1.8663099999999999</v>
      </c>
      <c r="W171" s="36">
        <v>280</v>
      </c>
      <c r="X171">
        <v>658</v>
      </c>
      <c r="Y171">
        <f t="shared" si="57"/>
        <v>42.55</v>
      </c>
      <c r="Z171" s="55">
        <v>5064551</v>
      </c>
      <c r="AA171" s="46">
        <v>1311225</v>
      </c>
      <c r="AB171" s="37">
        <f t="shared" si="58"/>
        <v>0.376778</v>
      </c>
      <c r="AC171" s="37" t="str">
        <f t="shared" si="59"/>
        <v/>
      </c>
      <c r="AD171" s="37" t="str">
        <f t="shared" si="60"/>
        <v/>
      </c>
      <c r="AE171" s="71">
        <f t="shared" si="61"/>
        <v>846.96444372232781</v>
      </c>
      <c r="AF171" s="71">
        <f t="shared" si="62"/>
        <v>0</v>
      </c>
      <c r="AG171" s="71">
        <f t="shared" si="63"/>
        <v>0</v>
      </c>
      <c r="AH171" s="71" t="str">
        <f t="shared" si="64"/>
        <v/>
      </c>
      <c r="AI171" s="37" t="str">
        <f t="shared" si="65"/>
        <v/>
      </c>
      <c r="AJ171" s="37" t="str">
        <f t="shared" si="66"/>
        <v/>
      </c>
      <c r="AK171" s="38">
        <f t="shared" si="67"/>
        <v>846.96</v>
      </c>
      <c r="AL171" s="38">
        <f t="shared" si="68"/>
        <v>861.47</v>
      </c>
      <c r="AM171" s="36">
        <f t="shared" si="69"/>
        <v>0</v>
      </c>
      <c r="AN171" s="39">
        <f t="shared" si="70"/>
        <v>1.8122660999999999E-3</v>
      </c>
      <c r="AO171" s="36">
        <f t="shared" si="71"/>
        <v>0</v>
      </c>
      <c r="AP171" s="36">
        <f t="shared" si="72"/>
        <v>0</v>
      </c>
      <c r="AQ171" s="36">
        <f t="shared" si="73"/>
        <v>8810</v>
      </c>
      <c r="AR171" s="36">
        <f t="shared" si="74"/>
        <v>65561.25</v>
      </c>
      <c r="AS171" s="36">
        <f t="shared" si="75"/>
        <v>-8810</v>
      </c>
      <c r="AT171" s="40">
        <f t="shared" si="76"/>
        <v>0</v>
      </c>
      <c r="AU171" s="37"/>
      <c r="AV171" s="37">
        <f t="shared" si="77"/>
        <v>0</v>
      </c>
    </row>
    <row r="172" spans="1:48" ht="15" customHeight="1" x14ac:dyDescent="0.25">
      <c r="A172" s="43">
        <v>18</v>
      </c>
      <c r="B172" s="43">
        <v>2500</v>
      </c>
      <c r="C172" t="s">
        <v>1257</v>
      </c>
      <c r="D172" t="s">
        <v>1258</v>
      </c>
      <c r="E172" s="44" t="s">
        <v>176</v>
      </c>
      <c r="F172" s="35">
        <v>0</v>
      </c>
      <c r="G172" s="53">
        <v>2490</v>
      </c>
      <c r="H172" s="56">
        <f t="shared" si="52"/>
        <v>3.3961993470957363</v>
      </c>
      <c r="I172">
        <v>89</v>
      </c>
      <c r="J172">
        <v>3043</v>
      </c>
      <c r="K172" s="37">
        <f t="shared" si="53"/>
        <v>2.9247000000000001</v>
      </c>
      <c r="L172" s="37">
        <v>358</v>
      </c>
      <c r="M172" s="37">
        <v>1064</v>
      </c>
      <c r="N172" s="37">
        <v>1132</v>
      </c>
      <c r="O172" s="37">
        <v>1893</v>
      </c>
      <c r="P172" s="45">
        <v>2141</v>
      </c>
      <c r="Q172" s="53">
        <v>2394</v>
      </c>
      <c r="R172" s="45">
        <f t="shared" si="54"/>
        <v>2394</v>
      </c>
      <c r="S172" s="38">
        <f t="shared" si="55"/>
        <v>0</v>
      </c>
      <c r="T172" s="53">
        <v>79905000</v>
      </c>
      <c r="U172" s="53">
        <v>2398786328</v>
      </c>
      <c r="V172" s="63">
        <f t="shared" si="56"/>
        <v>3.3310599999999999</v>
      </c>
      <c r="W172" s="36">
        <v>1040</v>
      </c>
      <c r="X172">
        <v>2457</v>
      </c>
      <c r="Y172">
        <f t="shared" si="57"/>
        <v>42.33</v>
      </c>
      <c r="Z172" s="55">
        <v>28806957</v>
      </c>
      <c r="AA172" s="46">
        <v>4835795</v>
      </c>
      <c r="AB172" s="37">
        <f t="shared" si="58"/>
        <v>0.376778</v>
      </c>
      <c r="AC172" s="37" t="str">
        <f t="shared" si="59"/>
        <v/>
      </c>
      <c r="AD172" s="37" t="str">
        <f t="shared" si="60"/>
        <v/>
      </c>
      <c r="AE172" s="71">
        <f t="shared" si="61"/>
        <v>946.62932318846492</v>
      </c>
      <c r="AF172" s="71">
        <f t="shared" si="62"/>
        <v>0</v>
      </c>
      <c r="AG172" s="71">
        <f t="shared" si="63"/>
        <v>0</v>
      </c>
      <c r="AH172" s="71" t="str">
        <f t="shared" si="64"/>
        <v/>
      </c>
      <c r="AI172" s="37" t="str">
        <f t="shared" si="65"/>
        <v/>
      </c>
      <c r="AJ172" s="37" t="str">
        <f t="shared" si="66"/>
        <v/>
      </c>
      <c r="AK172" s="38">
        <f t="shared" si="67"/>
        <v>946.63</v>
      </c>
      <c r="AL172" s="38">
        <f t="shared" si="68"/>
        <v>962.85</v>
      </c>
      <c r="AM172" s="36">
        <f t="shared" si="69"/>
        <v>0</v>
      </c>
      <c r="AN172" s="39">
        <f t="shared" si="70"/>
        <v>1.8122660999999999E-3</v>
      </c>
      <c r="AO172" s="36">
        <f t="shared" si="71"/>
        <v>0</v>
      </c>
      <c r="AP172" s="36">
        <f t="shared" si="72"/>
        <v>0</v>
      </c>
      <c r="AQ172" s="36">
        <f t="shared" si="73"/>
        <v>24900</v>
      </c>
      <c r="AR172" s="36">
        <f t="shared" si="74"/>
        <v>241789.75</v>
      </c>
      <c r="AS172" s="36">
        <f t="shared" si="75"/>
        <v>-24900</v>
      </c>
      <c r="AT172" s="40">
        <f t="shared" si="76"/>
        <v>0</v>
      </c>
      <c r="AU172" s="37"/>
      <c r="AV172" s="37">
        <f t="shared" si="77"/>
        <v>0</v>
      </c>
    </row>
    <row r="173" spans="1:48" ht="15" customHeight="1" x14ac:dyDescent="0.25">
      <c r="A173" s="43">
        <v>19</v>
      </c>
      <c r="B173" s="43">
        <v>100</v>
      </c>
      <c r="C173" t="s">
        <v>1209</v>
      </c>
      <c r="D173" t="s">
        <v>1210</v>
      </c>
      <c r="E173" s="44" t="s">
        <v>153</v>
      </c>
      <c r="F173" s="35">
        <v>0</v>
      </c>
      <c r="G173" s="53">
        <v>144</v>
      </c>
      <c r="H173" s="56">
        <f t="shared" si="52"/>
        <v>2.1583624920952498</v>
      </c>
      <c r="I173">
        <v>13</v>
      </c>
      <c r="J173">
        <v>54</v>
      </c>
      <c r="K173" s="37">
        <f t="shared" si="53"/>
        <v>24.074100000000001</v>
      </c>
      <c r="L173" s="37">
        <v>212</v>
      </c>
      <c r="M173" s="37">
        <v>207</v>
      </c>
      <c r="N173" s="37">
        <v>186</v>
      </c>
      <c r="O173" s="37">
        <v>163</v>
      </c>
      <c r="P173" s="48">
        <v>161</v>
      </c>
      <c r="Q173" s="53">
        <v>147</v>
      </c>
      <c r="R173" s="45">
        <f t="shared" si="54"/>
        <v>212</v>
      </c>
      <c r="S173" s="38">
        <f t="shared" si="55"/>
        <v>32.08</v>
      </c>
      <c r="T173" s="53">
        <v>14751300</v>
      </c>
      <c r="U173" s="53">
        <v>34962293</v>
      </c>
      <c r="V173" s="63">
        <f t="shared" si="56"/>
        <v>42.192027000000003</v>
      </c>
      <c r="W173" s="36">
        <v>22</v>
      </c>
      <c r="X173">
        <v>120</v>
      </c>
      <c r="Y173">
        <f t="shared" si="57"/>
        <v>18.329999999999998</v>
      </c>
      <c r="Z173" s="55">
        <v>393810</v>
      </c>
      <c r="AA173" s="46">
        <v>45329</v>
      </c>
      <c r="AB173" s="37">
        <f t="shared" si="58"/>
        <v>0.376778</v>
      </c>
      <c r="AC173" s="37" t="str">
        <f t="shared" si="59"/>
        <v/>
      </c>
      <c r="AD173" s="37" t="str">
        <f t="shared" si="60"/>
        <v/>
      </c>
      <c r="AE173" s="71">
        <f t="shared" si="61"/>
        <v>673.2196321665225</v>
      </c>
      <c r="AF173" s="71">
        <f t="shared" si="62"/>
        <v>0</v>
      </c>
      <c r="AG173" s="71">
        <f t="shared" si="63"/>
        <v>0</v>
      </c>
      <c r="AH173" s="71" t="str">
        <f t="shared" si="64"/>
        <v/>
      </c>
      <c r="AI173" s="37" t="str">
        <f t="shared" si="65"/>
        <v/>
      </c>
      <c r="AJ173" s="37" t="str">
        <f t="shared" si="66"/>
        <v/>
      </c>
      <c r="AK173" s="38">
        <f t="shared" si="67"/>
        <v>673.22</v>
      </c>
      <c r="AL173" s="38">
        <f t="shared" si="68"/>
        <v>684.75</v>
      </c>
      <c r="AM173" s="36">
        <f t="shared" si="69"/>
        <v>0</v>
      </c>
      <c r="AN173" s="39">
        <f t="shared" si="70"/>
        <v>1.8122660999999999E-3</v>
      </c>
      <c r="AO173" s="36">
        <f t="shared" si="71"/>
        <v>0</v>
      </c>
      <c r="AP173" s="36">
        <f t="shared" si="72"/>
        <v>0</v>
      </c>
      <c r="AQ173" s="36">
        <f t="shared" si="73"/>
        <v>1440</v>
      </c>
      <c r="AR173" s="36">
        <f t="shared" si="74"/>
        <v>2266.4500000000003</v>
      </c>
      <c r="AS173" s="36">
        <f t="shared" si="75"/>
        <v>-1440</v>
      </c>
      <c r="AT173" s="40">
        <f t="shared" si="76"/>
        <v>0</v>
      </c>
      <c r="AU173" s="37"/>
      <c r="AV173" s="37">
        <f t="shared" si="77"/>
        <v>0</v>
      </c>
    </row>
    <row r="174" spans="1:48" ht="15" customHeight="1" x14ac:dyDescent="0.25">
      <c r="A174" s="43">
        <v>19</v>
      </c>
      <c r="B174" s="43">
        <v>200</v>
      </c>
      <c r="C174" t="s">
        <v>1421</v>
      </c>
      <c r="D174" t="s">
        <v>1422</v>
      </c>
      <c r="E174" s="44" t="s">
        <v>257</v>
      </c>
      <c r="F174" s="35">
        <v>0</v>
      </c>
      <c r="G174" s="53">
        <v>23719</v>
      </c>
      <c r="H174" s="56">
        <f t="shared" si="52"/>
        <v>4.3750963750953966</v>
      </c>
      <c r="I174">
        <v>253</v>
      </c>
      <c r="J174">
        <v>8351</v>
      </c>
      <c r="K174" s="37">
        <f t="shared" si="53"/>
        <v>3.0295999999999998</v>
      </c>
      <c r="L174" s="37">
        <v>3104</v>
      </c>
      <c r="M174" s="37">
        <v>4370</v>
      </c>
      <c r="N174" s="37">
        <v>5940</v>
      </c>
      <c r="O174" s="37">
        <v>12365</v>
      </c>
      <c r="P174" s="45">
        <v>21086</v>
      </c>
      <c r="Q174" s="53">
        <v>23632</v>
      </c>
      <c r="R174" s="45">
        <f t="shared" si="54"/>
        <v>23632</v>
      </c>
      <c r="S174" s="38">
        <f t="shared" si="55"/>
        <v>0</v>
      </c>
      <c r="T174" s="53">
        <v>231437200</v>
      </c>
      <c r="U174" s="53">
        <v>3061661988</v>
      </c>
      <c r="V174" s="63">
        <f t="shared" si="56"/>
        <v>7.559202</v>
      </c>
      <c r="W174" s="36">
        <v>1806</v>
      </c>
      <c r="X174">
        <v>23487</v>
      </c>
      <c r="Y174">
        <f t="shared" si="57"/>
        <v>7.69</v>
      </c>
      <c r="Z174" s="55">
        <v>38259084</v>
      </c>
      <c r="AA174" s="46">
        <v>15157679</v>
      </c>
      <c r="AB174" s="37">
        <f t="shared" si="58"/>
        <v>0.376778</v>
      </c>
      <c r="AC174" s="37" t="str">
        <f t="shared" si="59"/>
        <v/>
      </c>
      <c r="AD174" s="37" t="str">
        <f t="shared" si="60"/>
        <v/>
      </c>
      <c r="AE174" s="71">
        <f t="shared" si="61"/>
        <v>0</v>
      </c>
      <c r="AF174" s="71">
        <f t="shared" si="62"/>
        <v>0</v>
      </c>
      <c r="AG174" s="71">
        <f t="shared" si="63"/>
        <v>518.24251755369994</v>
      </c>
      <c r="AH174" s="71" t="str">
        <f t="shared" si="64"/>
        <v/>
      </c>
      <c r="AI174" s="37" t="str">
        <f t="shared" si="65"/>
        <v/>
      </c>
      <c r="AJ174" s="37" t="str">
        <f t="shared" si="66"/>
        <v/>
      </c>
      <c r="AK174" s="38">
        <f t="shared" si="67"/>
        <v>518.24</v>
      </c>
      <c r="AL174" s="38">
        <f t="shared" si="68"/>
        <v>527.12</v>
      </c>
      <c r="AM174" s="36">
        <f t="shared" si="69"/>
        <v>0</v>
      </c>
      <c r="AN174" s="39">
        <f t="shared" si="70"/>
        <v>1.8122660999999999E-3</v>
      </c>
      <c r="AO174" s="36">
        <f t="shared" si="71"/>
        <v>0</v>
      </c>
      <c r="AP174" s="36">
        <f t="shared" si="72"/>
        <v>0</v>
      </c>
      <c r="AQ174" s="36">
        <f t="shared" si="73"/>
        <v>237190</v>
      </c>
      <c r="AR174" s="36">
        <f t="shared" si="74"/>
        <v>757883.95000000007</v>
      </c>
      <c r="AS174" s="36">
        <f t="shared" si="75"/>
        <v>-237190</v>
      </c>
      <c r="AT174" s="40">
        <f t="shared" si="76"/>
        <v>0</v>
      </c>
      <c r="AU174" s="37"/>
      <c r="AV174" s="37">
        <f t="shared" si="77"/>
        <v>0</v>
      </c>
    </row>
    <row r="175" spans="1:48" ht="15" customHeight="1" x14ac:dyDescent="0.25">
      <c r="A175" s="43">
        <v>19</v>
      </c>
      <c r="B175" s="43">
        <v>300</v>
      </c>
      <c r="C175" t="s">
        <v>1573</v>
      </c>
      <c r="D175" t="s">
        <v>1574</v>
      </c>
      <c r="E175" s="44" t="s">
        <v>333</v>
      </c>
      <c r="F175" s="35">
        <v>143229</v>
      </c>
      <c r="G175" s="53">
        <v>743</v>
      </c>
      <c r="H175" s="56">
        <f t="shared" si="52"/>
        <v>2.8709888137605755</v>
      </c>
      <c r="I175">
        <v>34</v>
      </c>
      <c r="J175">
        <v>246</v>
      </c>
      <c r="K175" s="37">
        <f t="shared" si="53"/>
        <v>13.821099999999999</v>
      </c>
      <c r="L175" s="37">
        <v>369</v>
      </c>
      <c r="M175" s="37">
        <v>299</v>
      </c>
      <c r="N175" s="37">
        <v>363</v>
      </c>
      <c r="O175" s="37">
        <v>434</v>
      </c>
      <c r="P175" s="48">
        <v>689</v>
      </c>
      <c r="Q175" s="53">
        <v>744</v>
      </c>
      <c r="R175" s="45">
        <f t="shared" si="54"/>
        <v>744</v>
      </c>
      <c r="S175" s="38">
        <f t="shared" si="55"/>
        <v>0.13</v>
      </c>
      <c r="T175" s="53">
        <v>5221200</v>
      </c>
      <c r="U175" s="53">
        <v>81598411</v>
      </c>
      <c r="V175" s="63">
        <f t="shared" si="56"/>
        <v>6.3986539999999996</v>
      </c>
      <c r="W175" s="36">
        <v>42</v>
      </c>
      <c r="X175">
        <v>591</v>
      </c>
      <c r="Y175">
        <f t="shared" si="57"/>
        <v>7.11</v>
      </c>
      <c r="Z175" s="55">
        <v>1094583</v>
      </c>
      <c r="AA175" s="46">
        <v>321789</v>
      </c>
      <c r="AB175" s="37">
        <f t="shared" si="58"/>
        <v>0.376778</v>
      </c>
      <c r="AC175" s="37" t="str">
        <f t="shared" si="59"/>
        <v/>
      </c>
      <c r="AD175" s="37" t="str">
        <f t="shared" si="60"/>
        <v/>
      </c>
      <c r="AE175" s="71">
        <f t="shared" si="61"/>
        <v>830.62239621699462</v>
      </c>
      <c r="AF175" s="71">
        <f t="shared" si="62"/>
        <v>0</v>
      </c>
      <c r="AG175" s="71">
        <f t="shared" si="63"/>
        <v>0</v>
      </c>
      <c r="AH175" s="71" t="str">
        <f t="shared" si="64"/>
        <v/>
      </c>
      <c r="AI175" s="37" t="str">
        <f t="shared" si="65"/>
        <v/>
      </c>
      <c r="AJ175" s="37" t="str">
        <f t="shared" si="66"/>
        <v/>
      </c>
      <c r="AK175" s="38">
        <f t="shared" si="67"/>
        <v>830.62</v>
      </c>
      <c r="AL175" s="38">
        <f t="shared" si="68"/>
        <v>844.85</v>
      </c>
      <c r="AM175" s="36">
        <f t="shared" si="69"/>
        <v>215309</v>
      </c>
      <c r="AN175" s="39">
        <f t="shared" si="70"/>
        <v>1.8122660999999999E-3</v>
      </c>
      <c r="AO175" s="36">
        <f t="shared" si="71"/>
        <v>130.62814048799999</v>
      </c>
      <c r="AP175" s="36">
        <f t="shared" si="72"/>
        <v>143360</v>
      </c>
      <c r="AQ175" s="36">
        <f t="shared" si="73"/>
        <v>7430</v>
      </c>
      <c r="AR175" s="36">
        <f t="shared" si="74"/>
        <v>16089.45</v>
      </c>
      <c r="AS175" s="36">
        <f t="shared" si="75"/>
        <v>135799</v>
      </c>
      <c r="AT175" s="40">
        <f t="shared" si="76"/>
        <v>143360</v>
      </c>
      <c r="AU175" s="37"/>
      <c r="AV175" s="37">
        <f t="shared" si="77"/>
        <v>1</v>
      </c>
    </row>
    <row r="176" spans="1:48" ht="15" customHeight="1" x14ac:dyDescent="0.25">
      <c r="A176" s="43">
        <v>19</v>
      </c>
      <c r="B176" s="43">
        <v>500</v>
      </c>
      <c r="C176" t="s">
        <v>1675</v>
      </c>
      <c r="D176" t="s">
        <v>1676</v>
      </c>
      <c r="E176" s="44" t="s">
        <v>384</v>
      </c>
      <c r="F176" s="35">
        <v>0</v>
      </c>
      <c r="G176" s="53">
        <v>35652</v>
      </c>
      <c r="H176" s="56">
        <f t="shared" si="52"/>
        <v>4.552083897851289</v>
      </c>
      <c r="I176">
        <v>264</v>
      </c>
      <c r="J176">
        <v>15078</v>
      </c>
      <c r="K176" s="37">
        <f t="shared" si="53"/>
        <v>1.7509000000000001</v>
      </c>
      <c r="L176" s="37">
        <v>12148</v>
      </c>
      <c r="M176" s="37">
        <v>17171</v>
      </c>
      <c r="N176" s="37">
        <v>22477</v>
      </c>
      <c r="O176" s="37">
        <v>29751</v>
      </c>
      <c r="P176" s="45">
        <v>33880</v>
      </c>
      <c r="Q176" s="53">
        <v>35801</v>
      </c>
      <c r="R176" s="45">
        <f t="shared" si="54"/>
        <v>35801</v>
      </c>
      <c r="S176" s="38">
        <f t="shared" si="55"/>
        <v>0.42</v>
      </c>
      <c r="T176" s="53">
        <v>719468800</v>
      </c>
      <c r="U176" s="53">
        <v>5528093218</v>
      </c>
      <c r="V176" s="63">
        <f t="shared" si="56"/>
        <v>13.014773</v>
      </c>
      <c r="W176" s="36">
        <v>6014</v>
      </c>
      <c r="X176">
        <v>35673</v>
      </c>
      <c r="Y176">
        <f t="shared" si="57"/>
        <v>16.86</v>
      </c>
      <c r="Z176" s="55">
        <v>67787417</v>
      </c>
      <c r="AA176" s="46">
        <v>30414301</v>
      </c>
      <c r="AB176" s="37">
        <f t="shared" si="58"/>
        <v>0.376778</v>
      </c>
      <c r="AC176" s="37" t="str">
        <f t="shared" si="59"/>
        <v/>
      </c>
      <c r="AD176" s="37" t="str">
        <f t="shared" si="60"/>
        <v/>
      </c>
      <c r="AE176" s="71">
        <f t="shared" si="61"/>
        <v>0</v>
      </c>
      <c r="AF176" s="71">
        <f t="shared" si="62"/>
        <v>0</v>
      </c>
      <c r="AG176" s="71">
        <f t="shared" si="63"/>
        <v>667.30856982504997</v>
      </c>
      <c r="AH176" s="71" t="str">
        <f t="shared" si="64"/>
        <v/>
      </c>
      <c r="AI176" s="37" t="str">
        <f t="shared" si="65"/>
        <v/>
      </c>
      <c r="AJ176" s="37" t="str">
        <f t="shared" si="66"/>
        <v/>
      </c>
      <c r="AK176" s="38">
        <f t="shared" si="67"/>
        <v>667.31</v>
      </c>
      <c r="AL176" s="38">
        <f t="shared" si="68"/>
        <v>678.74</v>
      </c>
      <c r="AM176" s="36">
        <f t="shared" si="69"/>
        <v>0</v>
      </c>
      <c r="AN176" s="39">
        <f t="shared" si="70"/>
        <v>1.8122660999999999E-3</v>
      </c>
      <c r="AO176" s="36">
        <f t="shared" si="71"/>
        <v>0</v>
      </c>
      <c r="AP176" s="36">
        <f t="shared" si="72"/>
        <v>0</v>
      </c>
      <c r="AQ176" s="36">
        <f t="shared" si="73"/>
        <v>356520</v>
      </c>
      <c r="AR176" s="36">
        <f t="shared" si="74"/>
        <v>1520715.05</v>
      </c>
      <c r="AS176" s="36">
        <f t="shared" si="75"/>
        <v>-356520</v>
      </c>
      <c r="AT176" s="40">
        <f t="shared" si="76"/>
        <v>0</v>
      </c>
      <c r="AU176" s="37"/>
      <c r="AV176" s="37">
        <f t="shared" si="77"/>
        <v>0</v>
      </c>
    </row>
    <row r="177" spans="1:48" ht="15" customHeight="1" x14ac:dyDescent="0.25">
      <c r="A177" s="43">
        <v>19</v>
      </c>
      <c r="B177" s="43">
        <v>600</v>
      </c>
      <c r="C177" t="s">
        <v>1777</v>
      </c>
      <c r="D177" t="s">
        <v>1778</v>
      </c>
      <c r="E177" s="44" t="s">
        <v>435</v>
      </c>
      <c r="F177" s="35">
        <v>0</v>
      </c>
      <c r="G177" s="53">
        <v>73828</v>
      </c>
      <c r="H177" s="56">
        <f t="shared" si="52"/>
        <v>4.8682211035473637</v>
      </c>
      <c r="I177">
        <v>332</v>
      </c>
      <c r="J177">
        <v>24820</v>
      </c>
      <c r="K177" s="37">
        <f t="shared" si="53"/>
        <v>1.3376000000000001</v>
      </c>
      <c r="L177" s="37">
        <v>7556</v>
      </c>
      <c r="M177" s="37">
        <v>14790</v>
      </c>
      <c r="N177" s="37">
        <v>24854</v>
      </c>
      <c r="O177" s="37">
        <v>43128</v>
      </c>
      <c r="P177" s="45">
        <v>55954</v>
      </c>
      <c r="Q177" s="53">
        <v>69490</v>
      </c>
      <c r="R177" s="45">
        <f t="shared" si="54"/>
        <v>69490</v>
      </c>
      <c r="S177" s="38">
        <f t="shared" si="55"/>
        <v>0</v>
      </c>
      <c r="T177" s="53">
        <v>1353508400</v>
      </c>
      <c r="U177" s="53">
        <v>12560083033</v>
      </c>
      <c r="V177" s="63">
        <f t="shared" si="56"/>
        <v>10.77627</v>
      </c>
      <c r="W177" s="36">
        <v>7093</v>
      </c>
      <c r="X177">
        <v>70696</v>
      </c>
      <c r="Y177">
        <f t="shared" si="57"/>
        <v>10.029999999999999</v>
      </c>
      <c r="Z177" s="55">
        <v>146540396</v>
      </c>
      <c r="AA177" s="46">
        <v>39771941</v>
      </c>
      <c r="AB177" s="37">
        <f t="shared" si="58"/>
        <v>0.376778</v>
      </c>
      <c r="AC177" s="37" t="str">
        <f t="shared" si="59"/>
        <v/>
      </c>
      <c r="AD177" s="37" t="str">
        <f t="shared" si="60"/>
        <v/>
      </c>
      <c r="AE177" s="71">
        <f t="shared" si="61"/>
        <v>0</v>
      </c>
      <c r="AF177" s="71">
        <f t="shared" si="62"/>
        <v>0</v>
      </c>
      <c r="AG177" s="71">
        <f t="shared" si="63"/>
        <v>553.65164762949996</v>
      </c>
      <c r="AH177" s="71" t="str">
        <f t="shared" si="64"/>
        <v/>
      </c>
      <c r="AI177" s="37" t="str">
        <f t="shared" si="65"/>
        <v/>
      </c>
      <c r="AJ177" s="37" t="str">
        <f t="shared" si="66"/>
        <v/>
      </c>
      <c r="AK177" s="38">
        <f t="shared" si="67"/>
        <v>553.65</v>
      </c>
      <c r="AL177" s="38">
        <f t="shared" si="68"/>
        <v>563.14</v>
      </c>
      <c r="AM177" s="36">
        <f t="shared" si="69"/>
        <v>0</v>
      </c>
      <c r="AN177" s="39">
        <f t="shared" si="70"/>
        <v>1.8122660999999999E-3</v>
      </c>
      <c r="AO177" s="36">
        <f t="shared" si="71"/>
        <v>0</v>
      </c>
      <c r="AP177" s="36">
        <f t="shared" si="72"/>
        <v>0</v>
      </c>
      <c r="AQ177" s="36">
        <f t="shared" si="73"/>
        <v>738280</v>
      </c>
      <c r="AR177" s="36">
        <f t="shared" si="74"/>
        <v>1988597.05</v>
      </c>
      <c r="AS177" s="36">
        <f t="shared" si="75"/>
        <v>-738280</v>
      </c>
      <c r="AT177" s="40">
        <f t="shared" si="76"/>
        <v>0</v>
      </c>
      <c r="AU177" s="37"/>
      <c r="AV177" s="37">
        <f t="shared" si="77"/>
        <v>0</v>
      </c>
    </row>
    <row r="178" spans="1:48" ht="15" customHeight="1" x14ac:dyDescent="0.25">
      <c r="A178" s="43">
        <v>19</v>
      </c>
      <c r="B178" s="43">
        <v>700</v>
      </c>
      <c r="C178" t="s">
        <v>1927</v>
      </c>
      <c r="D178" t="s">
        <v>1928</v>
      </c>
      <c r="E178" s="44" t="s">
        <v>510</v>
      </c>
      <c r="F178" s="35">
        <v>6700</v>
      </c>
      <c r="G178" s="53">
        <v>195</v>
      </c>
      <c r="H178" s="56">
        <f t="shared" si="52"/>
        <v>2.2900346113625178</v>
      </c>
      <c r="I178">
        <v>17</v>
      </c>
      <c r="J178">
        <v>61</v>
      </c>
      <c r="K178" s="37">
        <f t="shared" si="53"/>
        <v>27.868900000000004</v>
      </c>
      <c r="L178" s="37">
        <v>266</v>
      </c>
      <c r="M178" s="37">
        <v>219</v>
      </c>
      <c r="N178" s="37">
        <v>164</v>
      </c>
      <c r="O178" s="37">
        <v>197</v>
      </c>
      <c r="P178" s="48">
        <v>198</v>
      </c>
      <c r="Q178" s="53">
        <v>183</v>
      </c>
      <c r="R178" s="45">
        <f t="shared" si="54"/>
        <v>266</v>
      </c>
      <c r="S178" s="38">
        <f t="shared" si="55"/>
        <v>26.69</v>
      </c>
      <c r="T178" s="53">
        <v>10042700</v>
      </c>
      <c r="U178" s="53">
        <v>52594016</v>
      </c>
      <c r="V178" s="63">
        <f t="shared" si="56"/>
        <v>19.094757999999999</v>
      </c>
      <c r="W178" s="36">
        <v>24</v>
      </c>
      <c r="X178">
        <v>142</v>
      </c>
      <c r="Y178">
        <f t="shared" si="57"/>
        <v>16.899999999999999</v>
      </c>
      <c r="Z178" s="55">
        <v>648779</v>
      </c>
      <c r="AA178" s="46">
        <v>146473</v>
      </c>
      <c r="AB178" s="37">
        <f t="shared" si="58"/>
        <v>0.376778</v>
      </c>
      <c r="AC178" s="37" t="str">
        <f t="shared" si="59"/>
        <v/>
      </c>
      <c r="AD178" s="37" t="str">
        <f t="shared" si="60"/>
        <v/>
      </c>
      <c r="AE178" s="71">
        <f t="shared" si="61"/>
        <v>702.30297485391884</v>
      </c>
      <c r="AF178" s="71">
        <f t="shared" si="62"/>
        <v>0</v>
      </c>
      <c r="AG178" s="71">
        <f t="shared" si="63"/>
        <v>0</v>
      </c>
      <c r="AH178" s="71" t="str">
        <f t="shared" si="64"/>
        <v/>
      </c>
      <c r="AI178" s="37" t="str">
        <f t="shared" si="65"/>
        <v/>
      </c>
      <c r="AJ178" s="37" t="str">
        <f t="shared" si="66"/>
        <v/>
      </c>
      <c r="AK178" s="38">
        <f t="shared" si="67"/>
        <v>702.3</v>
      </c>
      <c r="AL178" s="38">
        <f t="shared" si="68"/>
        <v>714.33</v>
      </c>
      <c r="AM178" s="36">
        <f t="shared" si="69"/>
        <v>0</v>
      </c>
      <c r="AN178" s="39">
        <f t="shared" si="70"/>
        <v>1.8122660999999999E-3</v>
      </c>
      <c r="AO178" s="36">
        <f t="shared" si="71"/>
        <v>-12.142182869999999</v>
      </c>
      <c r="AP178" s="36">
        <f t="shared" si="72"/>
        <v>0</v>
      </c>
      <c r="AQ178" s="36">
        <f t="shared" si="73"/>
        <v>1950</v>
      </c>
      <c r="AR178" s="36">
        <f t="shared" si="74"/>
        <v>7323.6500000000005</v>
      </c>
      <c r="AS178" s="36">
        <f t="shared" si="75"/>
        <v>4750</v>
      </c>
      <c r="AT178" s="40">
        <f t="shared" si="76"/>
        <v>4750</v>
      </c>
      <c r="AU178" s="37"/>
      <c r="AV178" s="37">
        <f t="shared" si="77"/>
        <v>1</v>
      </c>
    </row>
    <row r="179" spans="1:48" ht="15" customHeight="1" x14ac:dyDescent="0.25">
      <c r="A179" s="43">
        <v>19</v>
      </c>
      <c r="B179" s="43">
        <v>800</v>
      </c>
      <c r="C179" t="s">
        <v>2031</v>
      </c>
      <c r="D179" t="s">
        <v>2032</v>
      </c>
      <c r="E179" s="44" t="s">
        <v>562</v>
      </c>
      <c r="F179" s="35">
        <v>3818</v>
      </c>
      <c r="G179" s="53">
        <v>85</v>
      </c>
      <c r="H179" s="56">
        <f t="shared" si="52"/>
        <v>1.9294189257142926</v>
      </c>
      <c r="I179">
        <v>9</v>
      </c>
      <c r="J179">
        <v>28</v>
      </c>
      <c r="K179" s="37">
        <f t="shared" si="53"/>
        <v>32.142900000000004</v>
      </c>
      <c r="L179" s="37">
        <v>153</v>
      </c>
      <c r="M179" s="37">
        <v>115</v>
      </c>
      <c r="N179" s="37">
        <v>96</v>
      </c>
      <c r="O179" s="37">
        <v>116</v>
      </c>
      <c r="P179" s="48">
        <v>112</v>
      </c>
      <c r="Q179" s="53">
        <v>86</v>
      </c>
      <c r="R179" s="45">
        <f t="shared" si="54"/>
        <v>153</v>
      </c>
      <c r="S179" s="38">
        <f t="shared" si="55"/>
        <v>44.44</v>
      </c>
      <c r="T179" s="53">
        <v>567100</v>
      </c>
      <c r="U179" s="53">
        <v>9943283</v>
      </c>
      <c r="V179" s="63">
        <f t="shared" si="56"/>
        <v>5.7033480000000001</v>
      </c>
      <c r="W179" s="36">
        <v>11</v>
      </c>
      <c r="X179">
        <v>72</v>
      </c>
      <c r="Y179">
        <f t="shared" si="57"/>
        <v>15.28</v>
      </c>
      <c r="Z179" s="55">
        <v>124830</v>
      </c>
      <c r="AA179" s="46">
        <v>60001</v>
      </c>
      <c r="AB179" s="37">
        <f t="shared" si="58"/>
        <v>0.376778</v>
      </c>
      <c r="AC179" s="37" t="str">
        <f t="shared" si="59"/>
        <v/>
      </c>
      <c r="AD179" s="37" t="str">
        <f t="shared" si="60"/>
        <v/>
      </c>
      <c r="AE179" s="71">
        <f t="shared" si="61"/>
        <v>622.65126405499586</v>
      </c>
      <c r="AF179" s="71">
        <f t="shared" si="62"/>
        <v>0</v>
      </c>
      <c r="AG179" s="71">
        <f t="shared" si="63"/>
        <v>0</v>
      </c>
      <c r="AH179" s="71" t="str">
        <f t="shared" si="64"/>
        <v/>
      </c>
      <c r="AI179" s="37" t="str">
        <f t="shared" si="65"/>
        <v/>
      </c>
      <c r="AJ179" s="37" t="str">
        <f t="shared" si="66"/>
        <v/>
      </c>
      <c r="AK179" s="38">
        <f t="shared" si="67"/>
        <v>622.65</v>
      </c>
      <c r="AL179" s="38">
        <f t="shared" si="68"/>
        <v>633.32000000000005</v>
      </c>
      <c r="AM179" s="36">
        <f t="shared" si="69"/>
        <v>6799</v>
      </c>
      <c r="AN179" s="39">
        <f t="shared" si="70"/>
        <v>1.8122660999999999E-3</v>
      </c>
      <c r="AO179" s="36">
        <f t="shared" si="71"/>
        <v>5.4023652440999994</v>
      </c>
      <c r="AP179" s="36">
        <f t="shared" si="72"/>
        <v>3823</v>
      </c>
      <c r="AQ179" s="36">
        <f t="shared" si="73"/>
        <v>850</v>
      </c>
      <c r="AR179" s="36">
        <f t="shared" si="74"/>
        <v>3000.05</v>
      </c>
      <c r="AS179" s="36">
        <f t="shared" si="75"/>
        <v>2968</v>
      </c>
      <c r="AT179" s="40">
        <f t="shared" si="76"/>
        <v>3823</v>
      </c>
      <c r="AU179" s="37"/>
      <c r="AV179" s="37">
        <f t="shared" si="77"/>
        <v>1</v>
      </c>
    </row>
    <row r="180" spans="1:48" ht="15" customHeight="1" x14ac:dyDescent="0.25">
      <c r="A180" s="43">
        <v>19</v>
      </c>
      <c r="B180" s="43">
        <v>900</v>
      </c>
      <c r="C180" t="s">
        <v>2181</v>
      </c>
      <c r="D180" t="s">
        <v>2182</v>
      </c>
      <c r="E180" s="44" t="s">
        <v>637</v>
      </c>
      <c r="F180" s="35">
        <v>47370</v>
      </c>
      <c r="G180" s="53">
        <v>463</v>
      </c>
      <c r="H180" s="56">
        <f t="shared" si="52"/>
        <v>2.6655809910179533</v>
      </c>
      <c r="I180">
        <v>74</v>
      </c>
      <c r="J180">
        <v>202</v>
      </c>
      <c r="K180" s="37">
        <f t="shared" si="53"/>
        <v>36.633700000000005</v>
      </c>
      <c r="L180" s="37">
        <v>350</v>
      </c>
      <c r="M180" s="37">
        <v>351</v>
      </c>
      <c r="N180" s="37">
        <v>331</v>
      </c>
      <c r="O180" s="37">
        <v>318</v>
      </c>
      <c r="P180" s="48">
        <v>436</v>
      </c>
      <c r="Q180" s="53">
        <v>466</v>
      </c>
      <c r="R180" s="45">
        <f t="shared" si="54"/>
        <v>466</v>
      </c>
      <c r="S180" s="38">
        <f t="shared" si="55"/>
        <v>0.64</v>
      </c>
      <c r="T180" s="53">
        <v>4220600</v>
      </c>
      <c r="U180" s="53">
        <v>58722302</v>
      </c>
      <c r="V180" s="63">
        <f t="shared" si="56"/>
        <v>7.1873889999999996</v>
      </c>
      <c r="W180" s="36">
        <v>73</v>
      </c>
      <c r="X180">
        <v>484</v>
      </c>
      <c r="Y180">
        <f t="shared" si="57"/>
        <v>15.08</v>
      </c>
      <c r="Z180" s="55">
        <v>739142</v>
      </c>
      <c r="AA180" s="46">
        <v>172845</v>
      </c>
      <c r="AB180" s="37">
        <f t="shared" si="58"/>
        <v>0.376778</v>
      </c>
      <c r="AC180" s="37" t="str">
        <f t="shared" si="59"/>
        <v/>
      </c>
      <c r="AD180" s="37" t="str">
        <f t="shared" si="60"/>
        <v/>
      </c>
      <c r="AE180" s="71">
        <f t="shared" si="61"/>
        <v>785.25253255307246</v>
      </c>
      <c r="AF180" s="71">
        <f t="shared" si="62"/>
        <v>0</v>
      </c>
      <c r="AG180" s="71">
        <f t="shared" si="63"/>
        <v>0</v>
      </c>
      <c r="AH180" s="71" t="str">
        <f t="shared" si="64"/>
        <v/>
      </c>
      <c r="AI180" s="37" t="str">
        <f t="shared" si="65"/>
        <v/>
      </c>
      <c r="AJ180" s="37" t="str">
        <f t="shared" si="66"/>
        <v/>
      </c>
      <c r="AK180" s="38">
        <f t="shared" si="67"/>
        <v>785.25</v>
      </c>
      <c r="AL180" s="38">
        <f t="shared" si="68"/>
        <v>798.7</v>
      </c>
      <c r="AM180" s="36">
        <f t="shared" si="69"/>
        <v>91306</v>
      </c>
      <c r="AN180" s="39">
        <f t="shared" si="70"/>
        <v>1.8122660999999999E-3</v>
      </c>
      <c r="AO180" s="36">
        <f t="shared" si="71"/>
        <v>79.6237233696</v>
      </c>
      <c r="AP180" s="36">
        <f t="shared" si="72"/>
        <v>47450</v>
      </c>
      <c r="AQ180" s="36">
        <f t="shared" si="73"/>
        <v>4630</v>
      </c>
      <c r="AR180" s="36">
        <f t="shared" si="74"/>
        <v>8642.25</v>
      </c>
      <c r="AS180" s="36">
        <f t="shared" si="75"/>
        <v>42740</v>
      </c>
      <c r="AT180" s="40">
        <f t="shared" si="76"/>
        <v>47450</v>
      </c>
      <c r="AU180" s="37"/>
      <c r="AV180" s="37">
        <f t="shared" si="77"/>
        <v>1</v>
      </c>
    </row>
    <row r="181" spans="1:48" ht="15" customHeight="1" x14ac:dyDescent="0.25">
      <c r="A181" s="43">
        <v>19</v>
      </c>
      <c r="B181" s="43">
        <v>1000</v>
      </c>
      <c r="C181" t="s">
        <v>2235</v>
      </c>
      <c r="D181" t="s">
        <v>2236</v>
      </c>
      <c r="E181" s="44" t="s">
        <v>663</v>
      </c>
      <c r="F181" s="35">
        <v>0</v>
      </c>
      <c r="G181" s="53">
        <v>26943</v>
      </c>
      <c r="H181" s="56">
        <f t="shared" si="52"/>
        <v>4.4304459511088474</v>
      </c>
      <c r="I181">
        <v>190</v>
      </c>
      <c r="J181">
        <v>9463</v>
      </c>
      <c r="K181" s="37">
        <f t="shared" si="53"/>
        <v>2.0078</v>
      </c>
      <c r="L181" s="37">
        <v>1337</v>
      </c>
      <c r="M181" s="37">
        <v>5083</v>
      </c>
      <c r="N181" s="37">
        <v>8622</v>
      </c>
      <c r="O181" s="37">
        <v>14619</v>
      </c>
      <c r="P181" s="45">
        <v>21874</v>
      </c>
      <c r="Q181" s="53">
        <v>25650</v>
      </c>
      <c r="R181" s="45">
        <f t="shared" si="54"/>
        <v>25650</v>
      </c>
      <c r="S181" s="38">
        <f t="shared" si="55"/>
        <v>0</v>
      </c>
      <c r="T181" s="53">
        <v>527697100</v>
      </c>
      <c r="U181" s="53">
        <v>4508644260</v>
      </c>
      <c r="V181" s="63">
        <f t="shared" si="56"/>
        <v>11.704119</v>
      </c>
      <c r="W181" s="36">
        <v>3301</v>
      </c>
      <c r="X181">
        <v>25993</v>
      </c>
      <c r="Y181">
        <f t="shared" si="57"/>
        <v>12.7</v>
      </c>
      <c r="Z181" s="55">
        <v>50768222</v>
      </c>
      <c r="AA181" s="46">
        <v>14768320</v>
      </c>
      <c r="AB181" s="37">
        <f t="shared" si="58"/>
        <v>0.376778</v>
      </c>
      <c r="AC181" s="37" t="str">
        <f t="shared" si="59"/>
        <v/>
      </c>
      <c r="AD181" s="37" t="str">
        <f t="shared" si="60"/>
        <v/>
      </c>
      <c r="AE181" s="71">
        <f t="shared" si="61"/>
        <v>0</v>
      </c>
      <c r="AF181" s="71">
        <f t="shared" si="62"/>
        <v>0</v>
      </c>
      <c r="AG181" s="71">
        <f t="shared" si="63"/>
        <v>601.65299588514995</v>
      </c>
      <c r="AH181" s="71" t="str">
        <f t="shared" si="64"/>
        <v/>
      </c>
      <c r="AI181" s="37" t="str">
        <f t="shared" si="65"/>
        <v/>
      </c>
      <c r="AJ181" s="37" t="str">
        <f t="shared" si="66"/>
        <v/>
      </c>
      <c r="AK181" s="38">
        <f t="shared" si="67"/>
        <v>601.65</v>
      </c>
      <c r="AL181" s="38">
        <f t="shared" si="68"/>
        <v>611.96</v>
      </c>
      <c r="AM181" s="36">
        <f t="shared" si="69"/>
        <v>0</v>
      </c>
      <c r="AN181" s="39">
        <f t="shared" si="70"/>
        <v>1.8122660999999999E-3</v>
      </c>
      <c r="AO181" s="36">
        <f t="shared" si="71"/>
        <v>0</v>
      </c>
      <c r="AP181" s="36">
        <f t="shared" si="72"/>
        <v>0</v>
      </c>
      <c r="AQ181" s="36">
        <f t="shared" si="73"/>
        <v>269430</v>
      </c>
      <c r="AR181" s="36">
        <f t="shared" si="74"/>
        <v>738416</v>
      </c>
      <c r="AS181" s="36">
        <f t="shared" si="75"/>
        <v>-269430</v>
      </c>
      <c r="AT181" s="40">
        <f t="shared" si="76"/>
        <v>0</v>
      </c>
      <c r="AU181" s="37"/>
      <c r="AV181" s="37">
        <f t="shared" si="77"/>
        <v>0</v>
      </c>
    </row>
    <row r="182" spans="1:48" ht="15" customHeight="1" x14ac:dyDescent="0.25">
      <c r="A182" s="43">
        <v>19</v>
      </c>
      <c r="B182" s="43">
        <v>1100</v>
      </c>
      <c r="C182" t="s">
        <v>2323</v>
      </c>
      <c r="D182" t="s">
        <v>2324</v>
      </c>
      <c r="E182" s="44" t="s">
        <v>707</v>
      </c>
      <c r="F182" s="35">
        <v>3749065</v>
      </c>
      <c r="G182" s="53">
        <v>20489</v>
      </c>
      <c r="H182" s="56">
        <f t="shared" si="52"/>
        <v>4.3115207624480485</v>
      </c>
      <c r="I182">
        <v>1965</v>
      </c>
      <c r="J182">
        <v>8416</v>
      </c>
      <c r="K182" s="37">
        <f t="shared" si="53"/>
        <v>23.348399999999998</v>
      </c>
      <c r="L182" s="37">
        <v>25016</v>
      </c>
      <c r="M182" s="37">
        <v>21235</v>
      </c>
      <c r="N182" s="37">
        <v>20197</v>
      </c>
      <c r="O182" s="37">
        <v>20167</v>
      </c>
      <c r="P182" s="45">
        <v>20160</v>
      </c>
      <c r="Q182" s="53">
        <v>20759</v>
      </c>
      <c r="R182" s="45">
        <f t="shared" si="54"/>
        <v>25016</v>
      </c>
      <c r="S182" s="38">
        <f t="shared" si="55"/>
        <v>18.100000000000001</v>
      </c>
      <c r="T182" s="53">
        <v>354089000</v>
      </c>
      <c r="U182" s="53">
        <v>2318471471</v>
      </c>
      <c r="V182" s="63">
        <f t="shared" si="56"/>
        <v>15.272519000000001</v>
      </c>
      <c r="W182" s="36">
        <v>2899</v>
      </c>
      <c r="X182">
        <v>20598</v>
      </c>
      <c r="Y182">
        <f t="shared" si="57"/>
        <v>14.07</v>
      </c>
      <c r="Z182" s="55">
        <v>31072479</v>
      </c>
      <c r="AA182" s="46">
        <v>15658022</v>
      </c>
      <c r="AB182" s="37">
        <f t="shared" si="58"/>
        <v>0.376778</v>
      </c>
      <c r="AC182" s="37" t="str">
        <f t="shared" si="59"/>
        <v/>
      </c>
      <c r="AD182" s="37" t="str">
        <f t="shared" si="60"/>
        <v/>
      </c>
      <c r="AE182" s="71">
        <f t="shared" si="61"/>
        <v>0</v>
      </c>
      <c r="AF182" s="71">
        <f t="shared" si="62"/>
        <v>0</v>
      </c>
      <c r="AG182" s="71">
        <f t="shared" si="63"/>
        <v>1051.0114511051499</v>
      </c>
      <c r="AH182" s="71" t="str">
        <f t="shared" si="64"/>
        <v/>
      </c>
      <c r="AI182" s="37" t="str">
        <f t="shared" si="65"/>
        <v/>
      </c>
      <c r="AJ182" s="37" t="str">
        <f t="shared" si="66"/>
        <v/>
      </c>
      <c r="AK182" s="38">
        <f t="shared" si="67"/>
        <v>1051.01</v>
      </c>
      <c r="AL182" s="38">
        <f t="shared" si="68"/>
        <v>1069.02</v>
      </c>
      <c r="AM182" s="36">
        <f t="shared" si="69"/>
        <v>10195724</v>
      </c>
      <c r="AN182" s="39">
        <f t="shared" si="70"/>
        <v>1.8122660999999999E-3</v>
      </c>
      <c r="AO182" s="36">
        <f t="shared" si="71"/>
        <v>11683.0615639599</v>
      </c>
      <c r="AP182" s="36">
        <f t="shared" si="72"/>
        <v>3760748</v>
      </c>
      <c r="AQ182" s="36">
        <f t="shared" si="73"/>
        <v>204890</v>
      </c>
      <c r="AR182" s="36">
        <f t="shared" si="74"/>
        <v>782901.10000000009</v>
      </c>
      <c r="AS182" s="36">
        <f t="shared" si="75"/>
        <v>3544175</v>
      </c>
      <c r="AT182" s="40">
        <f t="shared" si="76"/>
        <v>3760748</v>
      </c>
      <c r="AU182" s="37"/>
      <c r="AV182" s="37">
        <f t="shared" si="77"/>
        <v>1</v>
      </c>
    </row>
    <row r="183" spans="1:48" ht="15" customHeight="1" x14ac:dyDescent="0.25">
      <c r="A183" s="43">
        <v>19</v>
      </c>
      <c r="B183" s="43">
        <v>1200</v>
      </c>
      <c r="C183" t="s">
        <v>2467</v>
      </c>
      <c r="D183" t="s">
        <v>2468</v>
      </c>
      <c r="E183" s="44" t="s">
        <v>779</v>
      </c>
      <c r="F183" s="35">
        <v>36545</v>
      </c>
      <c r="G183" s="53">
        <v>434</v>
      </c>
      <c r="H183" s="56">
        <f t="shared" si="52"/>
        <v>2.6374897295125108</v>
      </c>
      <c r="I183">
        <v>10</v>
      </c>
      <c r="J183">
        <v>182</v>
      </c>
      <c r="K183" s="37">
        <f t="shared" si="53"/>
        <v>5.4945000000000004</v>
      </c>
      <c r="L183" s="37">
        <v>359</v>
      </c>
      <c r="M183" s="37">
        <v>438</v>
      </c>
      <c r="N183" s="37">
        <v>510</v>
      </c>
      <c r="O183" s="37">
        <v>437</v>
      </c>
      <c r="P183" s="48">
        <v>419</v>
      </c>
      <c r="Q183" s="53">
        <v>441</v>
      </c>
      <c r="R183" s="45">
        <f t="shared" si="54"/>
        <v>510</v>
      </c>
      <c r="S183" s="38">
        <f t="shared" si="55"/>
        <v>14.9</v>
      </c>
      <c r="T183" s="53">
        <v>3214300</v>
      </c>
      <c r="U183" s="53">
        <v>55277169</v>
      </c>
      <c r="V183" s="63">
        <f t="shared" si="56"/>
        <v>5.8148780000000002</v>
      </c>
      <c r="W183" s="36">
        <v>86</v>
      </c>
      <c r="X183">
        <v>467</v>
      </c>
      <c r="Y183">
        <f t="shared" si="57"/>
        <v>18.420000000000002</v>
      </c>
      <c r="Z183" s="55">
        <v>703809</v>
      </c>
      <c r="AA183" s="46">
        <v>197174</v>
      </c>
      <c r="AB183" s="37">
        <f t="shared" si="58"/>
        <v>0.376778</v>
      </c>
      <c r="AC183" s="37" t="str">
        <f t="shared" si="59"/>
        <v/>
      </c>
      <c r="AD183" s="37" t="str">
        <f t="shared" si="60"/>
        <v/>
      </c>
      <c r="AE183" s="71">
        <f t="shared" si="61"/>
        <v>779.04781898553483</v>
      </c>
      <c r="AF183" s="71">
        <f t="shared" si="62"/>
        <v>0</v>
      </c>
      <c r="AG183" s="71">
        <f t="shared" si="63"/>
        <v>0</v>
      </c>
      <c r="AH183" s="71" t="str">
        <f t="shared" si="64"/>
        <v/>
      </c>
      <c r="AI183" s="37" t="str">
        <f t="shared" si="65"/>
        <v/>
      </c>
      <c r="AJ183" s="37" t="str">
        <f t="shared" si="66"/>
        <v/>
      </c>
      <c r="AK183" s="38">
        <f t="shared" si="67"/>
        <v>779.05</v>
      </c>
      <c r="AL183" s="38">
        <f t="shared" si="68"/>
        <v>792.4</v>
      </c>
      <c r="AM183" s="36">
        <f t="shared" si="69"/>
        <v>78722</v>
      </c>
      <c r="AN183" s="39">
        <f t="shared" si="70"/>
        <v>1.8122660999999999E-3</v>
      </c>
      <c r="AO183" s="36">
        <f t="shared" si="71"/>
        <v>76.43594729969999</v>
      </c>
      <c r="AP183" s="36">
        <f t="shared" si="72"/>
        <v>36621</v>
      </c>
      <c r="AQ183" s="36">
        <f t="shared" si="73"/>
        <v>4340</v>
      </c>
      <c r="AR183" s="36">
        <f t="shared" si="74"/>
        <v>9858.7000000000007</v>
      </c>
      <c r="AS183" s="36">
        <f t="shared" si="75"/>
        <v>32205</v>
      </c>
      <c r="AT183" s="40">
        <f t="shared" si="76"/>
        <v>36621</v>
      </c>
      <c r="AU183" s="37"/>
      <c r="AV183" s="37">
        <f t="shared" si="77"/>
        <v>1</v>
      </c>
    </row>
    <row r="184" spans="1:48" ht="15" customHeight="1" x14ac:dyDescent="0.25">
      <c r="A184" s="43">
        <v>19</v>
      </c>
      <c r="B184" s="43">
        <v>1300</v>
      </c>
      <c r="C184" t="s">
        <v>2541</v>
      </c>
      <c r="D184" t="s">
        <v>2542</v>
      </c>
      <c r="E184" s="44" t="s">
        <v>816</v>
      </c>
      <c r="F184" s="35">
        <v>1831673</v>
      </c>
      <c r="G184" s="53">
        <v>21169</v>
      </c>
      <c r="H184" s="56">
        <f t="shared" si="52"/>
        <v>4.3257003429159857</v>
      </c>
      <c r="I184">
        <v>1238</v>
      </c>
      <c r="J184">
        <v>9746</v>
      </c>
      <c r="K184" s="37">
        <f t="shared" si="53"/>
        <v>12.7026</v>
      </c>
      <c r="L184" s="37">
        <v>18802</v>
      </c>
      <c r="M184" s="37">
        <v>18527</v>
      </c>
      <c r="N184" s="37">
        <v>19248</v>
      </c>
      <c r="O184" s="37">
        <v>19405</v>
      </c>
      <c r="P184" s="45">
        <v>19540</v>
      </c>
      <c r="Q184" s="53">
        <v>20615</v>
      </c>
      <c r="R184" s="45">
        <f t="shared" si="54"/>
        <v>20615</v>
      </c>
      <c r="S184" s="38">
        <f t="shared" si="55"/>
        <v>0</v>
      </c>
      <c r="T184" s="53">
        <v>342499000</v>
      </c>
      <c r="U184" s="53">
        <v>2704967695</v>
      </c>
      <c r="V184" s="63">
        <f t="shared" si="56"/>
        <v>12.661852</v>
      </c>
      <c r="W184" s="36">
        <v>4256</v>
      </c>
      <c r="X184">
        <v>20820</v>
      </c>
      <c r="Y184">
        <f t="shared" si="57"/>
        <v>20.440000000000001</v>
      </c>
      <c r="Z184" s="55">
        <v>31639146</v>
      </c>
      <c r="AA184" s="46">
        <v>19755151</v>
      </c>
      <c r="AB184" s="37">
        <f t="shared" si="58"/>
        <v>0.376778</v>
      </c>
      <c r="AC184" s="37" t="str">
        <f t="shared" si="59"/>
        <v/>
      </c>
      <c r="AD184" s="37" t="str">
        <f t="shared" si="60"/>
        <v/>
      </c>
      <c r="AE184" s="71">
        <f t="shared" si="61"/>
        <v>0</v>
      </c>
      <c r="AF184" s="71">
        <f t="shared" si="62"/>
        <v>0</v>
      </c>
      <c r="AG184" s="71">
        <f t="shared" si="63"/>
        <v>815.68715560619989</v>
      </c>
      <c r="AH184" s="71" t="str">
        <f t="shared" si="64"/>
        <v/>
      </c>
      <c r="AI184" s="37" t="str">
        <f t="shared" si="65"/>
        <v/>
      </c>
      <c r="AJ184" s="37" t="str">
        <f t="shared" si="66"/>
        <v/>
      </c>
      <c r="AK184" s="38">
        <f t="shared" si="67"/>
        <v>815.69</v>
      </c>
      <c r="AL184" s="38">
        <f t="shared" si="68"/>
        <v>829.66</v>
      </c>
      <c r="AM184" s="36">
        <f t="shared" si="69"/>
        <v>5642138</v>
      </c>
      <c r="AN184" s="39">
        <f t="shared" si="70"/>
        <v>1.8122660999999999E-3</v>
      </c>
      <c r="AO184" s="36">
        <f t="shared" si="71"/>
        <v>6905.5765447364993</v>
      </c>
      <c r="AP184" s="36">
        <f t="shared" si="72"/>
        <v>1838579</v>
      </c>
      <c r="AQ184" s="36">
        <f t="shared" si="73"/>
        <v>211690</v>
      </c>
      <c r="AR184" s="36">
        <f t="shared" si="74"/>
        <v>987757.55</v>
      </c>
      <c r="AS184" s="36">
        <f t="shared" si="75"/>
        <v>1619983</v>
      </c>
      <c r="AT184" s="40">
        <f t="shared" si="76"/>
        <v>1838579</v>
      </c>
      <c r="AU184" s="37"/>
      <c r="AV184" s="37">
        <f t="shared" si="77"/>
        <v>1</v>
      </c>
    </row>
    <row r="185" spans="1:48" ht="15" customHeight="1" x14ac:dyDescent="0.25">
      <c r="A185" s="43">
        <v>19</v>
      </c>
      <c r="B185" s="43">
        <v>1400</v>
      </c>
      <c r="C185" t="s">
        <v>1817</v>
      </c>
      <c r="D185" t="s">
        <v>1818</v>
      </c>
      <c r="E185" s="44" t="s">
        <v>455</v>
      </c>
      <c r="F185" s="35">
        <v>0</v>
      </c>
      <c r="G185" s="53">
        <v>790</v>
      </c>
      <c r="H185" s="56">
        <f t="shared" si="52"/>
        <v>2.8976270912904414</v>
      </c>
      <c r="I185">
        <v>5</v>
      </c>
      <c r="J185">
        <v>572</v>
      </c>
      <c r="K185" s="37">
        <f t="shared" si="53"/>
        <v>0.8741000000000001</v>
      </c>
      <c r="L185" s="37">
        <v>322</v>
      </c>
      <c r="M185" s="37">
        <v>417</v>
      </c>
      <c r="N185" s="37">
        <v>506</v>
      </c>
      <c r="O185" s="37">
        <v>552</v>
      </c>
      <c r="P185" s="48">
        <v>623</v>
      </c>
      <c r="Q185" s="53">
        <v>809</v>
      </c>
      <c r="R185" s="45">
        <f t="shared" si="54"/>
        <v>809</v>
      </c>
      <c r="S185" s="38">
        <f t="shared" si="55"/>
        <v>2.35</v>
      </c>
      <c r="T185" s="53">
        <v>16759500</v>
      </c>
      <c r="U185" s="53">
        <v>263720580</v>
      </c>
      <c r="V185" s="63">
        <f t="shared" si="56"/>
        <v>6.3550219999999999</v>
      </c>
      <c r="W185" s="36">
        <v>536</v>
      </c>
      <c r="X185">
        <v>761</v>
      </c>
      <c r="Y185">
        <f t="shared" si="57"/>
        <v>70.430000000000007</v>
      </c>
      <c r="Z185" s="55">
        <v>2765625</v>
      </c>
      <c r="AA185" s="46">
        <v>605848</v>
      </c>
      <c r="AB185" s="37">
        <f t="shared" si="58"/>
        <v>0.376778</v>
      </c>
      <c r="AC185" s="37" t="str">
        <f t="shared" si="59"/>
        <v/>
      </c>
      <c r="AD185" s="37" t="str">
        <f t="shared" si="60"/>
        <v/>
      </c>
      <c r="AE185" s="71">
        <f t="shared" si="61"/>
        <v>836.50617904295882</v>
      </c>
      <c r="AF185" s="71">
        <f t="shared" si="62"/>
        <v>0</v>
      </c>
      <c r="AG185" s="71">
        <f t="shared" si="63"/>
        <v>0</v>
      </c>
      <c r="AH185" s="71" t="str">
        <f t="shared" si="64"/>
        <v/>
      </c>
      <c r="AI185" s="37" t="str">
        <f t="shared" si="65"/>
        <v/>
      </c>
      <c r="AJ185" s="37" t="str">
        <f t="shared" si="66"/>
        <v/>
      </c>
      <c r="AK185" s="38">
        <f t="shared" si="67"/>
        <v>836.51</v>
      </c>
      <c r="AL185" s="38">
        <f t="shared" si="68"/>
        <v>850.84</v>
      </c>
      <c r="AM185" s="36">
        <f t="shared" si="69"/>
        <v>0</v>
      </c>
      <c r="AN185" s="39">
        <f t="shared" si="70"/>
        <v>1.8122660999999999E-3</v>
      </c>
      <c r="AO185" s="36">
        <f t="shared" si="71"/>
        <v>0</v>
      </c>
      <c r="AP185" s="36">
        <f t="shared" si="72"/>
        <v>0</v>
      </c>
      <c r="AQ185" s="36">
        <f t="shared" si="73"/>
        <v>7900</v>
      </c>
      <c r="AR185" s="36">
        <f t="shared" si="74"/>
        <v>30292.400000000001</v>
      </c>
      <c r="AS185" s="36">
        <f t="shared" si="75"/>
        <v>-7900</v>
      </c>
      <c r="AT185" s="40">
        <f t="shared" si="76"/>
        <v>0</v>
      </c>
      <c r="AU185" s="37"/>
      <c r="AV185" s="37">
        <f t="shared" si="77"/>
        <v>0</v>
      </c>
    </row>
    <row r="186" spans="1:48" ht="15" customHeight="1" x14ac:dyDescent="0.25">
      <c r="A186" s="43">
        <v>19</v>
      </c>
      <c r="B186" s="43">
        <v>1500</v>
      </c>
      <c r="C186" t="s">
        <v>1935</v>
      </c>
      <c r="D186" t="s">
        <v>1936</v>
      </c>
      <c r="E186" s="44" t="s">
        <v>514</v>
      </c>
      <c r="F186" s="35">
        <v>0</v>
      </c>
      <c r="G186" s="53">
        <v>136</v>
      </c>
      <c r="H186" s="56">
        <f t="shared" si="52"/>
        <v>2.1335389083702174</v>
      </c>
      <c r="I186">
        <v>11</v>
      </c>
      <c r="J186">
        <v>57</v>
      </c>
      <c r="K186" s="37">
        <f t="shared" si="53"/>
        <v>19.298199999999998</v>
      </c>
      <c r="L186" s="37">
        <v>192</v>
      </c>
      <c r="M186" s="37">
        <v>179</v>
      </c>
      <c r="N186" s="37">
        <v>135</v>
      </c>
      <c r="O186" s="37">
        <v>135</v>
      </c>
      <c r="P186" s="48">
        <v>125</v>
      </c>
      <c r="Q186" s="53">
        <v>138</v>
      </c>
      <c r="R186" s="45">
        <f t="shared" si="54"/>
        <v>192</v>
      </c>
      <c r="S186" s="38">
        <f t="shared" si="55"/>
        <v>29.17</v>
      </c>
      <c r="T186" s="53">
        <v>2945200</v>
      </c>
      <c r="U186" s="53">
        <v>29532466</v>
      </c>
      <c r="V186" s="63">
        <f t="shared" si="56"/>
        <v>9.9727530000000009</v>
      </c>
      <c r="W186" s="36">
        <v>27</v>
      </c>
      <c r="X186">
        <v>114</v>
      </c>
      <c r="Y186">
        <f t="shared" si="57"/>
        <v>23.68</v>
      </c>
      <c r="Z186" s="55">
        <v>298181</v>
      </c>
      <c r="AA186" s="46">
        <v>74075</v>
      </c>
      <c r="AB186" s="37">
        <f t="shared" si="58"/>
        <v>0.376778</v>
      </c>
      <c r="AC186" s="37" t="str">
        <f t="shared" si="59"/>
        <v/>
      </c>
      <c r="AD186" s="37" t="str">
        <f t="shared" si="60"/>
        <v/>
      </c>
      <c r="AE186" s="71">
        <f t="shared" si="61"/>
        <v>667.73667346408854</v>
      </c>
      <c r="AF186" s="71">
        <f t="shared" si="62"/>
        <v>0</v>
      </c>
      <c r="AG186" s="71">
        <f t="shared" si="63"/>
        <v>0</v>
      </c>
      <c r="AH186" s="71" t="str">
        <f t="shared" si="64"/>
        <v/>
      </c>
      <c r="AI186" s="37" t="str">
        <f t="shared" si="65"/>
        <v/>
      </c>
      <c r="AJ186" s="37" t="str">
        <f t="shared" si="66"/>
        <v/>
      </c>
      <c r="AK186" s="38">
        <f t="shared" si="67"/>
        <v>667.74</v>
      </c>
      <c r="AL186" s="38">
        <f t="shared" si="68"/>
        <v>679.18</v>
      </c>
      <c r="AM186" s="36">
        <f t="shared" si="69"/>
        <v>0</v>
      </c>
      <c r="AN186" s="39">
        <f t="shared" si="70"/>
        <v>1.8122660999999999E-3</v>
      </c>
      <c r="AO186" s="36">
        <f t="shared" si="71"/>
        <v>0</v>
      </c>
      <c r="AP186" s="36">
        <f t="shared" si="72"/>
        <v>0</v>
      </c>
      <c r="AQ186" s="36">
        <f t="shared" si="73"/>
        <v>1360</v>
      </c>
      <c r="AR186" s="36">
        <f t="shared" si="74"/>
        <v>3703.75</v>
      </c>
      <c r="AS186" s="36">
        <f t="shared" si="75"/>
        <v>-1360</v>
      </c>
      <c r="AT186" s="40">
        <f t="shared" si="76"/>
        <v>0</v>
      </c>
      <c r="AU186" s="37"/>
      <c r="AV186" s="37">
        <f t="shared" si="77"/>
        <v>0</v>
      </c>
    </row>
    <row r="187" spans="1:48" ht="15" customHeight="1" x14ac:dyDescent="0.25">
      <c r="A187" s="43">
        <v>19</v>
      </c>
      <c r="B187" s="43">
        <v>1600</v>
      </c>
      <c r="C187" t="s">
        <v>1929</v>
      </c>
      <c r="D187" t="s">
        <v>1930</v>
      </c>
      <c r="E187" s="44" t="s">
        <v>511</v>
      </c>
      <c r="F187" s="35">
        <v>0</v>
      </c>
      <c r="G187" s="53">
        <v>11658</v>
      </c>
      <c r="H187" s="56">
        <f t="shared" si="52"/>
        <v>4.0666240509834264</v>
      </c>
      <c r="I187">
        <v>105</v>
      </c>
      <c r="J187">
        <v>4885</v>
      </c>
      <c r="K187" s="37">
        <f t="shared" si="53"/>
        <v>2.1494</v>
      </c>
      <c r="L187" s="37">
        <v>6565</v>
      </c>
      <c r="M187" s="37">
        <v>7288</v>
      </c>
      <c r="N187" s="37">
        <v>9431</v>
      </c>
      <c r="O187" s="37">
        <v>11434</v>
      </c>
      <c r="P187" s="45">
        <v>11071</v>
      </c>
      <c r="Q187" s="53">
        <v>11744</v>
      </c>
      <c r="R187" s="45">
        <f t="shared" si="54"/>
        <v>11744</v>
      </c>
      <c r="S187" s="38">
        <f t="shared" si="55"/>
        <v>0.73</v>
      </c>
      <c r="T187" s="53">
        <v>502162700</v>
      </c>
      <c r="U187" s="53">
        <v>3044156331</v>
      </c>
      <c r="V187" s="63">
        <f t="shared" si="56"/>
        <v>16.495956</v>
      </c>
      <c r="W187" s="36">
        <v>2836</v>
      </c>
      <c r="X187">
        <v>11642</v>
      </c>
      <c r="Y187">
        <f t="shared" si="57"/>
        <v>24.36</v>
      </c>
      <c r="Z187" s="55">
        <v>35655610</v>
      </c>
      <c r="AA187" s="46">
        <v>11947455</v>
      </c>
      <c r="AB187" s="37">
        <f t="shared" si="58"/>
        <v>0.376778</v>
      </c>
      <c r="AC187" s="37" t="str">
        <f t="shared" si="59"/>
        <v/>
      </c>
      <c r="AD187" s="37" t="str">
        <f t="shared" si="60"/>
        <v/>
      </c>
      <c r="AE187" s="71">
        <f t="shared" si="61"/>
        <v>0</v>
      </c>
      <c r="AF187" s="71">
        <f t="shared" si="62"/>
        <v>0</v>
      </c>
      <c r="AG187" s="71">
        <f t="shared" si="63"/>
        <v>796.6489175385999</v>
      </c>
      <c r="AH187" s="71" t="str">
        <f t="shared" si="64"/>
        <v/>
      </c>
      <c r="AI187" s="37" t="str">
        <f t="shared" si="65"/>
        <v/>
      </c>
      <c r="AJ187" s="37" t="str">
        <f t="shared" si="66"/>
        <v/>
      </c>
      <c r="AK187" s="38">
        <f t="shared" si="67"/>
        <v>796.65</v>
      </c>
      <c r="AL187" s="38">
        <f t="shared" si="68"/>
        <v>810.3</v>
      </c>
      <c r="AM187" s="36">
        <f t="shared" si="69"/>
        <v>0</v>
      </c>
      <c r="AN187" s="39">
        <f t="shared" si="70"/>
        <v>1.8122660999999999E-3</v>
      </c>
      <c r="AO187" s="36">
        <f t="shared" si="71"/>
        <v>0</v>
      </c>
      <c r="AP187" s="36">
        <f t="shared" si="72"/>
        <v>0</v>
      </c>
      <c r="AQ187" s="36">
        <f t="shared" si="73"/>
        <v>116580</v>
      </c>
      <c r="AR187" s="36">
        <f t="shared" si="74"/>
        <v>597372.75</v>
      </c>
      <c r="AS187" s="36">
        <f t="shared" si="75"/>
        <v>-116580</v>
      </c>
      <c r="AT187" s="40">
        <f t="shared" si="76"/>
        <v>0</v>
      </c>
      <c r="AU187" s="37"/>
      <c r="AV187" s="37">
        <f t="shared" si="77"/>
        <v>0</v>
      </c>
    </row>
    <row r="188" spans="1:48" ht="15" customHeight="1" x14ac:dyDescent="0.25">
      <c r="A188" s="43">
        <v>19</v>
      </c>
      <c r="B188" s="43">
        <v>1700</v>
      </c>
      <c r="C188" t="s">
        <v>2407</v>
      </c>
      <c r="D188" t="s">
        <v>2408</v>
      </c>
      <c r="E188" s="44" t="s">
        <v>749</v>
      </c>
      <c r="F188" s="35">
        <v>0</v>
      </c>
      <c r="G188" s="53">
        <v>520</v>
      </c>
      <c r="H188" s="56">
        <f t="shared" si="52"/>
        <v>2.716003343634799</v>
      </c>
      <c r="I188">
        <v>8</v>
      </c>
      <c r="J188">
        <v>191</v>
      </c>
      <c r="K188" s="37">
        <f t="shared" si="53"/>
        <v>4.1884999999999994</v>
      </c>
      <c r="L188" s="37">
        <v>269</v>
      </c>
      <c r="M188" s="37">
        <v>344</v>
      </c>
      <c r="N188" s="37">
        <v>413</v>
      </c>
      <c r="O188" s="37">
        <v>504</v>
      </c>
      <c r="P188" s="48">
        <v>521</v>
      </c>
      <c r="Q188" s="53">
        <v>522</v>
      </c>
      <c r="R188" s="45">
        <f t="shared" si="54"/>
        <v>522</v>
      </c>
      <c r="S188" s="38">
        <f t="shared" si="55"/>
        <v>0.38</v>
      </c>
      <c r="T188" s="53">
        <v>1644500</v>
      </c>
      <c r="U188" s="53">
        <v>260019405</v>
      </c>
      <c r="V188" s="63">
        <f t="shared" si="56"/>
        <v>0.63245300000000004</v>
      </c>
      <c r="W188" s="36">
        <v>117</v>
      </c>
      <c r="X188">
        <v>553</v>
      </c>
      <c r="Y188">
        <f t="shared" si="57"/>
        <v>21.16</v>
      </c>
      <c r="Z188" s="55">
        <v>3197347</v>
      </c>
      <c r="AA188" s="46">
        <v>659612</v>
      </c>
      <c r="AB188" s="37">
        <f t="shared" si="58"/>
        <v>0.376778</v>
      </c>
      <c r="AC188" s="37" t="str">
        <f t="shared" si="59"/>
        <v/>
      </c>
      <c r="AD188" s="37" t="str">
        <f t="shared" si="60"/>
        <v/>
      </c>
      <c r="AE188" s="71">
        <f t="shared" si="61"/>
        <v>796.3896705320235</v>
      </c>
      <c r="AF188" s="71">
        <f t="shared" si="62"/>
        <v>0</v>
      </c>
      <c r="AG188" s="71">
        <f t="shared" si="63"/>
        <v>0</v>
      </c>
      <c r="AH188" s="71" t="str">
        <f t="shared" si="64"/>
        <v/>
      </c>
      <c r="AI188" s="37" t="str">
        <f t="shared" si="65"/>
        <v/>
      </c>
      <c r="AJ188" s="37" t="str">
        <f t="shared" si="66"/>
        <v/>
      </c>
      <c r="AK188" s="38">
        <f t="shared" si="67"/>
        <v>796.39</v>
      </c>
      <c r="AL188" s="38">
        <f t="shared" si="68"/>
        <v>810.03</v>
      </c>
      <c r="AM188" s="36">
        <f t="shared" si="69"/>
        <v>0</v>
      </c>
      <c r="AN188" s="39">
        <f t="shared" si="70"/>
        <v>1.8122660999999999E-3</v>
      </c>
      <c r="AO188" s="36">
        <f t="shared" si="71"/>
        <v>0</v>
      </c>
      <c r="AP188" s="36">
        <f t="shared" si="72"/>
        <v>0</v>
      </c>
      <c r="AQ188" s="36">
        <f t="shared" si="73"/>
        <v>5200</v>
      </c>
      <c r="AR188" s="36">
        <f t="shared" si="74"/>
        <v>32980.6</v>
      </c>
      <c r="AS188" s="36">
        <f t="shared" si="75"/>
        <v>-5200</v>
      </c>
      <c r="AT188" s="40">
        <f t="shared" si="76"/>
        <v>0</v>
      </c>
      <c r="AU188" s="37"/>
      <c r="AV188" s="37">
        <f t="shared" si="77"/>
        <v>0</v>
      </c>
    </row>
    <row r="189" spans="1:48" ht="15" customHeight="1" x14ac:dyDescent="0.25">
      <c r="A189" s="43">
        <v>19</v>
      </c>
      <c r="B189" s="43">
        <v>1800</v>
      </c>
      <c r="C189" t="s">
        <v>1119</v>
      </c>
      <c r="D189" t="s">
        <v>1120</v>
      </c>
      <c r="E189" s="44" t="s">
        <v>108</v>
      </c>
      <c r="F189" s="35">
        <v>426380</v>
      </c>
      <c r="G189" s="53">
        <v>64522</v>
      </c>
      <c r="H189" s="56">
        <f t="shared" si="52"/>
        <v>4.8097078208294741</v>
      </c>
      <c r="I189">
        <v>293</v>
      </c>
      <c r="J189">
        <v>26164</v>
      </c>
      <c r="K189" s="37">
        <f t="shared" si="53"/>
        <v>1.1199000000000001</v>
      </c>
      <c r="L189" s="37">
        <v>19940</v>
      </c>
      <c r="M189" s="37">
        <v>35674</v>
      </c>
      <c r="N189" s="37">
        <v>51288</v>
      </c>
      <c r="O189" s="37">
        <v>60220</v>
      </c>
      <c r="P189" s="45">
        <v>60306</v>
      </c>
      <c r="Q189" s="53">
        <v>64317</v>
      </c>
      <c r="R189" s="45">
        <f t="shared" si="54"/>
        <v>64317</v>
      </c>
      <c r="S189" s="38">
        <f t="shared" si="55"/>
        <v>0</v>
      </c>
      <c r="T189" s="53">
        <v>2030141300</v>
      </c>
      <c r="U189" s="53">
        <v>9492965158</v>
      </c>
      <c r="V189" s="63">
        <f t="shared" si="56"/>
        <v>21.385745</v>
      </c>
      <c r="W189" s="36">
        <v>10834</v>
      </c>
      <c r="X189">
        <v>64075</v>
      </c>
      <c r="Y189">
        <f t="shared" si="57"/>
        <v>16.91</v>
      </c>
      <c r="Z189" s="55">
        <v>118868676</v>
      </c>
      <c r="AA189" s="46">
        <v>46199801</v>
      </c>
      <c r="AB189" s="37">
        <f t="shared" si="58"/>
        <v>0.376778</v>
      </c>
      <c r="AC189" s="37" t="str">
        <f t="shared" si="59"/>
        <v/>
      </c>
      <c r="AD189" s="37" t="str">
        <f t="shared" si="60"/>
        <v/>
      </c>
      <c r="AE189" s="71">
        <f t="shared" si="61"/>
        <v>0</v>
      </c>
      <c r="AF189" s="71">
        <f t="shared" si="62"/>
        <v>0</v>
      </c>
      <c r="AG189" s="71">
        <f t="shared" si="63"/>
        <v>712.22305822324995</v>
      </c>
      <c r="AH189" s="71" t="str">
        <f t="shared" si="64"/>
        <v/>
      </c>
      <c r="AI189" s="37" t="str">
        <f t="shared" si="65"/>
        <v/>
      </c>
      <c r="AJ189" s="37" t="str">
        <f t="shared" si="66"/>
        <v/>
      </c>
      <c r="AK189" s="38">
        <f t="shared" si="67"/>
        <v>712.22</v>
      </c>
      <c r="AL189" s="38">
        <f t="shared" si="68"/>
        <v>724.42</v>
      </c>
      <c r="AM189" s="36">
        <f t="shared" si="69"/>
        <v>1953925</v>
      </c>
      <c r="AN189" s="39">
        <f t="shared" si="70"/>
        <v>1.8122660999999999E-3</v>
      </c>
      <c r="AO189" s="36">
        <f t="shared" si="71"/>
        <v>2768.3180197244997</v>
      </c>
      <c r="AP189" s="36">
        <f t="shared" si="72"/>
        <v>429148</v>
      </c>
      <c r="AQ189" s="36">
        <f t="shared" si="73"/>
        <v>645220</v>
      </c>
      <c r="AR189" s="36">
        <f t="shared" si="74"/>
        <v>2309990.0500000003</v>
      </c>
      <c r="AS189" s="36">
        <f t="shared" si="75"/>
        <v>-218840</v>
      </c>
      <c r="AT189" s="40">
        <f t="shared" si="76"/>
        <v>429148</v>
      </c>
      <c r="AU189" s="37"/>
      <c r="AV189" s="37">
        <f t="shared" si="77"/>
        <v>1</v>
      </c>
    </row>
    <row r="190" spans="1:48" ht="15" customHeight="1" x14ac:dyDescent="0.25">
      <c r="A190" s="43">
        <v>19</v>
      </c>
      <c r="B190" s="43">
        <v>1900</v>
      </c>
      <c r="C190" t="s">
        <v>943</v>
      </c>
      <c r="D190" t="s">
        <v>944</v>
      </c>
      <c r="E190" s="44" t="s">
        <v>20</v>
      </c>
      <c r="F190" s="35">
        <v>0</v>
      </c>
      <c r="G190" s="53">
        <v>55673</v>
      </c>
      <c r="H190" s="56">
        <f t="shared" si="52"/>
        <v>4.7456446243667809</v>
      </c>
      <c r="I190">
        <v>217</v>
      </c>
      <c r="J190">
        <v>21790</v>
      </c>
      <c r="K190" s="37">
        <f t="shared" si="53"/>
        <v>0.99590000000000012</v>
      </c>
      <c r="L190" s="37">
        <v>8502</v>
      </c>
      <c r="M190" s="37">
        <v>21818</v>
      </c>
      <c r="N190" s="37">
        <v>34598</v>
      </c>
      <c r="O190" s="37">
        <v>45527</v>
      </c>
      <c r="P190" s="45">
        <v>49084</v>
      </c>
      <c r="Q190" s="53">
        <v>56374</v>
      </c>
      <c r="R190" s="45">
        <f t="shared" si="54"/>
        <v>56374</v>
      </c>
      <c r="S190" s="38">
        <f t="shared" si="55"/>
        <v>1.24</v>
      </c>
      <c r="T190" s="53">
        <v>726753300</v>
      </c>
      <c r="U190" s="53">
        <v>8076427602</v>
      </c>
      <c r="V190" s="63">
        <f t="shared" si="56"/>
        <v>8.9984500000000001</v>
      </c>
      <c r="W190" s="36">
        <v>8681</v>
      </c>
      <c r="X190">
        <v>55594</v>
      </c>
      <c r="Y190">
        <f t="shared" si="57"/>
        <v>15.61</v>
      </c>
      <c r="Z190" s="55">
        <v>97242974</v>
      </c>
      <c r="AA190" s="46">
        <v>32039330</v>
      </c>
      <c r="AB190" s="37">
        <f t="shared" si="58"/>
        <v>0.376778</v>
      </c>
      <c r="AC190" s="37" t="str">
        <f t="shared" si="59"/>
        <v/>
      </c>
      <c r="AD190" s="37" t="str">
        <f t="shared" si="60"/>
        <v/>
      </c>
      <c r="AE190" s="71">
        <f t="shared" si="61"/>
        <v>0</v>
      </c>
      <c r="AF190" s="71">
        <f t="shared" si="62"/>
        <v>0</v>
      </c>
      <c r="AG190" s="71">
        <f t="shared" si="63"/>
        <v>625.87196390250006</v>
      </c>
      <c r="AH190" s="71" t="str">
        <f t="shared" si="64"/>
        <v/>
      </c>
      <c r="AI190" s="37" t="str">
        <f t="shared" si="65"/>
        <v/>
      </c>
      <c r="AJ190" s="37" t="str">
        <f t="shared" si="66"/>
        <v/>
      </c>
      <c r="AK190" s="38">
        <f t="shared" si="67"/>
        <v>625.87</v>
      </c>
      <c r="AL190" s="38">
        <f t="shared" si="68"/>
        <v>636.59</v>
      </c>
      <c r="AM190" s="36">
        <f t="shared" si="69"/>
        <v>0</v>
      </c>
      <c r="AN190" s="39">
        <f t="shared" si="70"/>
        <v>1.8122660999999999E-3</v>
      </c>
      <c r="AO190" s="36">
        <f t="shared" si="71"/>
        <v>0</v>
      </c>
      <c r="AP190" s="36">
        <f t="shared" si="72"/>
        <v>0</v>
      </c>
      <c r="AQ190" s="36">
        <f t="shared" si="73"/>
        <v>556730</v>
      </c>
      <c r="AR190" s="36">
        <f t="shared" si="74"/>
        <v>1601966.5</v>
      </c>
      <c r="AS190" s="36">
        <f t="shared" si="75"/>
        <v>-556730</v>
      </c>
      <c r="AT190" s="40">
        <f t="shared" si="76"/>
        <v>0</v>
      </c>
      <c r="AU190" s="37"/>
      <c r="AV190" s="37">
        <f t="shared" si="77"/>
        <v>0</v>
      </c>
    </row>
    <row r="191" spans="1:48" ht="15" customHeight="1" x14ac:dyDescent="0.25">
      <c r="A191" s="43">
        <v>19</v>
      </c>
      <c r="B191" s="43">
        <v>2000</v>
      </c>
      <c r="C191" t="s">
        <v>1337</v>
      </c>
      <c r="D191" t="s">
        <v>1338</v>
      </c>
      <c r="E191" s="44" t="s">
        <v>216</v>
      </c>
      <c r="F191" s="35">
        <v>0</v>
      </c>
      <c r="G191" s="53">
        <v>68889</v>
      </c>
      <c r="H191" s="56">
        <f t="shared" si="52"/>
        <v>4.8381498805333347</v>
      </c>
      <c r="I191">
        <v>326</v>
      </c>
      <c r="J191">
        <v>28258</v>
      </c>
      <c r="K191" s="37">
        <f t="shared" si="53"/>
        <v>1.1536999999999999</v>
      </c>
      <c r="L191" s="37">
        <v>0</v>
      </c>
      <c r="M191" s="37">
        <v>20700</v>
      </c>
      <c r="N191" s="37">
        <v>47409</v>
      </c>
      <c r="O191" s="37">
        <v>63557</v>
      </c>
      <c r="P191" s="45">
        <v>64206</v>
      </c>
      <c r="Q191" s="53">
        <v>68855</v>
      </c>
      <c r="R191" s="45">
        <f t="shared" si="54"/>
        <v>68855</v>
      </c>
      <c r="S191" s="38">
        <f t="shared" si="55"/>
        <v>0</v>
      </c>
      <c r="T191" s="53">
        <v>2860413400</v>
      </c>
      <c r="U191" s="53">
        <v>12785394383</v>
      </c>
      <c r="V191" s="63">
        <f t="shared" si="56"/>
        <v>22.372508</v>
      </c>
      <c r="W191" s="36">
        <v>10027</v>
      </c>
      <c r="X191">
        <v>68262</v>
      </c>
      <c r="Y191">
        <f t="shared" si="57"/>
        <v>14.69</v>
      </c>
      <c r="Z191" s="55">
        <v>154354807</v>
      </c>
      <c r="AA191" s="46">
        <v>45663681</v>
      </c>
      <c r="AB191" s="37">
        <f t="shared" si="58"/>
        <v>0.376778</v>
      </c>
      <c r="AC191" s="37" t="str">
        <f t="shared" si="59"/>
        <v/>
      </c>
      <c r="AD191" s="37" t="str">
        <f t="shared" si="60"/>
        <v/>
      </c>
      <c r="AE191" s="71">
        <f t="shared" si="61"/>
        <v>0</v>
      </c>
      <c r="AF191" s="71">
        <f t="shared" si="62"/>
        <v>0</v>
      </c>
      <c r="AG191" s="71">
        <f t="shared" si="63"/>
        <v>689.70186209979988</v>
      </c>
      <c r="AH191" s="71" t="str">
        <f t="shared" si="64"/>
        <v/>
      </c>
      <c r="AI191" s="37" t="str">
        <f t="shared" si="65"/>
        <v/>
      </c>
      <c r="AJ191" s="37" t="str">
        <f t="shared" si="66"/>
        <v/>
      </c>
      <c r="AK191" s="38">
        <f t="shared" si="67"/>
        <v>689.7</v>
      </c>
      <c r="AL191" s="38">
        <f t="shared" si="68"/>
        <v>701.52</v>
      </c>
      <c r="AM191" s="36">
        <f t="shared" si="69"/>
        <v>0</v>
      </c>
      <c r="AN191" s="39">
        <f t="shared" si="70"/>
        <v>1.8122660999999999E-3</v>
      </c>
      <c r="AO191" s="36">
        <f t="shared" si="71"/>
        <v>0</v>
      </c>
      <c r="AP191" s="36">
        <f t="shared" si="72"/>
        <v>0</v>
      </c>
      <c r="AQ191" s="36">
        <f t="shared" si="73"/>
        <v>688890</v>
      </c>
      <c r="AR191" s="36">
        <f t="shared" si="74"/>
        <v>2283184.0500000003</v>
      </c>
      <c r="AS191" s="36">
        <f t="shared" si="75"/>
        <v>-688890</v>
      </c>
      <c r="AT191" s="40">
        <f t="shared" si="76"/>
        <v>0</v>
      </c>
      <c r="AU191" s="37"/>
      <c r="AV191" s="37">
        <f t="shared" si="77"/>
        <v>0</v>
      </c>
    </row>
    <row r="192" spans="1:48" ht="15" customHeight="1" x14ac:dyDescent="0.25">
      <c r="A192" s="43">
        <v>19</v>
      </c>
      <c r="B192" s="43">
        <v>2100</v>
      </c>
      <c r="C192" t="s">
        <v>1397</v>
      </c>
      <c r="D192" t="s">
        <v>1398</v>
      </c>
      <c r="E192" s="44" t="s">
        <v>889</v>
      </c>
      <c r="F192" s="35">
        <v>4762</v>
      </c>
      <c r="G192" s="53">
        <v>3152</v>
      </c>
      <c r="H192" s="56">
        <f t="shared" si="52"/>
        <v>3.4985862088175179</v>
      </c>
      <c r="I192">
        <v>30</v>
      </c>
      <c r="J192">
        <v>1059</v>
      </c>
      <c r="K192" s="37">
        <f t="shared" si="53"/>
        <v>2.8329</v>
      </c>
      <c r="L192" s="37">
        <v>0</v>
      </c>
      <c r="M192" s="37">
        <v>0</v>
      </c>
      <c r="N192" s="37">
        <v>0</v>
      </c>
      <c r="O192" s="37">
        <v>1638</v>
      </c>
      <c r="P192" s="45">
        <v>2444</v>
      </c>
      <c r="Q192" s="53">
        <v>3177</v>
      </c>
      <c r="R192" s="45">
        <f t="shared" si="54"/>
        <v>3177</v>
      </c>
      <c r="S192" s="38">
        <f t="shared" si="55"/>
        <v>0.79</v>
      </c>
      <c r="T192" s="53">
        <v>51443900</v>
      </c>
      <c r="U192" s="53">
        <v>558809087</v>
      </c>
      <c r="V192" s="63">
        <f t="shared" si="56"/>
        <v>9.2059879999999996</v>
      </c>
      <c r="W192" s="36">
        <v>360</v>
      </c>
      <c r="X192">
        <v>3109</v>
      </c>
      <c r="Y192">
        <f t="shared" si="57"/>
        <v>11.58</v>
      </c>
      <c r="Z192" s="55">
        <v>6583205</v>
      </c>
      <c r="AA192" s="46">
        <v>1440398</v>
      </c>
      <c r="AB192" s="37">
        <f t="shared" si="58"/>
        <v>0.376778</v>
      </c>
      <c r="AC192" s="37" t="str">
        <f t="shared" si="59"/>
        <v/>
      </c>
      <c r="AD192" s="37" t="str">
        <f t="shared" si="60"/>
        <v/>
      </c>
      <c r="AE192" s="71">
        <f t="shared" si="61"/>
        <v>0</v>
      </c>
      <c r="AF192" s="71">
        <f t="shared" si="62"/>
        <v>705.79193077799982</v>
      </c>
      <c r="AG192" s="71">
        <f t="shared" si="63"/>
        <v>0</v>
      </c>
      <c r="AH192" s="71" t="str">
        <f t="shared" si="64"/>
        <v/>
      </c>
      <c r="AI192" s="37" t="str">
        <f t="shared" si="65"/>
        <v/>
      </c>
      <c r="AJ192" s="37" t="str">
        <f t="shared" si="66"/>
        <v/>
      </c>
      <c r="AK192" s="38">
        <f t="shared" si="67"/>
        <v>705.79</v>
      </c>
      <c r="AL192" s="38">
        <f t="shared" si="68"/>
        <v>717.88</v>
      </c>
      <c r="AM192" s="36">
        <f t="shared" si="69"/>
        <v>0</v>
      </c>
      <c r="AN192" s="39">
        <f t="shared" si="70"/>
        <v>1.8122660999999999E-3</v>
      </c>
      <c r="AO192" s="36">
        <f t="shared" si="71"/>
        <v>-8.6300111681999994</v>
      </c>
      <c r="AP192" s="36">
        <f t="shared" si="72"/>
        <v>0</v>
      </c>
      <c r="AQ192" s="36">
        <f t="shared" si="73"/>
        <v>31520</v>
      </c>
      <c r="AR192" s="36">
        <f t="shared" si="74"/>
        <v>72019.900000000009</v>
      </c>
      <c r="AS192" s="36">
        <f t="shared" si="75"/>
        <v>-26758</v>
      </c>
      <c r="AT192" s="40">
        <f t="shared" si="76"/>
        <v>0</v>
      </c>
      <c r="AU192" s="37"/>
      <c r="AV192" s="37">
        <f t="shared" si="77"/>
        <v>0</v>
      </c>
    </row>
    <row r="193" spans="1:48" ht="15" customHeight="1" x14ac:dyDescent="0.25">
      <c r="A193" s="43">
        <v>19</v>
      </c>
      <c r="B193" s="43">
        <v>7500</v>
      </c>
      <c r="C193" t="s">
        <v>1593</v>
      </c>
      <c r="D193" t="s">
        <v>1594</v>
      </c>
      <c r="E193" s="44" t="s">
        <v>343</v>
      </c>
      <c r="F193" s="35">
        <v>1277478</v>
      </c>
      <c r="G193" s="53">
        <v>22155</v>
      </c>
      <c r="H193" s="56">
        <f t="shared" si="52"/>
        <v>4.3454717543676304</v>
      </c>
      <c r="I193">
        <v>740</v>
      </c>
      <c r="J193">
        <v>9314</v>
      </c>
      <c r="K193" s="37">
        <f t="shared" si="53"/>
        <v>7.9450000000000003</v>
      </c>
      <c r="L193" s="37">
        <v>12195</v>
      </c>
      <c r="M193" s="37">
        <v>12827</v>
      </c>
      <c r="N193" s="37">
        <v>15445</v>
      </c>
      <c r="O193" s="37">
        <v>18204</v>
      </c>
      <c r="P193" s="45">
        <v>22172</v>
      </c>
      <c r="Q193" s="53">
        <v>22154</v>
      </c>
      <c r="R193" s="45">
        <f t="shared" si="54"/>
        <v>22172</v>
      </c>
      <c r="S193" s="38">
        <f t="shared" si="55"/>
        <v>0.08</v>
      </c>
      <c r="T193" s="53">
        <v>281263900</v>
      </c>
      <c r="U193" s="53">
        <v>2817297696</v>
      </c>
      <c r="V193" s="63">
        <f t="shared" si="56"/>
        <v>9.9834639999999997</v>
      </c>
      <c r="W193" s="36">
        <v>4272</v>
      </c>
      <c r="X193">
        <v>22063</v>
      </c>
      <c r="Y193">
        <f t="shared" si="57"/>
        <v>19.36</v>
      </c>
      <c r="Z193" s="55">
        <v>34981784</v>
      </c>
      <c r="AA193" s="46">
        <v>17373587</v>
      </c>
      <c r="AB193" s="37">
        <f t="shared" si="58"/>
        <v>0.376778</v>
      </c>
      <c r="AC193" s="37" t="str">
        <f t="shared" si="59"/>
        <v/>
      </c>
      <c r="AD193" s="37" t="str">
        <f t="shared" si="60"/>
        <v/>
      </c>
      <c r="AE193" s="71">
        <f t="shared" si="61"/>
        <v>0</v>
      </c>
      <c r="AF193" s="71">
        <f t="shared" si="62"/>
        <v>0</v>
      </c>
      <c r="AG193" s="71">
        <f t="shared" si="63"/>
        <v>737.76931020839993</v>
      </c>
      <c r="AH193" s="71" t="str">
        <f t="shared" si="64"/>
        <v/>
      </c>
      <c r="AI193" s="37" t="str">
        <f t="shared" si="65"/>
        <v/>
      </c>
      <c r="AJ193" s="37" t="str">
        <f t="shared" si="66"/>
        <v/>
      </c>
      <c r="AK193" s="38">
        <f t="shared" si="67"/>
        <v>737.77</v>
      </c>
      <c r="AL193" s="38">
        <f t="shared" si="68"/>
        <v>750.41</v>
      </c>
      <c r="AM193" s="36">
        <f t="shared" si="69"/>
        <v>3444967</v>
      </c>
      <c r="AN193" s="39">
        <f t="shared" si="70"/>
        <v>1.8122660999999999E-3</v>
      </c>
      <c r="AO193" s="36">
        <f t="shared" si="71"/>
        <v>3928.0668368228999</v>
      </c>
      <c r="AP193" s="36">
        <f t="shared" si="72"/>
        <v>1281406</v>
      </c>
      <c r="AQ193" s="36">
        <f t="shared" si="73"/>
        <v>221550</v>
      </c>
      <c r="AR193" s="36">
        <f t="shared" si="74"/>
        <v>868679.35000000009</v>
      </c>
      <c r="AS193" s="36">
        <f t="shared" si="75"/>
        <v>1055928</v>
      </c>
      <c r="AT193" s="40">
        <f t="shared" si="76"/>
        <v>1281406</v>
      </c>
      <c r="AU193" s="37"/>
      <c r="AV193" s="37">
        <f t="shared" si="77"/>
        <v>1</v>
      </c>
    </row>
    <row r="194" spans="1:48" ht="15" customHeight="1" x14ac:dyDescent="0.25">
      <c r="A194" s="43">
        <v>20</v>
      </c>
      <c r="B194" s="43">
        <v>100</v>
      </c>
      <c r="C194" t="s">
        <v>1181</v>
      </c>
      <c r="D194" t="s">
        <v>1182</v>
      </c>
      <c r="E194" s="44" t="s">
        <v>139</v>
      </c>
      <c r="F194" s="35">
        <v>180612</v>
      </c>
      <c r="G194" s="53">
        <v>514</v>
      </c>
      <c r="H194" s="56">
        <f t="shared" si="52"/>
        <v>2.7109631189952759</v>
      </c>
      <c r="I194">
        <v>58</v>
      </c>
      <c r="J194">
        <v>205</v>
      </c>
      <c r="K194" s="37">
        <f t="shared" si="53"/>
        <v>28.2927</v>
      </c>
      <c r="L194" s="37">
        <v>520</v>
      </c>
      <c r="M194" s="37">
        <v>591</v>
      </c>
      <c r="N194" s="37">
        <v>530</v>
      </c>
      <c r="O194" s="37">
        <v>620</v>
      </c>
      <c r="P194" s="48">
        <v>548</v>
      </c>
      <c r="Q194" s="53">
        <v>513</v>
      </c>
      <c r="R194" s="45">
        <f t="shared" si="54"/>
        <v>620</v>
      </c>
      <c r="S194" s="38">
        <f t="shared" si="55"/>
        <v>17.100000000000001</v>
      </c>
      <c r="T194" s="53">
        <v>11412800</v>
      </c>
      <c r="U194" s="53">
        <v>38536000</v>
      </c>
      <c r="V194" s="63">
        <f t="shared" si="56"/>
        <v>29.615943999999999</v>
      </c>
      <c r="W194" s="36">
        <v>71</v>
      </c>
      <c r="X194">
        <v>552</v>
      </c>
      <c r="Y194">
        <f t="shared" si="57"/>
        <v>12.86</v>
      </c>
      <c r="Z194" s="55">
        <v>432546</v>
      </c>
      <c r="AA194" s="46">
        <v>496519</v>
      </c>
      <c r="AB194" s="37">
        <f t="shared" si="58"/>
        <v>0.376778</v>
      </c>
      <c r="AC194" s="37" t="str">
        <f t="shared" si="59"/>
        <v/>
      </c>
      <c r="AD194" s="37" t="str">
        <f t="shared" si="60"/>
        <v/>
      </c>
      <c r="AE194" s="71">
        <f t="shared" si="61"/>
        <v>795.27640083431959</v>
      </c>
      <c r="AF194" s="71">
        <f t="shared" si="62"/>
        <v>0</v>
      </c>
      <c r="AG194" s="71">
        <f t="shared" si="63"/>
        <v>0</v>
      </c>
      <c r="AH194" s="71" t="str">
        <f t="shared" si="64"/>
        <v/>
      </c>
      <c r="AI194" s="37" t="str">
        <f t="shared" si="65"/>
        <v/>
      </c>
      <c r="AJ194" s="37" t="str">
        <f t="shared" si="66"/>
        <v/>
      </c>
      <c r="AK194" s="38">
        <f t="shared" si="67"/>
        <v>795.28</v>
      </c>
      <c r="AL194" s="38">
        <f t="shared" si="68"/>
        <v>808.9</v>
      </c>
      <c r="AM194" s="36">
        <f t="shared" si="69"/>
        <v>252801</v>
      </c>
      <c r="AN194" s="39">
        <f t="shared" si="70"/>
        <v>1.8122660999999999E-3</v>
      </c>
      <c r="AO194" s="36">
        <f t="shared" si="71"/>
        <v>130.82567749289998</v>
      </c>
      <c r="AP194" s="36">
        <f t="shared" si="72"/>
        <v>180743</v>
      </c>
      <c r="AQ194" s="36">
        <f t="shared" si="73"/>
        <v>5140</v>
      </c>
      <c r="AR194" s="36">
        <f t="shared" si="74"/>
        <v>24825.95</v>
      </c>
      <c r="AS194" s="36">
        <f t="shared" si="75"/>
        <v>175472</v>
      </c>
      <c r="AT194" s="40">
        <f t="shared" si="76"/>
        <v>180743</v>
      </c>
      <c r="AU194" s="37"/>
      <c r="AV194" s="37">
        <f t="shared" si="77"/>
        <v>1</v>
      </c>
    </row>
    <row r="195" spans="1:48" ht="15" customHeight="1" x14ac:dyDescent="0.25">
      <c r="A195" s="43">
        <v>20</v>
      </c>
      <c r="B195" s="43">
        <v>200</v>
      </c>
      <c r="C195" t="s">
        <v>1315</v>
      </c>
      <c r="D195" t="s">
        <v>1316</v>
      </c>
      <c r="E195" s="44" t="s">
        <v>205</v>
      </c>
      <c r="F195" s="35">
        <v>890761</v>
      </c>
      <c r="G195" s="53">
        <v>2889</v>
      </c>
      <c r="H195" s="56">
        <f t="shared" si="52"/>
        <v>3.4607475418441971</v>
      </c>
      <c r="I195">
        <v>156</v>
      </c>
      <c r="J195">
        <v>1115</v>
      </c>
      <c r="K195" s="37">
        <f t="shared" si="53"/>
        <v>13.991000000000001</v>
      </c>
      <c r="L195" s="37">
        <v>1603</v>
      </c>
      <c r="M195" s="37">
        <v>1816</v>
      </c>
      <c r="N195" s="37">
        <v>1954</v>
      </c>
      <c r="O195" s="37">
        <v>2226</v>
      </c>
      <c r="P195" s="45">
        <v>2670</v>
      </c>
      <c r="Q195" s="53">
        <v>2844</v>
      </c>
      <c r="R195" s="45">
        <f t="shared" si="54"/>
        <v>2844</v>
      </c>
      <c r="S195" s="38">
        <f t="shared" si="55"/>
        <v>0</v>
      </c>
      <c r="T195" s="53">
        <v>56985000</v>
      </c>
      <c r="U195" s="53">
        <v>252328500</v>
      </c>
      <c r="V195" s="63">
        <f t="shared" si="56"/>
        <v>22.583656000000001</v>
      </c>
      <c r="W195" s="36">
        <v>361</v>
      </c>
      <c r="X195">
        <v>2831</v>
      </c>
      <c r="Y195">
        <f t="shared" si="57"/>
        <v>12.75</v>
      </c>
      <c r="Z195" s="55">
        <v>3196631</v>
      </c>
      <c r="AA195" s="46">
        <v>2230628</v>
      </c>
      <c r="AB195" s="37">
        <f t="shared" si="58"/>
        <v>0.376778</v>
      </c>
      <c r="AC195" s="37">
        <f t="shared" si="59"/>
        <v>0.77800000000000002</v>
      </c>
      <c r="AD195" s="37" t="str">
        <f t="shared" si="60"/>
        <v/>
      </c>
      <c r="AE195" s="71">
        <f t="shared" si="61"/>
        <v>960.8865347999207</v>
      </c>
      <c r="AF195" s="71">
        <f t="shared" si="62"/>
        <v>918.49854509599993</v>
      </c>
      <c r="AG195" s="71">
        <f t="shared" si="63"/>
        <v>0</v>
      </c>
      <c r="AH195" s="71">
        <f t="shared" si="64"/>
        <v>927.90867881027032</v>
      </c>
      <c r="AI195" s="37" t="str">
        <f t="shared" si="65"/>
        <v/>
      </c>
      <c r="AJ195" s="37">
        <f t="shared" si="66"/>
        <v>1</v>
      </c>
      <c r="AK195" s="38">
        <f t="shared" si="67"/>
        <v>927.91</v>
      </c>
      <c r="AL195" s="38">
        <f t="shared" si="68"/>
        <v>943.81</v>
      </c>
      <c r="AM195" s="36">
        <f t="shared" si="69"/>
        <v>1522247</v>
      </c>
      <c r="AN195" s="39">
        <f t="shared" si="70"/>
        <v>1.8122660999999999E-3</v>
      </c>
      <c r="AO195" s="36">
        <f t="shared" si="71"/>
        <v>1144.4206704245998</v>
      </c>
      <c r="AP195" s="36">
        <f t="shared" si="72"/>
        <v>891905</v>
      </c>
      <c r="AQ195" s="36">
        <f t="shared" si="73"/>
        <v>28890</v>
      </c>
      <c r="AR195" s="36">
        <f t="shared" si="74"/>
        <v>111531.40000000001</v>
      </c>
      <c r="AS195" s="36">
        <f t="shared" si="75"/>
        <v>861871</v>
      </c>
      <c r="AT195" s="40">
        <f t="shared" si="76"/>
        <v>891905</v>
      </c>
      <c r="AU195" s="37"/>
      <c r="AV195" s="37">
        <f t="shared" si="77"/>
        <v>1</v>
      </c>
    </row>
    <row r="196" spans="1:48" ht="15" customHeight="1" x14ac:dyDescent="0.25">
      <c r="A196" s="43">
        <v>20</v>
      </c>
      <c r="B196" s="43">
        <v>300</v>
      </c>
      <c r="C196" t="s">
        <v>1599</v>
      </c>
      <c r="D196" t="s">
        <v>1600</v>
      </c>
      <c r="E196" s="44" t="s">
        <v>346</v>
      </c>
      <c r="F196" s="35">
        <v>499779</v>
      </c>
      <c r="G196" s="53">
        <v>1396</v>
      </c>
      <c r="H196" s="56">
        <f t="shared" si="52"/>
        <v>3.1448854182871422</v>
      </c>
      <c r="I196">
        <v>198</v>
      </c>
      <c r="J196">
        <v>612</v>
      </c>
      <c r="K196" s="37">
        <f t="shared" si="53"/>
        <v>32.352899999999998</v>
      </c>
      <c r="L196" s="37">
        <v>939</v>
      </c>
      <c r="M196" s="37">
        <v>1243</v>
      </c>
      <c r="N196" s="37">
        <v>1283</v>
      </c>
      <c r="O196" s="37">
        <v>1325</v>
      </c>
      <c r="P196" s="45">
        <v>1340</v>
      </c>
      <c r="Q196" s="53">
        <v>1364</v>
      </c>
      <c r="R196" s="45">
        <f t="shared" si="54"/>
        <v>1364</v>
      </c>
      <c r="S196" s="38">
        <f t="shared" si="55"/>
        <v>0</v>
      </c>
      <c r="T196" s="53">
        <v>15327000</v>
      </c>
      <c r="U196" s="53">
        <v>101218400</v>
      </c>
      <c r="V196" s="63">
        <f t="shared" si="56"/>
        <v>15.142504000000001</v>
      </c>
      <c r="W196" s="36">
        <v>281</v>
      </c>
      <c r="X196">
        <v>1416</v>
      </c>
      <c r="Y196">
        <f t="shared" si="57"/>
        <v>19.84</v>
      </c>
      <c r="Z196" s="55">
        <v>1194409</v>
      </c>
      <c r="AA196" s="46">
        <v>876781</v>
      </c>
      <c r="AB196" s="37">
        <f t="shared" si="58"/>
        <v>0.376778</v>
      </c>
      <c r="AC196" s="37" t="str">
        <f t="shared" si="59"/>
        <v/>
      </c>
      <c r="AD196" s="37" t="str">
        <f t="shared" si="60"/>
        <v/>
      </c>
      <c r="AE196" s="71">
        <f t="shared" si="61"/>
        <v>891.11985653500915</v>
      </c>
      <c r="AF196" s="71">
        <f t="shared" si="62"/>
        <v>0</v>
      </c>
      <c r="AG196" s="71">
        <f t="shared" si="63"/>
        <v>0</v>
      </c>
      <c r="AH196" s="71" t="str">
        <f t="shared" si="64"/>
        <v/>
      </c>
      <c r="AI196" s="37" t="str">
        <f t="shared" si="65"/>
        <v/>
      </c>
      <c r="AJ196" s="37" t="str">
        <f t="shared" si="66"/>
        <v/>
      </c>
      <c r="AK196" s="38">
        <f t="shared" si="67"/>
        <v>891.12</v>
      </c>
      <c r="AL196" s="38">
        <f t="shared" si="68"/>
        <v>906.39</v>
      </c>
      <c r="AM196" s="36">
        <f t="shared" si="69"/>
        <v>815293</v>
      </c>
      <c r="AN196" s="39">
        <f t="shared" si="70"/>
        <v>1.8122660999999999E-3</v>
      </c>
      <c r="AO196" s="36">
        <f t="shared" si="71"/>
        <v>571.79532627539993</v>
      </c>
      <c r="AP196" s="36">
        <f t="shared" si="72"/>
        <v>500351</v>
      </c>
      <c r="AQ196" s="36">
        <f t="shared" si="73"/>
        <v>13960</v>
      </c>
      <c r="AR196" s="36">
        <f t="shared" si="74"/>
        <v>43839.05</v>
      </c>
      <c r="AS196" s="36">
        <f t="shared" si="75"/>
        <v>485819</v>
      </c>
      <c r="AT196" s="40">
        <f t="shared" si="76"/>
        <v>500351</v>
      </c>
      <c r="AU196" s="37"/>
      <c r="AV196" s="37">
        <f t="shared" si="77"/>
        <v>1</v>
      </c>
    </row>
    <row r="197" spans="1:48" ht="15" customHeight="1" x14ac:dyDescent="0.25">
      <c r="A197" s="43">
        <v>20</v>
      </c>
      <c r="B197" s="43">
        <v>400</v>
      </c>
      <c r="C197" t="s">
        <v>1709</v>
      </c>
      <c r="D197" t="s">
        <v>1710</v>
      </c>
      <c r="E197" s="44" t="s">
        <v>401</v>
      </c>
      <c r="F197" s="35">
        <v>1369567</v>
      </c>
      <c r="G197" s="53">
        <v>7115</v>
      </c>
      <c r="H197" s="56">
        <f t="shared" si="52"/>
        <v>3.8521749044203033</v>
      </c>
      <c r="I197">
        <v>242</v>
      </c>
      <c r="J197">
        <v>2659</v>
      </c>
      <c r="K197" s="37">
        <f t="shared" si="53"/>
        <v>9.1012000000000004</v>
      </c>
      <c r="L197" s="37">
        <v>1883</v>
      </c>
      <c r="M197" s="37">
        <v>2827</v>
      </c>
      <c r="N197" s="37">
        <v>3514</v>
      </c>
      <c r="O197" s="37">
        <v>4398</v>
      </c>
      <c r="P197" s="45">
        <v>5931</v>
      </c>
      <c r="Q197" s="53">
        <v>6851</v>
      </c>
      <c r="R197" s="45">
        <f t="shared" si="54"/>
        <v>6851</v>
      </c>
      <c r="S197" s="38">
        <f t="shared" si="55"/>
        <v>0</v>
      </c>
      <c r="T197" s="53">
        <v>50280200</v>
      </c>
      <c r="U197" s="53">
        <v>694710400</v>
      </c>
      <c r="V197" s="63">
        <f t="shared" si="56"/>
        <v>7.2375769999999999</v>
      </c>
      <c r="W197" s="36">
        <v>981</v>
      </c>
      <c r="X197">
        <v>6855</v>
      </c>
      <c r="Y197">
        <f t="shared" si="57"/>
        <v>14.31</v>
      </c>
      <c r="Z197" s="55">
        <v>7835190</v>
      </c>
      <c r="AA197" s="46">
        <v>3971832</v>
      </c>
      <c r="AB197" s="37">
        <f t="shared" si="58"/>
        <v>0.376778</v>
      </c>
      <c r="AC197" s="37" t="str">
        <f t="shared" si="59"/>
        <v/>
      </c>
      <c r="AD197" s="37" t="str">
        <f t="shared" si="60"/>
        <v/>
      </c>
      <c r="AE197" s="71">
        <f t="shared" si="61"/>
        <v>0</v>
      </c>
      <c r="AF197" s="71">
        <f t="shared" si="62"/>
        <v>718.38196832325002</v>
      </c>
      <c r="AG197" s="71">
        <f t="shared" si="63"/>
        <v>0</v>
      </c>
      <c r="AH197" s="71" t="str">
        <f t="shared" si="64"/>
        <v/>
      </c>
      <c r="AI197" s="37" t="str">
        <f t="shared" si="65"/>
        <v/>
      </c>
      <c r="AJ197" s="37" t="str">
        <f t="shared" si="66"/>
        <v/>
      </c>
      <c r="AK197" s="38">
        <f t="shared" si="67"/>
        <v>718.38</v>
      </c>
      <c r="AL197" s="38">
        <f t="shared" si="68"/>
        <v>730.69</v>
      </c>
      <c r="AM197" s="36">
        <f t="shared" si="69"/>
        <v>2246732</v>
      </c>
      <c r="AN197" s="39">
        <f t="shared" si="70"/>
        <v>1.8122660999999999E-3</v>
      </c>
      <c r="AO197" s="36">
        <f t="shared" si="71"/>
        <v>1589.6563936064999</v>
      </c>
      <c r="AP197" s="36">
        <f t="shared" si="72"/>
        <v>1371157</v>
      </c>
      <c r="AQ197" s="36">
        <f t="shared" si="73"/>
        <v>71150</v>
      </c>
      <c r="AR197" s="36">
        <f t="shared" si="74"/>
        <v>198591.6</v>
      </c>
      <c r="AS197" s="36">
        <f t="shared" si="75"/>
        <v>1298417</v>
      </c>
      <c r="AT197" s="40">
        <f t="shared" si="76"/>
        <v>1371157</v>
      </c>
      <c r="AU197" s="37"/>
      <c r="AV197" s="37">
        <f t="shared" si="77"/>
        <v>1</v>
      </c>
    </row>
    <row r="198" spans="1:48" ht="15" customHeight="1" x14ac:dyDescent="0.25">
      <c r="A198" s="43">
        <v>20</v>
      </c>
      <c r="B198" s="43">
        <v>500</v>
      </c>
      <c r="C198" t="s">
        <v>1877</v>
      </c>
      <c r="D198" t="s">
        <v>1878</v>
      </c>
      <c r="E198" s="44" t="s">
        <v>485</v>
      </c>
      <c r="F198" s="35">
        <v>344869</v>
      </c>
      <c r="G198" s="53">
        <v>1139</v>
      </c>
      <c r="H198" s="56">
        <f t="shared" si="52"/>
        <v>3.0565237240791006</v>
      </c>
      <c r="I198">
        <v>42</v>
      </c>
      <c r="J198">
        <v>388</v>
      </c>
      <c r="K198" s="37">
        <f t="shared" si="53"/>
        <v>10.8247</v>
      </c>
      <c r="L198" s="37">
        <v>479</v>
      </c>
      <c r="M198" s="37">
        <v>705</v>
      </c>
      <c r="N198" s="37">
        <v>874</v>
      </c>
      <c r="O198" s="37">
        <v>1054</v>
      </c>
      <c r="P198" s="45">
        <v>1197</v>
      </c>
      <c r="Q198" s="53">
        <v>1111</v>
      </c>
      <c r="R198" s="45">
        <f t="shared" si="54"/>
        <v>1197</v>
      </c>
      <c r="S198" s="38">
        <f t="shared" si="55"/>
        <v>4.8499999999999996</v>
      </c>
      <c r="T198" s="53">
        <v>3929600</v>
      </c>
      <c r="U198" s="53">
        <v>126307100</v>
      </c>
      <c r="V198" s="63">
        <f t="shared" si="56"/>
        <v>3.1111469999999999</v>
      </c>
      <c r="W198" s="36">
        <v>153</v>
      </c>
      <c r="X198">
        <v>997</v>
      </c>
      <c r="Y198">
        <f t="shared" si="57"/>
        <v>15.35</v>
      </c>
      <c r="Z198" s="55">
        <v>1396413</v>
      </c>
      <c r="AA198" s="46">
        <v>595332</v>
      </c>
      <c r="AB198" s="37">
        <f t="shared" si="58"/>
        <v>0.376778</v>
      </c>
      <c r="AC198" s="37" t="str">
        <f t="shared" si="59"/>
        <v/>
      </c>
      <c r="AD198" s="37" t="str">
        <f t="shared" si="60"/>
        <v/>
      </c>
      <c r="AE198" s="71">
        <f t="shared" si="61"/>
        <v>871.60279060341952</v>
      </c>
      <c r="AF198" s="71">
        <f t="shared" si="62"/>
        <v>0</v>
      </c>
      <c r="AG198" s="71">
        <f t="shared" si="63"/>
        <v>0</v>
      </c>
      <c r="AH198" s="71" t="str">
        <f t="shared" si="64"/>
        <v/>
      </c>
      <c r="AI198" s="37" t="str">
        <f t="shared" si="65"/>
        <v/>
      </c>
      <c r="AJ198" s="37" t="str">
        <f t="shared" si="66"/>
        <v/>
      </c>
      <c r="AK198" s="38">
        <f t="shared" si="67"/>
        <v>871.6</v>
      </c>
      <c r="AL198" s="38">
        <f t="shared" si="68"/>
        <v>886.53</v>
      </c>
      <c r="AM198" s="36">
        <f t="shared" si="69"/>
        <v>483620</v>
      </c>
      <c r="AN198" s="39">
        <f t="shared" si="70"/>
        <v>1.8122660999999999E-3</v>
      </c>
      <c r="AO198" s="36">
        <f t="shared" si="71"/>
        <v>251.4537336411</v>
      </c>
      <c r="AP198" s="36">
        <f t="shared" si="72"/>
        <v>345120</v>
      </c>
      <c r="AQ198" s="36">
        <f t="shared" si="73"/>
        <v>11390</v>
      </c>
      <c r="AR198" s="36">
        <f t="shared" si="74"/>
        <v>29766.600000000002</v>
      </c>
      <c r="AS198" s="36">
        <f t="shared" si="75"/>
        <v>333479</v>
      </c>
      <c r="AT198" s="40">
        <f t="shared" si="76"/>
        <v>345120</v>
      </c>
      <c r="AU198" s="37"/>
      <c r="AV198" s="37">
        <f t="shared" si="77"/>
        <v>1</v>
      </c>
    </row>
    <row r="199" spans="1:48" ht="15" customHeight="1" x14ac:dyDescent="0.25">
      <c r="A199" s="43">
        <v>20</v>
      </c>
      <c r="B199" s="43">
        <v>600</v>
      </c>
      <c r="C199" t="s">
        <v>2539</v>
      </c>
      <c r="D199" t="s">
        <v>2540</v>
      </c>
      <c r="E199" s="44" t="s">
        <v>815</v>
      </c>
      <c r="F199" s="35">
        <v>346942</v>
      </c>
      <c r="G199" s="53">
        <v>869</v>
      </c>
      <c r="H199" s="56">
        <f t="shared" si="52"/>
        <v>2.9390197764486663</v>
      </c>
      <c r="I199">
        <v>140</v>
      </c>
      <c r="J199">
        <v>373</v>
      </c>
      <c r="K199" s="37">
        <f t="shared" si="53"/>
        <v>37.533499999999997</v>
      </c>
      <c r="L199" s="37">
        <v>718</v>
      </c>
      <c r="M199" s="37">
        <v>762</v>
      </c>
      <c r="N199" s="37">
        <v>871</v>
      </c>
      <c r="O199" s="37">
        <v>836</v>
      </c>
      <c r="P199" s="48">
        <v>782</v>
      </c>
      <c r="Q199" s="53">
        <v>861</v>
      </c>
      <c r="R199" s="45">
        <f t="shared" si="54"/>
        <v>871</v>
      </c>
      <c r="S199" s="38">
        <f t="shared" si="55"/>
        <v>0.23</v>
      </c>
      <c r="T199" s="53">
        <v>4073600</v>
      </c>
      <c r="U199" s="53">
        <v>57095800</v>
      </c>
      <c r="V199" s="63">
        <f t="shared" si="56"/>
        <v>7.1346749999999997</v>
      </c>
      <c r="W199" s="36">
        <v>113</v>
      </c>
      <c r="X199">
        <v>873</v>
      </c>
      <c r="Y199">
        <f t="shared" si="57"/>
        <v>12.94</v>
      </c>
      <c r="Z199" s="55">
        <v>597414</v>
      </c>
      <c r="AA199" s="46">
        <v>555660</v>
      </c>
      <c r="AB199" s="37">
        <f t="shared" si="58"/>
        <v>0.376778</v>
      </c>
      <c r="AC199" s="37" t="str">
        <f t="shared" si="59"/>
        <v/>
      </c>
      <c r="AD199" s="37" t="str">
        <f t="shared" si="60"/>
        <v/>
      </c>
      <c r="AE199" s="71">
        <f t="shared" si="61"/>
        <v>845.64887116265209</v>
      </c>
      <c r="AF199" s="71">
        <f t="shared" si="62"/>
        <v>0</v>
      </c>
      <c r="AG199" s="71">
        <f t="shared" si="63"/>
        <v>0</v>
      </c>
      <c r="AH199" s="71" t="str">
        <f t="shared" si="64"/>
        <v/>
      </c>
      <c r="AI199" s="37" t="str">
        <f t="shared" si="65"/>
        <v/>
      </c>
      <c r="AJ199" s="37" t="str">
        <f t="shared" si="66"/>
        <v/>
      </c>
      <c r="AK199" s="38">
        <f t="shared" si="67"/>
        <v>845.65</v>
      </c>
      <c r="AL199" s="38">
        <f t="shared" si="68"/>
        <v>860.14</v>
      </c>
      <c r="AM199" s="36">
        <f t="shared" si="69"/>
        <v>522369</v>
      </c>
      <c r="AN199" s="39">
        <f t="shared" si="70"/>
        <v>1.8122660999999999E-3</v>
      </c>
      <c r="AO199" s="36">
        <f t="shared" si="71"/>
        <v>317.92040512469998</v>
      </c>
      <c r="AP199" s="36">
        <f t="shared" si="72"/>
        <v>347260</v>
      </c>
      <c r="AQ199" s="36">
        <f t="shared" si="73"/>
        <v>8690</v>
      </c>
      <c r="AR199" s="36">
        <f t="shared" si="74"/>
        <v>27783</v>
      </c>
      <c r="AS199" s="36">
        <f t="shared" si="75"/>
        <v>338252</v>
      </c>
      <c r="AT199" s="40">
        <f t="shared" si="76"/>
        <v>347260</v>
      </c>
      <c r="AU199" s="37"/>
      <c r="AV199" s="37">
        <f t="shared" si="77"/>
        <v>1</v>
      </c>
    </row>
    <row r="200" spans="1:48" ht="15" customHeight="1" x14ac:dyDescent="0.25">
      <c r="A200" s="43">
        <v>21</v>
      </c>
      <c r="B200" s="43">
        <v>100</v>
      </c>
      <c r="C200" t="s">
        <v>927</v>
      </c>
      <c r="D200" t="s">
        <v>928</v>
      </c>
      <c r="E200" s="44" t="s">
        <v>12</v>
      </c>
      <c r="F200" s="35">
        <v>1910945</v>
      </c>
      <c r="G200" s="53">
        <v>15263</v>
      </c>
      <c r="H200" s="56">
        <f t="shared" si="52"/>
        <v>4.1836399042213523</v>
      </c>
      <c r="I200">
        <v>851</v>
      </c>
      <c r="J200">
        <v>7617</v>
      </c>
      <c r="K200" s="37">
        <f t="shared" si="53"/>
        <v>11.1724</v>
      </c>
      <c r="L200" s="37">
        <v>6973</v>
      </c>
      <c r="M200" s="37">
        <v>7608</v>
      </c>
      <c r="N200" s="37">
        <v>7838</v>
      </c>
      <c r="O200" s="37">
        <v>8820</v>
      </c>
      <c r="P200" s="45">
        <v>11070</v>
      </c>
      <c r="Q200" s="53">
        <v>14335</v>
      </c>
      <c r="R200" s="45">
        <f t="shared" si="54"/>
        <v>14335</v>
      </c>
      <c r="S200" s="38">
        <f t="shared" si="55"/>
        <v>0</v>
      </c>
      <c r="T200" s="53">
        <v>539907500</v>
      </c>
      <c r="U200" s="53">
        <v>2159242506</v>
      </c>
      <c r="V200" s="63">
        <f t="shared" si="56"/>
        <v>25.004486</v>
      </c>
      <c r="W200" s="36">
        <v>3206</v>
      </c>
      <c r="X200">
        <v>14400</v>
      </c>
      <c r="Y200">
        <f t="shared" si="57"/>
        <v>22.26</v>
      </c>
      <c r="Z200" s="55">
        <v>25159932</v>
      </c>
      <c r="AA200" s="46">
        <v>8427098</v>
      </c>
      <c r="AB200" s="37">
        <f t="shared" si="58"/>
        <v>0.376778</v>
      </c>
      <c r="AC200" s="37" t="str">
        <f t="shared" si="59"/>
        <v/>
      </c>
      <c r="AD200" s="37" t="str">
        <f t="shared" si="60"/>
        <v/>
      </c>
      <c r="AE200" s="71">
        <f t="shared" si="61"/>
        <v>0</v>
      </c>
      <c r="AF200" s="71">
        <f t="shared" si="62"/>
        <v>0</v>
      </c>
      <c r="AG200" s="71">
        <f t="shared" si="63"/>
        <v>905.83534446909994</v>
      </c>
      <c r="AH200" s="71" t="str">
        <f t="shared" si="64"/>
        <v/>
      </c>
      <c r="AI200" s="37" t="str">
        <f t="shared" si="65"/>
        <v/>
      </c>
      <c r="AJ200" s="37" t="str">
        <f t="shared" si="66"/>
        <v/>
      </c>
      <c r="AK200" s="38">
        <f t="shared" si="67"/>
        <v>905.84</v>
      </c>
      <c r="AL200" s="38">
        <f t="shared" si="68"/>
        <v>921.36</v>
      </c>
      <c r="AM200" s="36">
        <f t="shared" si="69"/>
        <v>4583009</v>
      </c>
      <c r="AN200" s="39">
        <f t="shared" si="70"/>
        <v>1.8122660999999999E-3</v>
      </c>
      <c r="AO200" s="36">
        <f t="shared" si="71"/>
        <v>4842.4910042304</v>
      </c>
      <c r="AP200" s="36">
        <f t="shared" si="72"/>
        <v>1915787</v>
      </c>
      <c r="AQ200" s="36">
        <f t="shared" si="73"/>
        <v>152630</v>
      </c>
      <c r="AR200" s="36">
        <f t="shared" si="74"/>
        <v>421354.9</v>
      </c>
      <c r="AS200" s="36">
        <f t="shared" si="75"/>
        <v>1758315</v>
      </c>
      <c r="AT200" s="40">
        <f t="shared" si="76"/>
        <v>1915787</v>
      </c>
      <c r="AU200" s="37"/>
      <c r="AV200" s="37">
        <f t="shared" si="77"/>
        <v>1</v>
      </c>
    </row>
    <row r="201" spans="1:48" ht="15" customHeight="1" x14ac:dyDescent="0.25">
      <c r="A201" s="43">
        <v>21</v>
      </c>
      <c r="B201" s="43">
        <v>200</v>
      </c>
      <c r="C201" t="s">
        <v>1077</v>
      </c>
      <c r="D201" t="s">
        <v>1078</v>
      </c>
      <c r="E201" s="44" t="s">
        <v>87</v>
      </c>
      <c r="F201" s="35">
        <v>135072</v>
      </c>
      <c r="G201" s="53">
        <v>510</v>
      </c>
      <c r="H201" s="56">
        <f t="shared" si="52"/>
        <v>2.7075701760979363</v>
      </c>
      <c r="I201">
        <v>20</v>
      </c>
      <c r="J201">
        <v>274</v>
      </c>
      <c r="K201" s="37">
        <f t="shared" si="53"/>
        <v>7.2993000000000006</v>
      </c>
      <c r="L201" s="37">
        <v>414</v>
      </c>
      <c r="M201" s="37">
        <v>473</v>
      </c>
      <c r="N201" s="37">
        <v>441</v>
      </c>
      <c r="O201" s="37">
        <v>450</v>
      </c>
      <c r="P201" s="48">
        <v>489</v>
      </c>
      <c r="Q201" s="53">
        <v>501</v>
      </c>
      <c r="R201" s="45">
        <f t="shared" si="54"/>
        <v>501</v>
      </c>
      <c r="S201" s="38">
        <f t="shared" si="55"/>
        <v>0</v>
      </c>
      <c r="T201" s="53">
        <v>10160900</v>
      </c>
      <c r="U201" s="53">
        <v>36580646</v>
      </c>
      <c r="V201" s="63">
        <f t="shared" si="56"/>
        <v>27.776710000000001</v>
      </c>
      <c r="W201" s="36">
        <v>98</v>
      </c>
      <c r="X201">
        <v>573</v>
      </c>
      <c r="Y201">
        <f t="shared" si="57"/>
        <v>17.100000000000001</v>
      </c>
      <c r="Z201" s="55">
        <v>428398</v>
      </c>
      <c r="AA201" s="46">
        <v>269785</v>
      </c>
      <c r="AB201" s="37">
        <f t="shared" si="58"/>
        <v>0.376778</v>
      </c>
      <c r="AC201" s="37" t="str">
        <f t="shared" si="59"/>
        <v/>
      </c>
      <c r="AD201" s="37" t="str">
        <f t="shared" si="60"/>
        <v/>
      </c>
      <c r="AE201" s="71">
        <f t="shared" si="61"/>
        <v>794.52697778598383</v>
      </c>
      <c r="AF201" s="71">
        <f t="shared" si="62"/>
        <v>0</v>
      </c>
      <c r="AG201" s="71">
        <f t="shared" si="63"/>
        <v>0</v>
      </c>
      <c r="AH201" s="71" t="str">
        <f t="shared" si="64"/>
        <v/>
      </c>
      <c r="AI201" s="37" t="str">
        <f t="shared" si="65"/>
        <v/>
      </c>
      <c r="AJ201" s="37" t="str">
        <f t="shared" si="66"/>
        <v/>
      </c>
      <c r="AK201" s="38">
        <f t="shared" si="67"/>
        <v>794.53</v>
      </c>
      <c r="AL201" s="38">
        <f t="shared" si="68"/>
        <v>808.14</v>
      </c>
      <c r="AM201" s="36">
        <f t="shared" si="69"/>
        <v>250740</v>
      </c>
      <c r="AN201" s="39">
        <f t="shared" si="70"/>
        <v>1.8122660999999999E-3</v>
      </c>
      <c r="AO201" s="36">
        <f t="shared" si="71"/>
        <v>209.6211952548</v>
      </c>
      <c r="AP201" s="36">
        <f t="shared" si="72"/>
        <v>135282</v>
      </c>
      <c r="AQ201" s="36">
        <f t="shared" si="73"/>
        <v>5100</v>
      </c>
      <c r="AR201" s="36">
        <f t="shared" si="74"/>
        <v>13489.25</v>
      </c>
      <c r="AS201" s="36">
        <f t="shared" si="75"/>
        <v>129972</v>
      </c>
      <c r="AT201" s="40">
        <f t="shared" si="76"/>
        <v>135282</v>
      </c>
      <c r="AU201" s="37"/>
      <c r="AV201" s="37">
        <f t="shared" si="77"/>
        <v>1</v>
      </c>
    </row>
    <row r="202" spans="1:48" ht="15" customHeight="1" x14ac:dyDescent="0.25">
      <c r="A202" s="43">
        <v>21</v>
      </c>
      <c r="B202" s="43">
        <v>300</v>
      </c>
      <c r="C202" t="s">
        <v>1143</v>
      </c>
      <c r="D202" t="s">
        <v>1144</v>
      </c>
      <c r="E202" s="44" t="s">
        <v>120</v>
      </c>
      <c r="F202" s="35">
        <v>124770</v>
      </c>
      <c r="G202" s="53">
        <v>504</v>
      </c>
      <c r="H202" s="56">
        <f t="shared" si="52"/>
        <v>2.7024305364455254</v>
      </c>
      <c r="I202">
        <v>37</v>
      </c>
      <c r="J202">
        <v>196</v>
      </c>
      <c r="K202" s="37">
        <f t="shared" si="53"/>
        <v>18.877600000000001</v>
      </c>
      <c r="L202" s="37">
        <v>278</v>
      </c>
      <c r="M202" s="37">
        <v>364</v>
      </c>
      <c r="N202" s="37">
        <v>361</v>
      </c>
      <c r="O202" s="37">
        <v>329</v>
      </c>
      <c r="P202" s="48">
        <v>502</v>
      </c>
      <c r="Q202" s="53">
        <v>497</v>
      </c>
      <c r="R202" s="45">
        <f t="shared" si="54"/>
        <v>502</v>
      </c>
      <c r="S202" s="38">
        <f t="shared" si="55"/>
        <v>0</v>
      </c>
      <c r="T202" s="53">
        <v>3338100</v>
      </c>
      <c r="U202" s="53">
        <v>35389483</v>
      </c>
      <c r="V202" s="63">
        <f t="shared" si="56"/>
        <v>9.4324630000000003</v>
      </c>
      <c r="W202" s="36">
        <v>37</v>
      </c>
      <c r="X202">
        <v>426</v>
      </c>
      <c r="Y202">
        <f t="shared" si="57"/>
        <v>8.69</v>
      </c>
      <c r="Z202" s="55">
        <v>372472</v>
      </c>
      <c r="AA202" s="46">
        <v>188605</v>
      </c>
      <c r="AB202" s="37">
        <f t="shared" si="58"/>
        <v>0.376778</v>
      </c>
      <c r="AC202" s="37" t="str">
        <f t="shared" si="59"/>
        <v/>
      </c>
      <c r="AD202" s="37" t="str">
        <f t="shared" si="60"/>
        <v/>
      </c>
      <c r="AE202" s="71">
        <f t="shared" si="61"/>
        <v>793.39174959847833</v>
      </c>
      <c r="AF202" s="71">
        <f t="shared" si="62"/>
        <v>0</v>
      </c>
      <c r="AG202" s="71">
        <f t="shared" si="63"/>
        <v>0</v>
      </c>
      <c r="AH202" s="71" t="str">
        <f t="shared" si="64"/>
        <v/>
      </c>
      <c r="AI202" s="37" t="str">
        <f t="shared" si="65"/>
        <v/>
      </c>
      <c r="AJ202" s="37" t="str">
        <f t="shared" si="66"/>
        <v/>
      </c>
      <c r="AK202" s="38">
        <f t="shared" si="67"/>
        <v>793.39</v>
      </c>
      <c r="AL202" s="38">
        <f t="shared" si="68"/>
        <v>806.98</v>
      </c>
      <c r="AM202" s="36">
        <f t="shared" si="69"/>
        <v>266379</v>
      </c>
      <c r="AN202" s="39">
        <f t="shared" si="70"/>
        <v>1.8122660999999999E-3</v>
      </c>
      <c r="AO202" s="36">
        <f t="shared" si="71"/>
        <v>256.63319015489998</v>
      </c>
      <c r="AP202" s="36">
        <f t="shared" si="72"/>
        <v>125027</v>
      </c>
      <c r="AQ202" s="36">
        <f t="shared" si="73"/>
        <v>5040</v>
      </c>
      <c r="AR202" s="36">
        <f t="shared" si="74"/>
        <v>9430.25</v>
      </c>
      <c r="AS202" s="36">
        <f t="shared" si="75"/>
        <v>119730</v>
      </c>
      <c r="AT202" s="40">
        <f t="shared" si="76"/>
        <v>125027</v>
      </c>
      <c r="AU202" s="37"/>
      <c r="AV202" s="37">
        <f t="shared" si="77"/>
        <v>1</v>
      </c>
    </row>
    <row r="203" spans="1:48" ht="15" customHeight="1" x14ac:dyDescent="0.25">
      <c r="A203" s="43">
        <v>21</v>
      </c>
      <c r="B203" s="43">
        <v>400</v>
      </c>
      <c r="C203" t="s">
        <v>1405</v>
      </c>
      <c r="D203" t="s">
        <v>1406</v>
      </c>
      <c r="E203" s="44" t="s">
        <v>249</v>
      </c>
      <c r="F203" s="35">
        <v>210306</v>
      </c>
      <c r="G203" s="53">
        <v>611</v>
      </c>
      <c r="H203" s="56">
        <f t="shared" si="52"/>
        <v>2.786041210242554</v>
      </c>
      <c r="I203">
        <v>55</v>
      </c>
      <c r="J203">
        <v>322</v>
      </c>
      <c r="K203" s="37">
        <f t="shared" si="53"/>
        <v>17.0807</v>
      </c>
      <c r="L203" s="37">
        <v>553</v>
      </c>
      <c r="M203" s="37">
        <v>571</v>
      </c>
      <c r="N203" s="37">
        <v>566</v>
      </c>
      <c r="O203" s="37">
        <v>566</v>
      </c>
      <c r="P203" s="48">
        <v>612</v>
      </c>
      <c r="Q203" s="53">
        <v>603</v>
      </c>
      <c r="R203" s="45">
        <f t="shared" si="54"/>
        <v>612</v>
      </c>
      <c r="S203" s="38">
        <f t="shared" si="55"/>
        <v>0.16</v>
      </c>
      <c r="T203" s="53">
        <v>3423900</v>
      </c>
      <c r="U203" s="53">
        <v>31949353</v>
      </c>
      <c r="V203" s="63">
        <f t="shared" si="56"/>
        <v>10.716649</v>
      </c>
      <c r="W203" s="36">
        <v>201</v>
      </c>
      <c r="X203">
        <v>659</v>
      </c>
      <c r="Y203">
        <f t="shared" si="57"/>
        <v>30.5</v>
      </c>
      <c r="Z203" s="55">
        <v>322925</v>
      </c>
      <c r="AA203" s="46">
        <v>236241</v>
      </c>
      <c r="AB203" s="37">
        <f t="shared" si="58"/>
        <v>0.376778</v>
      </c>
      <c r="AC203" s="37" t="str">
        <f t="shared" si="59"/>
        <v/>
      </c>
      <c r="AD203" s="37" t="str">
        <f t="shared" si="60"/>
        <v/>
      </c>
      <c r="AE203" s="71">
        <f t="shared" si="61"/>
        <v>811.85942439474456</v>
      </c>
      <c r="AF203" s="71">
        <f t="shared" si="62"/>
        <v>0</v>
      </c>
      <c r="AG203" s="71">
        <f t="shared" si="63"/>
        <v>0</v>
      </c>
      <c r="AH203" s="71" t="str">
        <f t="shared" si="64"/>
        <v/>
      </c>
      <c r="AI203" s="37" t="str">
        <f t="shared" si="65"/>
        <v/>
      </c>
      <c r="AJ203" s="37" t="str">
        <f t="shared" si="66"/>
        <v/>
      </c>
      <c r="AK203" s="38">
        <f t="shared" si="67"/>
        <v>811.86</v>
      </c>
      <c r="AL203" s="38">
        <f t="shared" si="68"/>
        <v>825.77</v>
      </c>
      <c r="AM203" s="36">
        <f t="shared" si="69"/>
        <v>382874</v>
      </c>
      <c r="AN203" s="39">
        <f t="shared" si="70"/>
        <v>1.8122660999999999E-3</v>
      </c>
      <c r="AO203" s="36">
        <f t="shared" si="71"/>
        <v>312.73913634479999</v>
      </c>
      <c r="AP203" s="36">
        <f t="shared" si="72"/>
        <v>210619</v>
      </c>
      <c r="AQ203" s="36">
        <f t="shared" si="73"/>
        <v>6110</v>
      </c>
      <c r="AR203" s="36">
        <f t="shared" si="74"/>
        <v>11812.050000000001</v>
      </c>
      <c r="AS203" s="36">
        <f t="shared" si="75"/>
        <v>204196</v>
      </c>
      <c r="AT203" s="40">
        <f t="shared" si="76"/>
        <v>210619</v>
      </c>
      <c r="AU203" s="37"/>
      <c r="AV203" s="37">
        <f t="shared" si="77"/>
        <v>1</v>
      </c>
    </row>
    <row r="204" spans="1:48" ht="15" customHeight="1" x14ac:dyDescent="0.25">
      <c r="A204" s="43">
        <v>21</v>
      </c>
      <c r="B204" s="43">
        <v>500</v>
      </c>
      <c r="C204" t="s">
        <v>1447</v>
      </c>
      <c r="D204" t="s">
        <v>1448</v>
      </c>
      <c r="E204" s="44" t="s">
        <v>270</v>
      </c>
      <c r="F204" s="35">
        <v>0</v>
      </c>
      <c r="G204" s="53">
        <v>172</v>
      </c>
      <c r="H204" s="56">
        <f t="shared" ref="H204:H267" si="78">LOG10(G204)</f>
        <v>2.2355284469075487</v>
      </c>
      <c r="I204">
        <v>24</v>
      </c>
      <c r="J204">
        <v>110</v>
      </c>
      <c r="K204" s="37">
        <f t="shared" ref="K204:K267" si="79">ROUND(I204/J204,6)*100</f>
        <v>21.818199999999997</v>
      </c>
      <c r="L204" s="37">
        <v>158</v>
      </c>
      <c r="M204" s="37">
        <v>191</v>
      </c>
      <c r="N204" s="37">
        <v>171</v>
      </c>
      <c r="O204" s="37">
        <v>197</v>
      </c>
      <c r="P204" s="48">
        <v>185</v>
      </c>
      <c r="Q204" s="53">
        <v>170</v>
      </c>
      <c r="R204" s="45">
        <f t="shared" ref="R204:R267" si="80">MAX(L204:Q204)</f>
        <v>197</v>
      </c>
      <c r="S204" s="38">
        <f t="shared" ref="S204:S267" si="81">ROUND(IF(100*(1-(G204/R204))&lt;0,0,100*(1-G204/R204)),2)</f>
        <v>12.69</v>
      </c>
      <c r="T204" s="53">
        <v>2690700</v>
      </c>
      <c r="U204" s="53">
        <v>37443971</v>
      </c>
      <c r="V204" s="63">
        <f t="shared" ref="V204:V267" si="82">ROUND(T204/U204*100,6)</f>
        <v>7.185937</v>
      </c>
      <c r="W204" s="36">
        <v>47</v>
      </c>
      <c r="X204">
        <v>144</v>
      </c>
      <c r="Y204">
        <f t="shared" ref="Y204:Y267" si="83">ROUND(W204/X204*100,2)</f>
        <v>32.64</v>
      </c>
      <c r="Z204" s="55">
        <v>453191</v>
      </c>
      <c r="AA204" s="46">
        <v>156702</v>
      </c>
      <c r="AB204" s="37">
        <f t="shared" ref="AB204:AB267" si="84">ROUND(AA$11/Z$11,6)</f>
        <v>0.376778</v>
      </c>
      <c r="AC204" s="37" t="str">
        <f t="shared" ref="AC204:AC267" si="85">IF(AND(2500&lt;=G204,G204&lt;3000),(G204-2500)*0.002,"")</f>
        <v/>
      </c>
      <c r="AD204" s="37" t="str">
        <f t="shared" ref="AD204:AD267" si="86">IF(AND(10000&lt;=G204,G204&lt;11000),(11000-G204)*0.001,"")</f>
        <v/>
      </c>
      <c r="AE204" s="71">
        <f t="shared" ref="AE204:AE267" si="87">IF(G204&lt;3000, 196.487+(220.877*H204),0)</f>
        <v>690.26381676759866</v>
      </c>
      <c r="AF204" s="71">
        <f t="shared" ref="AF204:AF267" si="88">IF((AND(2500&lt;=G204,G204&lt;11000)),1.15*(497.308+(6.667*K204)+(9.215*V204)+(16.081*S204)),0)</f>
        <v>0</v>
      </c>
      <c r="AG204" s="71">
        <f t="shared" ref="AG204:AG267" si="89">IF(G204&gt;=10000,1.15*(293.056+(8.572*K204)+(11.494*Y204)+(5.719*V204)+(9.484*S204)),0)</f>
        <v>0</v>
      </c>
      <c r="AH204" s="71" t="str">
        <f t="shared" ref="AH204:AH267" si="90">IF(AND(2500&lt;=G204,G204&lt;3000),(AC204*AF204)+((1-AC204)*AE204),"")</f>
        <v/>
      </c>
      <c r="AI204" s="37" t="str">
        <f t="shared" ref="AI204:AI267" si="91">IF(AND(10000&lt;=G204,G204&lt;11000),(AD204*AF204)+(AG204*(1-AD204)),"")</f>
        <v/>
      </c>
      <c r="AJ204" s="37" t="str">
        <f t="shared" ref="AJ204:AJ267" si="92">IF(AND(AC204="",AD204=""),"",1)</f>
        <v/>
      </c>
      <c r="AK204" s="38">
        <f t="shared" ref="AK204:AK267" si="93">ROUND(IF(AJ204="",MAX(AE204,AF204,AG204),MAX(AH204,AI204)),2)</f>
        <v>690.26</v>
      </c>
      <c r="AL204" s="38">
        <f t="shared" ref="AL204:AL267" si="94">ROUND(AK204*AL$2,2)</f>
        <v>702.09</v>
      </c>
      <c r="AM204" s="36">
        <f t="shared" ref="AM204:AM267" si="95">ROUND(IF((AL204*G204)-(Z204*AB204)&lt;0,0,(AL204*G204)-(Z204*AB204)),0)</f>
        <v>0</v>
      </c>
      <c r="AN204" s="39">
        <f t="shared" ref="AN204:AN267" si="96">$AN$11</f>
        <v>1.8122660999999999E-3</v>
      </c>
      <c r="AO204" s="36">
        <f t="shared" ref="AO204:AO267" si="97">(AM204-F204)*AN204</f>
        <v>0</v>
      </c>
      <c r="AP204" s="36">
        <f t="shared" ref="AP204:AP267" si="98">ROUND(MAX(IF(F204&lt;AM204,F204+AO204,AM204),0),0)</f>
        <v>0</v>
      </c>
      <c r="AQ204" s="36">
        <f t="shared" ref="AQ204:AQ267" si="99">10*G204</f>
        <v>1720</v>
      </c>
      <c r="AR204" s="36">
        <f t="shared" ref="AR204:AR267" si="100">0.05*AA204</f>
        <v>7835.1</v>
      </c>
      <c r="AS204" s="36">
        <f t="shared" ref="AS204:AS267" si="101">ROUND(MAX(F204-MIN(AQ204:AR204)),0)</f>
        <v>-1720</v>
      </c>
      <c r="AT204" s="40">
        <f t="shared" ref="AT204:AT267" si="102">MAX(AP204,AS204)</f>
        <v>0</v>
      </c>
      <c r="AU204" s="37"/>
      <c r="AV204" s="37">
        <f t="shared" ref="AV204:AV267" si="103">IF(AT204&gt;0,1,0)</f>
        <v>0</v>
      </c>
    </row>
    <row r="205" spans="1:48" ht="15" customHeight="1" x14ac:dyDescent="0.25">
      <c r="A205" s="43">
        <v>21</v>
      </c>
      <c r="B205" s="43">
        <v>600</v>
      </c>
      <c r="C205" t="s">
        <v>1477</v>
      </c>
      <c r="D205" t="s">
        <v>1478</v>
      </c>
      <c r="E205" s="44" t="s">
        <v>285</v>
      </c>
      <c r="F205" s="35">
        <v>67842</v>
      </c>
      <c r="G205" s="53">
        <v>354</v>
      </c>
      <c r="H205" s="56">
        <f t="shared" si="78"/>
        <v>2.5490032620257876</v>
      </c>
      <c r="I205">
        <v>48</v>
      </c>
      <c r="J205">
        <v>170</v>
      </c>
      <c r="K205" s="37">
        <f t="shared" si="79"/>
        <v>28.235300000000002</v>
      </c>
      <c r="L205" s="37">
        <v>198</v>
      </c>
      <c r="M205" s="37">
        <v>284</v>
      </c>
      <c r="N205" s="37">
        <v>203</v>
      </c>
      <c r="O205" s="37">
        <v>281</v>
      </c>
      <c r="P205" s="48">
        <v>354</v>
      </c>
      <c r="Q205" s="53">
        <v>349</v>
      </c>
      <c r="R205" s="45">
        <f t="shared" si="80"/>
        <v>354</v>
      </c>
      <c r="S205" s="38">
        <f t="shared" si="81"/>
        <v>0</v>
      </c>
      <c r="T205" s="53">
        <v>8579100</v>
      </c>
      <c r="U205" s="53">
        <v>28511035</v>
      </c>
      <c r="V205" s="63">
        <f t="shared" si="82"/>
        <v>30.090454000000001</v>
      </c>
      <c r="W205" s="36">
        <v>47</v>
      </c>
      <c r="X205">
        <v>308</v>
      </c>
      <c r="Y205">
        <f t="shared" si="83"/>
        <v>15.26</v>
      </c>
      <c r="Z205" s="55">
        <v>391250</v>
      </c>
      <c r="AA205" s="46">
        <v>171014</v>
      </c>
      <c r="AB205" s="37">
        <f t="shared" si="84"/>
        <v>0.376778</v>
      </c>
      <c r="AC205" s="37" t="str">
        <f t="shared" si="85"/>
        <v/>
      </c>
      <c r="AD205" s="37" t="str">
        <f t="shared" si="86"/>
        <v/>
      </c>
      <c r="AE205" s="71">
        <f t="shared" si="87"/>
        <v>759.50319350646987</v>
      </c>
      <c r="AF205" s="71">
        <f t="shared" si="88"/>
        <v>0</v>
      </c>
      <c r="AG205" s="71">
        <f t="shared" si="89"/>
        <v>0</v>
      </c>
      <c r="AH205" s="71" t="str">
        <f t="shared" si="90"/>
        <v/>
      </c>
      <c r="AI205" s="37" t="str">
        <f t="shared" si="91"/>
        <v/>
      </c>
      <c r="AJ205" s="37" t="str">
        <f t="shared" si="92"/>
        <v/>
      </c>
      <c r="AK205" s="38">
        <f t="shared" si="93"/>
        <v>759.5</v>
      </c>
      <c r="AL205" s="38">
        <f t="shared" si="94"/>
        <v>772.51</v>
      </c>
      <c r="AM205" s="36">
        <f t="shared" si="95"/>
        <v>126054</v>
      </c>
      <c r="AN205" s="39">
        <f t="shared" si="96"/>
        <v>1.8122660999999999E-3</v>
      </c>
      <c r="AO205" s="36">
        <f t="shared" si="97"/>
        <v>105.49563421319999</v>
      </c>
      <c r="AP205" s="36">
        <f t="shared" si="98"/>
        <v>67947</v>
      </c>
      <c r="AQ205" s="36">
        <f t="shared" si="99"/>
        <v>3540</v>
      </c>
      <c r="AR205" s="36">
        <f t="shared" si="100"/>
        <v>8550.7000000000007</v>
      </c>
      <c r="AS205" s="36">
        <f t="shared" si="101"/>
        <v>64302</v>
      </c>
      <c r="AT205" s="40">
        <f t="shared" si="102"/>
        <v>67947</v>
      </c>
      <c r="AU205" s="37"/>
      <c r="AV205" s="37">
        <f t="shared" si="103"/>
        <v>1</v>
      </c>
    </row>
    <row r="206" spans="1:48" ht="15" customHeight="1" x14ac:dyDescent="0.25">
      <c r="A206" s="43">
        <v>21</v>
      </c>
      <c r="B206" s="43">
        <v>800</v>
      </c>
      <c r="C206" t="s">
        <v>1721</v>
      </c>
      <c r="D206" t="s">
        <v>1722</v>
      </c>
      <c r="E206" s="44" t="s">
        <v>407</v>
      </c>
      <c r="F206" s="35">
        <v>77310</v>
      </c>
      <c r="G206" s="53">
        <v>264</v>
      </c>
      <c r="H206" s="56">
        <f t="shared" si="78"/>
        <v>2.4216039268698313</v>
      </c>
      <c r="I206">
        <v>64</v>
      </c>
      <c r="J206">
        <v>134</v>
      </c>
      <c r="K206" s="37">
        <f t="shared" si="79"/>
        <v>47.761199999999995</v>
      </c>
      <c r="L206" s="37">
        <v>308</v>
      </c>
      <c r="M206" s="37">
        <v>331</v>
      </c>
      <c r="N206" s="37">
        <v>295</v>
      </c>
      <c r="O206" s="37">
        <v>286</v>
      </c>
      <c r="P206" s="48">
        <v>292</v>
      </c>
      <c r="Q206" s="53">
        <v>266</v>
      </c>
      <c r="R206" s="45">
        <f t="shared" si="80"/>
        <v>331</v>
      </c>
      <c r="S206" s="38">
        <f t="shared" si="81"/>
        <v>20.239999999999998</v>
      </c>
      <c r="T206" s="53">
        <v>3478700</v>
      </c>
      <c r="U206" s="53">
        <v>13767080</v>
      </c>
      <c r="V206" s="63">
        <f t="shared" si="82"/>
        <v>25.268249000000001</v>
      </c>
      <c r="W206" s="36">
        <v>47</v>
      </c>
      <c r="X206">
        <v>226</v>
      </c>
      <c r="Y206">
        <f t="shared" si="83"/>
        <v>20.8</v>
      </c>
      <c r="Z206" s="55">
        <v>187570</v>
      </c>
      <c r="AA206" s="46">
        <v>56175</v>
      </c>
      <c r="AB206" s="37">
        <f t="shared" si="84"/>
        <v>0.376778</v>
      </c>
      <c r="AC206" s="37" t="str">
        <f t="shared" si="85"/>
        <v/>
      </c>
      <c r="AD206" s="37" t="str">
        <f t="shared" si="86"/>
        <v/>
      </c>
      <c r="AE206" s="71">
        <f t="shared" si="87"/>
        <v>731.36361055522775</v>
      </c>
      <c r="AF206" s="71">
        <f t="shared" si="88"/>
        <v>0</v>
      </c>
      <c r="AG206" s="71">
        <f t="shared" si="89"/>
        <v>0</v>
      </c>
      <c r="AH206" s="71" t="str">
        <f t="shared" si="90"/>
        <v/>
      </c>
      <c r="AI206" s="37" t="str">
        <f t="shared" si="91"/>
        <v/>
      </c>
      <c r="AJ206" s="37" t="str">
        <f t="shared" si="92"/>
        <v/>
      </c>
      <c r="AK206" s="38">
        <f t="shared" si="93"/>
        <v>731.36</v>
      </c>
      <c r="AL206" s="38">
        <f t="shared" si="94"/>
        <v>743.89</v>
      </c>
      <c r="AM206" s="36">
        <f t="shared" si="95"/>
        <v>125715</v>
      </c>
      <c r="AN206" s="39">
        <f t="shared" si="96"/>
        <v>1.8122660999999999E-3</v>
      </c>
      <c r="AO206" s="36">
        <f t="shared" si="97"/>
        <v>87.722740570499994</v>
      </c>
      <c r="AP206" s="36">
        <f t="shared" si="98"/>
        <v>77398</v>
      </c>
      <c r="AQ206" s="36">
        <f t="shared" si="99"/>
        <v>2640</v>
      </c>
      <c r="AR206" s="36">
        <f t="shared" si="100"/>
        <v>2808.75</v>
      </c>
      <c r="AS206" s="36">
        <f t="shared" si="101"/>
        <v>74670</v>
      </c>
      <c r="AT206" s="40">
        <f t="shared" si="102"/>
        <v>77398</v>
      </c>
      <c r="AU206" s="37"/>
      <c r="AV206" s="37">
        <f t="shared" si="103"/>
        <v>1</v>
      </c>
    </row>
    <row r="207" spans="1:48" ht="15" customHeight="1" x14ac:dyDescent="0.25">
      <c r="A207" s="43">
        <v>21</v>
      </c>
      <c r="B207" s="43">
        <v>1000</v>
      </c>
      <c r="C207" t="s">
        <v>1941</v>
      </c>
      <c r="D207" t="s">
        <v>1942</v>
      </c>
      <c r="E207" s="44" t="s">
        <v>517</v>
      </c>
      <c r="F207" s="35">
        <v>13800</v>
      </c>
      <c r="G207" s="53">
        <v>101</v>
      </c>
      <c r="H207" s="56">
        <f t="shared" si="78"/>
        <v>2.0043213737826426</v>
      </c>
      <c r="I207">
        <v>17</v>
      </c>
      <c r="J207">
        <v>46</v>
      </c>
      <c r="K207" s="37">
        <f t="shared" si="79"/>
        <v>36.956499999999998</v>
      </c>
      <c r="L207" s="37">
        <v>109</v>
      </c>
      <c r="M207" s="37">
        <v>124</v>
      </c>
      <c r="N207" s="37">
        <v>104</v>
      </c>
      <c r="O207" s="37">
        <v>115</v>
      </c>
      <c r="P207" s="48">
        <v>106</v>
      </c>
      <c r="Q207" s="53">
        <v>100</v>
      </c>
      <c r="R207" s="45">
        <f t="shared" si="80"/>
        <v>124</v>
      </c>
      <c r="S207" s="38">
        <f t="shared" si="81"/>
        <v>18.55</v>
      </c>
      <c r="T207" s="53">
        <v>1605900</v>
      </c>
      <c r="U207" s="53">
        <v>9257009</v>
      </c>
      <c r="V207" s="63">
        <f t="shared" si="82"/>
        <v>17.347936000000001</v>
      </c>
      <c r="W207" s="36">
        <v>16</v>
      </c>
      <c r="X207">
        <v>112</v>
      </c>
      <c r="Y207">
        <f t="shared" si="83"/>
        <v>14.29</v>
      </c>
      <c r="Z207" s="55">
        <v>100236</v>
      </c>
      <c r="AA207" s="46">
        <v>21881</v>
      </c>
      <c r="AB207" s="37">
        <f t="shared" si="84"/>
        <v>0.376778</v>
      </c>
      <c r="AC207" s="37" t="str">
        <f t="shared" si="85"/>
        <v/>
      </c>
      <c r="AD207" s="37" t="str">
        <f t="shared" si="86"/>
        <v/>
      </c>
      <c r="AE207" s="71">
        <f t="shared" si="87"/>
        <v>639.19549207698878</v>
      </c>
      <c r="AF207" s="71">
        <f t="shared" si="88"/>
        <v>0</v>
      </c>
      <c r="AG207" s="71">
        <f t="shared" si="89"/>
        <v>0</v>
      </c>
      <c r="AH207" s="71" t="str">
        <f t="shared" si="90"/>
        <v/>
      </c>
      <c r="AI207" s="37" t="str">
        <f t="shared" si="91"/>
        <v/>
      </c>
      <c r="AJ207" s="37" t="str">
        <f t="shared" si="92"/>
        <v/>
      </c>
      <c r="AK207" s="38">
        <f t="shared" si="93"/>
        <v>639.20000000000005</v>
      </c>
      <c r="AL207" s="38">
        <f t="shared" si="94"/>
        <v>650.15</v>
      </c>
      <c r="AM207" s="36">
        <f t="shared" si="95"/>
        <v>27898</v>
      </c>
      <c r="AN207" s="39">
        <f t="shared" si="96"/>
        <v>1.8122660999999999E-3</v>
      </c>
      <c r="AO207" s="36">
        <f t="shared" si="97"/>
        <v>25.549327477799999</v>
      </c>
      <c r="AP207" s="36">
        <f t="shared" si="98"/>
        <v>13826</v>
      </c>
      <c r="AQ207" s="36">
        <f t="shared" si="99"/>
        <v>1010</v>
      </c>
      <c r="AR207" s="36">
        <f t="shared" si="100"/>
        <v>1094.05</v>
      </c>
      <c r="AS207" s="36">
        <f t="shared" si="101"/>
        <v>12790</v>
      </c>
      <c r="AT207" s="40">
        <f t="shared" si="102"/>
        <v>13826</v>
      </c>
      <c r="AU207" s="37"/>
      <c r="AV207" s="37">
        <f t="shared" si="103"/>
        <v>1</v>
      </c>
    </row>
    <row r="208" spans="1:48" ht="15" customHeight="1" x14ac:dyDescent="0.25">
      <c r="A208" s="43">
        <v>21</v>
      </c>
      <c r="B208" s="43">
        <v>1100</v>
      </c>
      <c r="C208" t="s">
        <v>1947</v>
      </c>
      <c r="D208" t="s">
        <v>1948</v>
      </c>
      <c r="E208" s="44" t="s">
        <v>520</v>
      </c>
      <c r="F208" s="35">
        <v>96272</v>
      </c>
      <c r="G208" s="53">
        <v>447</v>
      </c>
      <c r="H208" s="56">
        <f t="shared" si="78"/>
        <v>2.6503075231319366</v>
      </c>
      <c r="I208">
        <v>18</v>
      </c>
      <c r="J208">
        <v>153</v>
      </c>
      <c r="K208" s="37">
        <f t="shared" si="79"/>
        <v>11.764699999999999</v>
      </c>
      <c r="L208" s="37">
        <v>172</v>
      </c>
      <c r="M208" s="37">
        <v>187</v>
      </c>
      <c r="N208" s="37">
        <v>181</v>
      </c>
      <c r="O208" s="37">
        <v>279</v>
      </c>
      <c r="P208" s="48">
        <v>424</v>
      </c>
      <c r="Q208" s="53">
        <v>431</v>
      </c>
      <c r="R208" s="45">
        <f t="shared" si="80"/>
        <v>431</v>
      </c>
      <c r="S208" s="38">
        <f t="shared" si="81"/>
        <v>0</v>
      </c>
      <c r="T208" s="53">
        <v>5778900</v>
      </c>
      <c r="U208" s="53">
        <v>34756473</v>
      </c>
      <c r="V208" s="63">
        <f t="shared" si="82"/>
        <v>16.626830999999999</v>
      </c>
      <c r="W208" s="36">
        <v>58</v>
      </c>
      <c r="X208">
        <v>399</v>
      </c>
      <c r="Y208">
        <f t="shared" si="83"/>
        <v>14.54</v>
      </c>
      <c r="Z208" s="55">
        <v>329395</v>
      </c>
      <c r="AA208" s="46">
        <v>135995</v>
      </c>
      <c r="AB208" s="37">
        <f t="shared" si="84"/>
        <v>0.376778</v>
      </c>
      <c r="AC208" s="37" t="str">
        <f t="shared" si="85"/>
        <v/>
      </c>
      <c r="AD208" s="37" t="str">
        <f t="shared" si="86"/>
        <v/>
      </c>
      <c r="AE208" s="71">
        <f t="shared" si="87"/>
        <v>781.87897478681271</v>
      </c>
      <c r="AF208" s="71">
        <f t="shared" si="88"/>
        <v>0</v>
      </c>
      <c r="AG208" s="71">
        <f t="shared" si="89"/>
        <v>0</v>
      </c>
      <c r="AH208" s="71" t="str">
        <f t="shared" si="90"/>
        <v/>
      </c>
      <c r="AI208" s="37" t="str">
        <f t="shared" si="91"/>
        <v/>
      </c>
      <c r="AJ208" s="37" t="str">
        <f t="shared" si="92"/>
        <v/>
      </c>
      <c r="AK208" s="38">
        <f t="shared" si="93"/>
        <v>781.88</v>
      </c>
      <c r="AL208" s="38">
        <f t="shared" si="94"/>
        <v>795.28</v>
      </c>
      <c r="AM208" s="36">
        <f t="shared" si="95"/>
        <v>231381</v>
      </c>
      <c r="AN208" s="39">
        <f t="shared" si="96"/>
        <v>1.8122660999999999E-3</v>
      </c>
      <c r="AO208" s="36">
        <f t="shared" si="97"/>
        <v>244.8534605049</v>
      </c>
      <c r="AP208" s="36">
        <f t="shared" si="98"/>
        <v>96517</v>
      </c>
      <c r="AQ208" s="36">
        <f t="shared" si="99"/>
        <v>4470</v>
      </c>
      <c r="AR208" s="36">
        <f t="shared" si="100"/>
        <v>6799.75</v>
      </c>
      <c r="AS208" s="36">
        <f t="shared" si="101"/>
        <v>91802</v>
      </c>
      <c r="AT208" s="40">
        <f t="shared" si="102"/>
        <v>96517</v>
      </c>
      <c r="AU208" s="37"/>
      <c r="AV208" s="37">
        <f t="shared" si="103"/>
        <v>1</v>
      </c>
    </row>
    <row r="209" spans="1:48" ht="15" customHeight="1" x14ac:dyDescent="0.25">
      <c r="A209" s="43">
        <v>21</v>
      </c>
      <c r="B209" s="43">
        <v>1200</v>
      </c>
      <c r="C209" t="s">
        <v>2009</v>
      </c>
      <c r="D209" t="s">
        <v>2010</v>
      </c>
      <c r="E209" s="44" t="s">
        <v>551</v>
      </c>
      <c r="F209" s="35">
        <v>38882</v>
      </c>
      <c r="G209" s="53">
        <v>182</v>
      </c>
      <c r="H209" s="56">
        <f t="shared" si="78"/>
        <v>2.2600713879850747</v>
      </c>
      <c r="I209">
        <v>17</v>
      </c>
      <c r="J209">
        <v>55</v>
      </c>
      <c r="K209" s="37">
        <f t="shared" si="79"/>
        <v>30.909100000000002</v>
      </c>
      <c r="L209" s="37">
        <v>175</v>
      </c>
      <c r="M209" s="37">
        <v>209</v>
      </c>
      <c r="N209" s="37">
        <v>177</v>
      </c>
      <c r="O209" s="37">
        <v>172</v>
      </c>
      <c r="P209" s="48">
        <v>187</v>
      </c>
      <c r="Q209" s="53">
        <v>182</v>
      </c>
      <c r="R209" s="45">
        <f t="shared" si="80"/>
        <v>209</v>
      </c>
      <c r="S209" s="38">
        <f t="shared" si="81"/>
        <v>12.92</v>
      </c>
      <c r="T209" s="53">
        <v>1298100</v>
      </c>
      <c r="U209" s="53">
        <v>11561378</v>
      </c>
      <c r="V209" s="63">
        <f t="shared" si="82"/>
        <v>11.2279</v>
      </c>
      <c r="W209" s="36">
        <v>13</v>
      </c>
      <c r="X209">
        <v>97</v>
      </c>
      <c r="Y209">
        <f t="shared" si="83"/>
        <v>13.4</v>
      </c>
      <c r="Z209" s="55">
        <v>135070</v>
      </c>
      <c r="AA209" s="46">
        <v>40501</v>
      </c>
      <c r="AB209" s="37">
        <f t="shared" si="84"/>
        <v>0.376778</v>
      </c>
      <c r="AC209" s="37" t="str">
        <f t="shared" si="85"/>
        <v/>
      </c>
      <c r="AD209" s="37" t="str">
        <f t="shared" si="86"/>
        <v/>
      </c>
      <c r="AE209" s="71">
        <f t="shared" si="87"/>
        <v>695.68478796397937</v>
      </c>
      <c r="AF209" s="71">
        <f t="shared" si="88"/>
        <v>0</v>
      </c>
      <c r="AG209" s="71">
        <f t="shared" si="89"/>
        <v>0</v>
      </c>
      <c r="AH209" s="71" t="str">
        <f t="shared" si="90"/>
        <v/>
      </c>
      <c r="AI209" s="37" t="str">
        <f t="shared" si="91"/>
        <v/>
      </c>
      <c r="AJ209" s="37" t="str">
        <f t="shared" si="92"/>
        <v/>
      </c>
      <c r="AK209" s="38">
        <f t="shared" si="93"/>
        <v>695.68</v>
      </c>
      <c r="AL209" s="38">
        <f t="shared" si="94"/>
        <v>707.6</v>
      </c>
      <c r="AM209" s="36">
        <f t="shared" si="95"/>
        <v>77892</v>
      </c>
      <c r="AN209" s="39">
        <f t="shared" si="96"/>
        <v>1.8122660999999999E-3</v>
      </c>
      <c r="AO209" s="36">
        <f t="shared" si="97"/>
        <v>70.696500560999993</v>
      </c>
      <c r="AP209" s="36">
        <f t="shared" si="98"/>
        <v>38953</v>
      </c>
      <c r="AQ209" s="36">
        <f t="shared" si="99"/>
        <v>1820</v>
      </c>
      <c r="AR209" s="36">
        <f t="shared" si="100"/>
        <v>2025.0500000000002</v>
      </c>
      <c r="AS209" s="36">
        <f t="shared" si="101"/>
        <v>37062</v>
      </c>
      <c r="AT209" s="40">
        <f t="shared" si="102"/>
        <v>38953</v>
      </c>
      <c r="AU209" s="37"/>
      <c r="AV209" s="37">
        <f t="shared" si="103"/>
        <v>1</v>
      </c>
    </row>
    <row r="210" spans="1:48" ht="15" customHeight="1" x14ac:dyDescent="0.25">
      <c r="A210" s="43">
        <v>21</v>
      </c>
      <c r="B210" s="43">
        <v>8200</v>
      </c>
      <c r="C210" t="s">
        <v>2101</v>
      </c>
      <c r="D210" t="s">
        <v>2102</v>
      </c>
      <c r="E210" s="44" t="s">
        <v>597</v>
      </c>
      <c r="F210" s="35">
        <v>591108</v>
      </c>
      <c r="G210" s="53">
        <v>1808</v>
      </c>
      <c r="H210" s="56">
        <f t="shared" si="78"/>
        <v>3.2571984261393445</v>
      </c>
      <c r="I210">
        <v>270</v>
      </c>
      <c r="J210">
        <v>1048</v>
      </c>
      <c r="K210" s="37">
        <f t="shared" si="79"/>
        <v>25.763399999999997</v>
      </c>
      <c r="L210" s="37">
        <v>1306</v>
      </c>
      <c r="M210" s="37">
        <v>1355</v>
      </c>
      <c r="N210" s="37">
        <v>1256</v>
      </c>
      <c r="O210" s="37">
        <v>1567</v>
      </c>
      <c r="P210" s="45">
        <v>1740</v>
      </c>
      <c r="Q210" s="53">
        <v>1771</v>
      </c>
      <c r="R210" s="45">
        <f t="shared" si="80"/>
        <v>1771</v>
      </c>
      <c r="S210" s="38">
        <f t="shared" si="81"/>
        <v>0</v>
      </c>
      <c r="T210" s="53">
        <v>13877700</v>
      </c>
      <c r="U210" s="53">
        <v>156633480</v>
      </c>
      <c r="V210" s="63">
        <f t="shared" si="82"/>
        <v>8.8599829999999997</v>
      </c>
      <c r="W210" s="36">
        <v>463</v>
      </c>
      <c r="X210">
        <v>1706</v>
      </c>
      <c r="Y210">
        <f t="shared" si="83"/>
        <v>27.14</v>
      </c>
      <c r="Z210" s="55">
        <v>1572508</v>
      </c>
      <c r="AA210" s="46">
        <v>806215</v>
      </c>
      <c r="AB210" s="37">
        <f t="shared" si="84"/>
        <v>0.376778</v>
      </c>
      <c r="AC210" s="37" t="str">
        <f t="shared" si="85"/>
        <v/>
      </c>
      <c r="AD210" s="37" t="str">
        <f t="shared" si="86"/>
        <v/>
      </c>
      <c r="AE210" s="71">
        <f t="shared" si="87"/>
        <v>915.92721677038003</v>
      </c>
      <c r="AF210" s="71">
        <f t="shared" si="88"/>
        <v>0</v>
      </c>
      <c r="AG210" s="71">
        <f t="shared" si="89"/>
        <v>0</v>
      </c>
      <c r="AH210" s="71" t="str">
        <f t="shared" si="90"/>
        <v/>
      </c>
      <c r="AI210" s="37" t="str">
        <f t="shared" si="91"/>
        <v/>
      </c>
      <c r="AJ210" s="37" t="str">
        <f t="shared" si="92"/>
        <v/>
      </c>
      <c r="AK210" s="38">
        <f t="shared" si="93"/>
        <v>915.93</v>
      </c>
      <c r="AL210" s="38">
        <f t="shared" si="94"/>
        <v>931.62</v>
      </c>
      <c r="AM210" s="36">
        <f t="shared" si="95"/>
        <v>1091883</v>
      </c>
      <c r="AN210" s="39">
        <f t="shared" si="96"/>
        <v>1.8122660999999999E-3</v>
      </c>
      <c r="AO210" s="36">
        <f t="shared" si="97"/>
        <v>907.53755622749998</v>
      </c>
      <c r="AP210" s="36">
        <f t="shared" si="98"/>
        <v>592016</v>
      </c>
      <c r="AQ210" s="36">
        <f t="shared" si="99"/>
        <v>18080</v>
      </c>
      <c r="AR210" s="36">
        <f t="shared" si="100"/>
        <v>40310.75</v>
      </c>
      <c r="AS210" s="36">
        <f t="shared" si="101"/>
        <v>573028</v>
      </c>
      <c r="AT210" s="40">
        <f t="shared" si="102"/>
        <v>592016</v>
      </c>
      <c r="AU210" s="37"/>
      <c r="AV210" s="37">
        <f t="shared" si="103"/>
        <v>1</v>
      </c>
    </row>
    <row r="211" spans="1:48" ht="15" customHeight="1" x14ac:dyDescent="0.25">
      <c r="A211" s="43">
        <v>22</v>
      </c>
      <c r="B211" s="43">
        <v>100</v>
      </c>
      <c r="C211" t="s">
        <v>1057</v>
      </c>
      <c r="D211" t="s">
        <v>1058</v>
      </c>
      <c r="E211" s="44" t="s">
        <v>77</v>
      </c>
      <c r="F211" s="35">
        <v>2329834</v>
      </c>
      <c r="G211" s="53">
        <v>3130</v>
      </c>
      <c r="H211" s="56">
        <f t="shared" si="78"/>
        <v>3.4955443375464483</v>
      </c>
      <c r="I211">
        <v>461</v>
      </c>
      <c r="J211">
        <v>1577</v>
      </c>
      <c r="K211" s="37">
        <f t="shared" si="79"/>
        <v>29.232700000000001</v>
      </c>
      <c r="L211" s="37">
        <v>3965</v>
      </c>
      <c r="M211" s="37">
        <v>4132</v>
      </c>
      <c r="N211" s="37">
        <v>3745</v>
      </c>
      <c r="O211" s="37">
        <v>3621</v>
      </c>
      <c r="P211" s="45">
        <v>3353</v>
      </c>
      <c r="Q211" s="53">
        <v>3174</v>
      </c>
      <c r="R211" s="45">
        <f t="shared" si="80"/>
        <v>4132</v>
      </c>
      <c r="S211" s="38">
        <f t="shared" si="81"/>
        <v>24.25</v>
      </c>
      <c r="T211" s="53">
        <v>42253700</v>
      </c>
      <c r="U211" s="53">
        <v>202038400</v>
      </c>
      <c r="V211" s="63">
        <f t="shared" si="82"/>
        <v>20.913698</v>
      </c>
      <c r="W211" s="36">
        <v>715</v>
      </c>
      <c r="X211">
        <v>3181</v>
      </c>
      <c r="Y211">
        <f t="shared" si="83"/>
        <v>22.48</v>
      </c>
      <c r="Z211" s="55">
        <v>2514068</v>
      </c>
      <c r="AA211" s="46">
        <v>1868924</v>
      </c>
      <c r="AB211" s="37">
        <f t="shared" si="84"/>
        <v>0.376778</v>
      </c>
      <c r="AC211" s="37" t="str">
        <f t="shared" si="85"/>
        <v/>
      </c>
      <c r="AD211" s="37" t="str">
        <f t="shared" si="86"/>
        <v/>
      </c>
      <c r="AE211" s="71">
        <f t="shared" si="87"/>
        <v>0</v>
      </c>
      <c r="AF211" s="71">
        <f t="shared" si="88"/>
        <v>1466.1193461654998</v>
      </c>
      <c r="AG211" s="71">
        <f t="shared" si="89"/>
        <v>0</v>
      </c>
      <c r="AH211" s="71" t="str">
        <f t="shared" si="90"/>
        <v/>
      </c>
      <c r="AI211" s="37" t="str">
        <f t="shared" si="91"/>
        <v/>
      </c>
      <c r="AJ211" s="37" t="str">
        <f t="shared" si="92"/>
        <v/>
      </c>
      <c r="AK211" s="38">
        <f t="shared" si="93"/>
        <v>1466.12</v>
      </c>
      <c r="AL211" s="38">
        <f t="shared" si="94"/>
        <v>1491.24</v>
      </c>
      <c r="AM211" s="36">
        <f t="shared" si="95"/>
        <v>3720336</v>
      </c>
      <c r="AN211" s="39">
        <f t="shared" si="96"/>
        <v>1.8122660999999999E-3</v>
      </c>
      <c r="AO211" s="36">
        <f t="shared" si="97"/>
        <v>2519.9596365821999</v>
      </c>
      <c r="AP211" s="36">
        <f t="shared" si="98"/>
        <v>2332354</v>
      </c>
      <c r="AQ211" s="36">
        <f t="shared" si="99"/>
        <v>31300</v>
      </c>
      <c r="AR211" s="36">
        <f t="shared" si="100"/>
        <v>93446.200000000012</v>
      </c>
      <c r="AS211" s="36">
        <f t="shared" si="101"/>
        <v>2298534</v>
      </c>
      <c r="AT211" s="40">
        <f t="shared" si="102"/>
        <v>2332354</v>
      </c>
      <c r="AU211" s="37"/>
      <c r="AV211" s="37">
        <f t="shared" si="103"/>
        <v>1</v>
      </c>
    </row>
    <row r="212" spans="1:48" ht="15" customHeight="1" x14ac:dyDescent="0.25">
      <c r="A212" s="43">
        <v>22</v>
      </c>
      <c r="B212" s="43">
        <v>200</v>
      </c>
      <c r="C212" t="s">
        <v>1085</v>
      </c>
      <c r="D212" t="s">
        <v>1086</v>
      </c>
      <c r="E212" s="44" t="s">
        <v>91</v>
      </c>
      <c r="F212" s="35">
        <v>144973</v>
      </c>
      <c r="G212" s="53">
        <v>342</v>
      </c>
      <c r="H212" s="56">
        <f t="shared" si="78"/>
        <v>2.5340261060561349</v>
      </c>
      <c r="I212">
        <v>104</v>
      </c>
      <c r="J212">
        <v>209</v>
      </c>
      <c r="K212" s="37">
        <f t="shared" si="79"/>
        <v>49.760799999999996</v>
      </c>
      <c r="L212" s="37">
        <v>470</v>
      </c>
      <c r="M212" s="37">
        <v>487</v>
      </c>
      <c r="N212" s="37">
        <v>426</v>
      </c>
      <c r="O212" s="37">
        <v>379</v>
      </c>
      <c r="P212" s="48">
        <v>365</v>
      </c>
      <c r="Q212" s="53">
        <v>348</v>
      </c>
      <c r="R212" s="45">
        <f t="shared" si="80"/>
        <v>487</v>
      </c>
      <c r="S212" s="38">
        <f t="shared" si="81"/>
        <v>29.77</v>
      </c>
      <c r="T212" s="53">
        <v>1982000</v>
      </c>
      <c r="U212" s="53">
        <v>10861300</v>
      </c>
      <c r="V212" s="63">
        <f t="shared" si="82"/>
        <v>18.248276000000001</v>
      </c>
      <c r="W212" s="36">
        <v>77</v>
      </c>
      <c r="X212">
        <v>367</v>
      </c>
      <c r="Y212">
        <f t="shared" si="83"/>
        <v>20.98</v>
      </c>
      <c r="Z212" s="55">
        <v>91930</v>
      </c>
      <c r="AA212" s="46">
        <v>200021</v>
      </c>
      <c r="AB212" s="37">
        <f t="shared" si="84"/>
        <v>0.376778</v>
      </c>
      <c r="AC212" s="37" t="str">
        <f t="shared" si="85"/>
        <v/>
      </c>
      <c r="AD212" s="37" t="str">
        <f t="shared" si="86"/>
        <v/>
      </c>
      <c r="AE212" s="71">
        <f t="shared" si="87"/>
        <v>756.19508422736089</v>
      </c>
      <c r="AF212" s="71">
        <f t="shared" si="88"/>
        <v>0</v>
      </c>
      <c r="AG212" s="71">
        <f t="shared" si="89"/>
        <v>0</v>
      </c>
      <c r="AH212" s="71" t="str">
        <f t="shared" si="90"/>
        <v/>
      </c>
      <c r="AI212" s="37" t="str">
        <f t="shared" si="91"/>
        <v/>
      </c>
      <c r="AJ212" s="37" t="str">
        <f t="shared" si="92"/>
        <v/>
      </c>
      <c r="AK212" s="38">
        <f t="shared" si="93"/>
        <v>756.2</v>
      </c>
      <c r="AL212" s="38">
        <f t="shared" si="94"/>
        <v>769.16</v>
      </c>
      <c r="AM212" s="36">
        <f t="shared" si="95"/>
        <v>228416</v>
      </c>
      <c r="AN212" s="39">
        <f t="shared" si="96"/>
        <v>1.8122660999999999E-3</v>
      </c>
      <c r="AO212" s="36">
        <f t="shared" si="97"/>
        <v>151.22092018230001</v>
      </c>
      <c r="AP212" s="36">
        <f t="shared" si="98"/>
        <v>145124</v>
      </c>
      <c r="AQ212" s="36">
        <f t="shared" si="99"/>
        <v>3420</v>
      </c>
      <c r="AR212" s="36">
        <f t="shared" si="100"/>
        <v>10001.050000000001</v>
      </c>
      <c r="AS212" s="36">
        <f t="shared" si="101"/>
        <v>141553</v>
      </c>
      <c r="AT212" s="40">
        <f t="shared" si="102"/>
        <v>145124</v>
      </c>
      <c r="AU212" s="37"/>
      <c r="AV212" s="37">
        <f t="shared" si="103"/>
        <v>1</v>
      </c>
    </row>
    <row r="213" spans="1:48" ht="15" customHeight="1" x14ac:dyDescent="0.25">
      <c r="A213" s="43">
        <v>22</v>
      </c>
      <c r="B213" s="43">
        <v>300</v>
      </c>
      <c r="C213" t="s">
        <v>1297</v>
      </c>
      <c r="D213" t="s">
        <v>1298</v>
      </c>
      <c r="E213" s="44" t="s">
        <v>196</v>
      </c>
      <c r="F213" s="35">
        <v>36291</v>
      </c>
      <c r="G213" s="53">
        <v>169</v>
      </c>
      <c r="H213" s="56">
        <f t="shared" si="78"/>
        <v>2.2278867046136734</v>
      </c>
      <c r="I213">
        <v>47</v>
      </c>
      <c r="J213">
        <v>97</v>
      </c>
      <c r="K213" s="37">
        <f t="shared" si="79"/>
        <v>48.453600000000002</v>
      </c>
      <c r="L213" s="37">
        <v>281</v>
      </c>
      <c r="M213" s="37">
        <v>262</v>
      </c>
      <c r="N213" s="37">
        <v>245</v>
      </c>
      <c r="O213" s="37">
        <v>223</v>
      </c>
      <c r="P213" s="48">
        <v>179</v>
      </c>
      <c r="Q213" s="53">
        <v>172</v>
      </c>
      <c r="R213" s="45">
        <f t="shared" si="80"/>
        <v>281</v>
      </c>
      <c r="S213" s="38">
        <f t="shared" si="81"/>
        <v>39.86</v>
      </c>
      <c r="T213" s="53">
        <v>5949500</v>
      </c>
      <c r="U213" s="53">
        <v>14717100</v>
      </c>
      <c r="V213" s="63">
        <f t="shared" si="82"/>
        <v>40.425763000000003</v>
      </c>
      <c r="W213" s="36">
        <v>34</v>
      </c>
      <c r="X213">
        <v>212</v>
      </c>
      <c r="Y213">
        <f t="shared" si="83"/>
        <v>16.04</v>
      </c>
      <c r="Z213" s="55">
        <v>188087</v>
      </c>
      <c r="AA213" s="46">
        <v>192102</v>
      </c>
      <c r="AB213" s="37">
        <f t="shared" si="84"/>
        <v>0.376778</v>
      </c>
      <c r="AC213" s="37" t="str">
        <f t="shared" si="85"/>
        <v/>
      </c>
      <c r="AD213" s="37" t="str">
        <f t="shared" si="86"/>
        <v/>
      </c>
      <c r="AE213" s="71">
        <f t="shared" si="87"/>
        <v>688.57593165495439</v>
      </c>
      <c r="AF213" s="71">
        <f t="shared" si="88"/>
        <v>0</v>
      </c>
      <c r="AG213" s="71">
        <f t="shared" si="89"/>
        <v>0</v>
      </c>
      <c r="AH213" s="71" t="str">
        <f t="shared" si="90"/>
        <v/>
      </c>
      <c r="AI213" s="37" t="str">
        <f t="shared" si="91"/>
        <v/>
      </c>
      <c r="AJ213" s="37" t="str">
        <f t="shared" si="92"/>
        <v/>
      </c>
      <c r="AK213" s="38">
        <f t="shared" si="93"/>
        <v>688.58</v>
      </c>
      <c r="AL213" s="38">
        <f t="shared" si="94"/>
        <v>700.38</v>
      </c>
      <c r="AM213" s="36">
        <f t="shared" si="95"/>
        <v>47497</v>
      </c>
      <c r="AN213" s="39">
        <f t="shared" si="96"/>
        <v>1.8122660999999999E-3</v>
      </c>
      <c r="AO213" s="36">
        <f t="shared" si="97"/>
        <v>20.308253916599998</v>
      </c>
      <c r="AP213" s="36">
        <f t="shared" si="98"/>
        <v>36311</v>
      </c>
      <c r="AQ213" s="36">
        <f t="shared" si="99"/>
        <v>1690</v>
      </c>
      <c r="AR213" s="36">
        <f t="shared" si="100"/>
        <v>9605.1</v>
      </c>
      <c r="AS213" s="36">
        <f t="shared" si="101"/>
        <v>34601</v>
      </c>
      <c r="AT213" s="40">
        <f t="shared" si="102"/>
        <v>36311</v>
      </c>
      <c r="AU213" s="37"/>
      <c r="AV213" s="37">
        <f t="shared" si="103"/>
        <v>1</v>
      </c>
    </row>
    <row r="214" spans="1:48" ht="15" customHeight="1" x14ac:dyDescent="0.25">
      <c r="A214" s="43">
        <v>22</v>
      </c>
      <c r="B214" s="43">
        <v>400</v>
      </c>
      <c r="C214" t="s">
        <v>1349</v>
      </c>
      <c r="D214" t="s">
        <v>1350</v>
      </c>
      <c r="E214" s="44" t="s">
        <v>222</v>
      </c>
      <c r="F214" s="35">
        <v>45726</v>
      </c>
      <c r="G214" s="53">
        <v>173</v>
      </c>
      <c r="H214" s="56">
        <f t="shared" si="78"/>
        <v>2.2380461031287955</v>
      </c>
      <c r="I214">
        <v>38</v>
      </c>
      <c r="J214">
        <v>91</v>
      </c>
      <c r="K214" s="37">
        <f t="shared" si="79"/>
        <v>41.758200000000002</v>
      </c>
      <c r="L214" s="37">
        <v>352</v>
      </c>
      <c r="M214" s="37">
        <v>283</v>
      </c>
      <c r="N214" s="37">
        <v>229</v>
      </c>
      <c r="O214" s="37">
        <v>214</v>
      </c>
      <c r="P214" s="48">
        <v>199</v>
      </c>
      <c r="Q214" s="53">
        <v>177</v>
      </c>
      <c r="R214" s="45">
        <f t="shared" si="80"/>
        <v>352</v>
      </c>
      <c r="S214" s="38">
        <f t="shared" si="81"/>
        <v>50.85</v>
      </c>
      <c r="T214" s="53">
        <v>1959100</v>
      </c>
      <c r="U214" s="53">
        <v>10569100</v>
      </c>
      <c r="V214" s="63">
        <f t="shared" si="82"/>
        <v>18.536110000000001</v>
      </c>
      <c r="W214" s="36">
        <v>30</v>
      </c>
      <c r="X214">
        <v>172</v>
      </c>
      <c r="Y214">
        <f t="shared" si="83"/>
        <v>17.440000000000001</v>
      </c>
      <c r="Z214" s="55">
        <v>98295</v>
      </c>
      <c r="AA214" s="46">
        <v>158416</v>
      </c>
      <c r="AB214" s="37">
        <f t="shared" si="84"/>
        <v>0.376778</v>
      </c>
      <c r="AC214" s="37" t="str">
        <f t="shared" si="85"/>
        <v/>
      </c>
      <c r="AD214" s="37" t="str">
        <f t="shared" si="86"/>
        <v/>
      </c>
      <c r="AE214" s="71">
        <f t="shared" si="87"/>
        <v>690.81990912077902</v>
      </c>
      <c r="AF214" s="71">
        <f t="shared" si="88"/>
        <v>0</v>
      </c>
      <c r="AG214" s="71">
        <f t="shared" si="89"/>
        <v>0</v>
      </c>
      <c r="AH214" s="71" t="str">
        <f t="shared" si="90"/>
        <v/>
      </c>
      <c r="AI214" s="37" t="str">
        <f t="shared" si="91"/>
        <v/>
      </c>
      <c r="AJ214" s="37" t="str">
        <f t="shared" si="92"/>
        <v/>
      </c>
      <c r="AK214" s="38">
        <f t="shared" si="93"/>
        <v>690.82</v>
      </c>
      <c r="AL214" s="38">
        <f t="shared" si="94"/>
        <v>702.66</v>
      </c>
      <c r="AM214" s="36">
        <f t="shared" si="95"/>
        <v>84525</v>
      </c>
      <c r="AN214" s="39">
        <f t="shared" si="96"/>
        <v>1.8122660999999999E-3</v>
      </c>
      <c r="AO214" s="36">
        <f t="shared" si="97"/>
        <v>70.314112413899991</v>
      </c>
      <c r="AP214" s="36">
        <f t="shared" si="98"/>
        <v>45796</v>
      </c>
      <c r="AQ214" s="36">
        <f t="shared" si="99"/>
        <v>1730</v>
      </c>
      <c r="AR214" s="36">
        <f t="shared" si="100"/>
        <v>7920.8</v>
      </c>
      <c r="AS214" s="36">
        <f t="shared" si="101"/>
        <v>43996</v>
      </c>
      <c r="AT214" s="40">
        <f t="shared" si="102"/>
        <v>45796</v>
      </c>
      <c r="AU214" s="37"/>
      <c r="AV214" s="37">
        <f t="shared" si="103"/>
        <v>1</v>
      </c>
    </row>
    <row r="215" spans="1:48" ht="15" customHeight="1" x14ac:dyDescent="0.25">
      <c r="A215" s="43">
        <v>22</v>
      </c>
      <c r="B215" s="43">
        <v>500</v>
      </c>
      <c r="C215" t="s">
        <v>1385</v>
      </c>
      <c r="D215" t="s">
        <v>1386</v>
      </c>
      <c r="E215" s="44" t="s">
        <v>240</v>
      </c>
      <c r="F215" s="35">
        <v>281322</v>
      </c>
      <c r="G215" s="53">
        <v>536</v>
      </c>
      <c r="H215" s="56">
        <f t="shared" si="78"/>
        <v>2.7291647896927702</v>
      </c>
      <c r="I215">
        <v>83</v>
      </c>
      <c r="J215">
        <v>264</v>
      </c>
      <c r="K215" s="37">
        <f t="shared" si="79"/>
        <v>31.439399999999999</v>
      </c>
      <c r="L215" s="37">
        <v>910</v>
      </c>
      <c r="M215" s="37">
        <v>882</v>
      </c>
      <c r="N215" s="37">
        <v>709</v>
      </c>
      <c r="O215" s="37">
        <v>735</v>
      </c>
      <c r="P215" s="48">
        <v>663</v>
      </c>
      <c r="Q215" s="53">
        <v>549</v>
      </c>
      <c r="R215" s="45">
        <f t="shared" si="80"/>
        <v>910</v>
      </c>
      <c r="S215" s="38">
        <f t="shared" si="81"/>
        <v>41.1</v>
      </c>
      <c r="T215" s="53">
        <v>1020900</v>
      </c>
      <c r="U215" s="53">
        <v>14585100</v>
      </c>
      <c r="V215" s="63">
        <f t="shared" si="82"/>
        <v>6.9996090000000004</v>
      </c>
      <c r="W215" s="36">
        <v>85</v>
      </c>
      <c r="X215">
        <v>436</v>
      </c>
      <c r="Y215">
        <f t="shared" si="83"/>
        <v>19.5</v>
      </c>
      <c r="Z215" s="55">
        <v>129986</v>
      </c>
      <c r="AA215" s="46">
        <v>403050</v>
      </c>
      <c r="AB215" s="37">
        <f t="shared" si="84"/>
        <v>0.376778</v>
      </c>
      <c r="AC215" s="37" t="str">
        <f t="shared" si="85"/>
        <v/>
      </c>
      <c r="AD215" s="37" t="str">
        <f t="shared" si="86"/>
        <v/>
      </c>
      <c r="AE215" s="71">
        <f t="shared" si="87"/>
        <v>799.29673125296995</v>
      </c>
      <c r="AF215" s="71">
        <f t="shared" si="88"/>
        <v>0</v>
      </c>
      <c r="AG215" s="71">
        <f t="shared" si="89"/>
        <v>0</v>
      </c>
      <c r="AH215" s="71" t="str">
        <f t="shared" si="90"/>
        <v/>
      </c>
      <c r="AI215" s="37" t="str">
        <f t="shared" si="91"/>
        <v/>
      </c>
      <c r="AJ215" s="37" t="str">
        <f t="shared" si="92"/>
        <v/>
      </c>
      <c r="AK215" s="38">
        <f t="shared" si="93"/>
        <v>799.3</v>
      </c>
      <c r="AL215" s="38">
        <f t="shared" si="94"/>
        <v>812.99</v>
      </c>
      <c r="AM215" s="36">
        <f t="shared" si="95"/>
        <v>386787</v>
      </c>
      <c r="AN215" s="39">
        <f t="shared" si="96"/>
        <v>1.8122660999999999E-3</v>
      </c>
      <c r="AO215" s="36">
        <f t="shared" si="97"/>
        <v>191.13064423649999</v>
      </c>
      <c r="AP215" s="36">
        <f t="shared" si="98"/>
        <v>281513</v>
      </c>
      <c r="AQ215" s="36">
        <f t="shared" si="99"/>
        <v>5360</v>
      </c>
      <c r="AR215" s="36">
        <f t="shared" si="100"/>
        <v>20152.5</v>
      </c>
      <c r="AS215" s="36">
        <f t="shared" si="101"/>
        <v>275962</v>
      </c>
      <c r="AT215" s="40">
        <f t="shared" si="102"/>
        <v>281513</v>
      </c>
      <c r="AU215" s="37"/>
      <c r="AV215" s="37">
        <f t="shared" si="103"/>
        <v>1</v>
      </c>
    </row>
    <row r="216" spans="1:48" ht="15" customHeight="1" x14ac:dyDescent="0.25">
      <c r="A216" s="43">
        <v>22</v>
      </c>
      <c r="B216" s="43">
        <v>600</v>
      </c>
      <c r="C216" t="s">
        <v>1471</v>
      </c>
      <c r="D216" t="s">
        <v>1472</v>
      </c>
      <c r="E216" s="44" t="s">
        <v>282</v>
      </c>
      <c r="F216" s="35">
        <v>65293</v>
      </c>
      <c r="G216" s="53">
        <v>212</v>
      </c>
      <c r="H216" s="56">
        <f t="shared" si="78"/>
        <v>2.3263358609287512</v>
      </c>
      <c r="I216">
        <v>40</v>
      </c>
      <c r="J216">
        <v>115</v>
      </c>
      <c r="K216" s="37">
        <f t="shared" si="79"/>
        <v>34.782600000000002</v>
      </c>
      <c r="L216" s="37">
        <v>290</v>
      </c>
      <c r="M216" s="37">
        <v>293</v>
      </c>
      <c r="N216" s="37">
        <v>236</v>
      </c>
      <c r="O216" s="37">
        <v>251</v>
      </c>
      <c r="P216" s="48">
        <v>198</v>
      </c>
      <c r="Q216" s="53">
        <v>216</v>
      </c>
      <c r="R216" s="45">
        <f t="shared" si="80"/>
        <v>293</v>
      </c>
      <c r="S216" s="38">
        <f t="shared" si="81"/>
        <v>27.65</v>
      </c>
      <c r="T216" s="53">
        <v>783000</v>
      </c>
      <c r="U216" s="53">
        <v>8300100</v>
      </c>
      <c r="V216" s="63">
        <f t="shared" si="82"/>
        <v>9.4336210000000005</v>
      </c>
      <c r="W216" s="36">
        <v>61</v>
      </c>
      <c r="X216">
        <v>286</v>
      </c>
      <c r="Y216">
        <f t="shared" si="83"/>
        <v>21.33</v>
      </c>
      <c r="Z216" s="55">
        <v>82217</v>
      </c>
      <c r="AA216" s="46">
        <v>133036</v>
      </c>
      <c r="AB216" s="37">
        <f t="shared" si="84"/>
        <v>0.376778</v>
      </c>
      <c r="AC216" s="37" t="str">
        <f t="shared" si="85"/>
        <v/>
      </c>
      <c r="AD216" s="37" t="str">
        <f t="shared" si="86"/>
        <v/>
      </c>
      <c r="AE216" s="71">
        <f t="shared" si="87"/>
        <v>710.32108595435977</v>
      </c>
      <c r="AF216" s="71">
        <f t="shared" si="88"/>
        <v>0</v>
      </c>
      <c r="AG216" s="71">
        <f t="shared" si="89"/>
        <v>0</v>
      </c>
      <c r="AH216" s="71" t="str">
        <f t="shared" si="90"/>
        <v/>
      </c>
      <c r="AI216" s="37" t="str">
        <f t="shared" si="91"/>
        <v/>
      </c>
      <c r="AJ216" s="37" t="str">
        <f t="shared" si="92"/>
        <v/>
      </c>
      <c r="AK216" s="38">
        <f t="shared" si="93"/>
        <v>710.32</v>
      </c>
      <c r="AL216" s="38">
        <f t="shared" si="94"/>
        <v>722.49</v>
      </c>
      <c r="AM216" s="36">
        <f t="shared" si="95"/>
        <v>122190</v>
      </c>
      <c r="AN216" s="39">
        <f t="shared" si="96"/>
        <v>1.8122660999999999E-3</v>
      </c>
      <c r="AO216" s="36">
        <f t="shared" si="97"/>
        <v>103.11250429169999</v>
      </c>
      <c r="AP216" s="36">
        <f t="shared" si="98"/>
        <v>65396</v>
      </c>
      <c r="AQ216" s="36">
        <f t="shared" si="99"/>
        <v>2120</v>
      </c>
      <c r="AR216" s="36">
        <f t="shared" si="100"/>
        <v>6651.8</v>
      </c>
      <c r="AS216" s="36">
        <f t="shared" si="101"/>
        <v>63173</v>
      </c>
      <c r="AT216" s="40">
        <f t="shared" si="102"/>
        <v>65396</v>
      </c>
      <c r="AU216" s="37"/>
      <c r="AV216" s="37">
        <f t="shared" si="103"/>
        <v>1</v>
      </c>
    </row>
    <row r="217" spans="1:48" ht="15" customHeight="1" x14ac:dyDescent="0.25">
      <c r="A217" s="43">
        <v>22</v>
      </c>
      <c r="B217" s="43">
        <v>900</v>
      </c>
      <c r="C217" t="s">
        <v>1733</v>
      </c>
      <c r="D217" t="s">
        <v>1734</v>
      </c>
      <c r="E217" s="44" t="s">
        <v>413</v>
      </c>
      <c r="F217" s="35">
        <v>202960</v>
      </c>
      <c r="G217" s="53">
        <v>479</v>
      </c>
      <c r="H217" s="56">
        <f t="shared" si="78"/>
        <v>2.6803355134145632</v>
      </c>
      <c r="I217">
        <v>121</v>
      </c>
      <c r="J217">
        <v>323</v>
      </c>
      <c r="K217" s="37">
        <f t="shared" si="79"/>
        <v>37.461299999999994</v>
      </c>
      <c r="L217" s="37">
        <v>681</v>
      </c>
      <c r="M217" s="37">
        <v>670</v>
      </c>
      <c r="N217" s="37">
        <v>606</v>
      </c>
      <c r="O217" s="37">
        <v>540</v>
      </c>
      <c r="P217" s="48">
        <v>501</v>
      </c>
      <c r="Q217" s="53">
        <v>488</v>
      </c>
      <c r="R217" s="45">
        <f t="shared" si="80"/>
        <v>681</v>
      </c>
      <c r="S217" s="38">
        <f t="shared" si="81"/>
        <v>29.66</v>
      </c>
      <c r="T217" s="53">
        <v>2313300</v>
      </c>
      <c r="U217" s="53">
        <v>15547400</v>
      </c>
      <c r="V217" s="63">
        <f t="shared" si="82"/>
        <v>14.879015000000001</v>
      </c>
      <c r="W217" s="36">
        <v>114</v>
      </c>
      <c r="X217">
        <v>617</v>
      </c>
      <c r="Y217">
        <f t="shared" si="83"/>
        <v>18.48</v>
      </c>
      <c r="Z217" s="55">
        <v>160448</v>
      </c>
      <c r="AA217" s="46">
        <v>315838</v>
      </c>
      <c r="AB217" s="37">
        <f t="shared" si="84"/>
        <v>0.376778</v>
      </c>
      <c r="AC217" s="37" t="str">
        <f t="shared" si="85"/>
        <v/>
      </c>
      <c r="AD217" s="37" t="str">
        <f t="shared" si="86"/>
        <v/>
      </c>
      <c r="AE217" s="71">
        <f t="shared" si="87"/>
        <v>788.51146719646852</v>
      </c>
      <c r="AF217" s="71">
        <f t="shared" si="88"/>
        <v>0</v>
      </c>
      <c r="AG217" s="71">
        <f t="shared" si="89"/>
        <v>0</v>
      </c>
      <c r="AH217" s="71" t="str">
        <f t="shared" si="90"/>
        <v/>
      </c>
      <c r="AI217" s="37" t="str">
        <f t="shared" si="91"/>
        <v/>
      </c>
      <c r="AJ217" s="37" t="str">
        <f t="shared" si="92"/>
        <v/>
      </c>
      <c r="AK217" s="38">
        <f t="shared" si="93"/>
        <v>788.51</v>
      </c>
      <c r="AL217" s="38">
        <f t="shared" si="94"/>
        <v>802.02</v>
      </c>
      <c r="AM217" s="36">
        <f t="shared" si="95"/>
        <v>323714</v>
      </c>
      <c r="AN217" s="39">
        <f t="shared" si="96"/>
        <v>1.8122660999999999E-3</v>
      </c>
      <c r="AO217" s="36">
        <f t="shared" si="97"/>
        <v>218.83838063939999</v>
      </c>
      <c r="AP217" s="36">
        <f t="shared" si="98"/>
        <v>203179</v>
      </c>
      <c r="AQ217" s="36">
        <f t="shared" si="99"/>
        <v>4790</v>
      </c>
      <c r="AR217" s="36">
        <f t="shared" si="100"/>
        <v>15791.900000000001</v>
      </c>
      <c r="AS217" s="36">
        <f t="shared" si="101"/>
        <v>198170</v>
      </c>
      <c r="AT217" s="40">
        <f t="shared" si="102"/>
        <v>203179</v>
      </c>
      <c r="AU217" s="37"/>
      <c r="AV217" s="37">
        <f t="shared" si="103"/>
        <v>1</v>
      </c>
    </row>
    <row r="218" spans="1:48" ht="15" customHeight="1" x14ac:dyDescent="0.25">
      <c r="A218" s="43">
        <v>22</v>
      </c>
      <c r="B218" s="43">
        <v>1100</v>
      </c>
      <c r="C218" t="s">
        <v>2503</v>
      </c>
      <c r="D218" t="s">
        <v>2504</v>
      </c>
      <c r="E218" s="44" t="s">
        <v>797</v>
      </c>
      <c r="F218" s="35">
        <v>22972</v>
      </c>
      <c r="G218" s="53">
        <v>65</v>
      </c>
      <c r="H218" s="56">
        <f t="shared" si="78"/>
        <v>1.8129133566428555</v>
      </c>
      <c r="I218">
        <v>23</v>
      </c>
      <c r="J218">
        <v>42</v>
      </c>
      <c r="K218" s="37">
        <f t="shared" si="79"/>
        <v>54.761899999999997</v>
      </c>
      <c r="L218" s="37">
        <v>152</v>
      </c>
      <c r="M218" s="37">
        <v>118</v>
      </c>
      <c r="N218" s="37">
        <v>86</v>
      </c>
      <c r="O218" s="37">
        <v>88</v>
      </c>
      <c r="P218" s="48">
        <v>73</v>
      </c>
      <c r="Q218" s="53">
        <v>69</v>
      </c>
      <c r="R218" s="45">
        <f t="shared" si="80"/>
        <v>152</v>
      </c>
      <c r="S218" s="38">
        <f t="shared" si="81"/>
        <v>57.24</v>
      </c>
      <c r="T218" s="53">
        <v>161100</v>
      </c>
      <c r="U218" s="53">
        <v>1356600</v>
      </c>
      <c r="V218" s="63">
        <f t="shared" si="82"/>
        <v>11.875275999999999</v>
      </c>
      <c r="W218" s="36">
        <v>14</v>
      </c>
      <c r="X218">
        <v>73</v>
      </c>
      <c r="Y218">
        <f t="shared" si="83"/>
        <v>19.18</v>
      </c>
      <c r="Z218" s="55">
        <v>12779</v>
      </c>
      <c r="AA218" s="46">
        <v>39191</v>
      </c>
      <c r="AB218" s="37">
        <f t="shared" si="84"/>
        <v>0.376778</v>
      </c>
      <c r="AC218" s="37" t="str">
        <f t="shared" si="85"/>
        <v/>
      </c>
      <c r="AD218" s="37" t="str">
        <f t="shared" si="86"/>
        <v/>
      </c>
      <c r="AE218" s="71">
        <f t="shared" si="87"/>
        <v>596.91786347520394</v>
      </c>
      <c r="AF218" s="71">
        <f t="shared" si="88"/>
        <v>0</v>
      </c>
      <c r="AG218" s="71">
        <f t="shared" si="89"/>
        <v>0</v>
      </c>
      <c r="AH218" s="71" t="str">
        <f t="shared" si="90"/>
        <v/>
      </c>
      <c r="AI218" s="37" t="str">
        <f t="shared" si="91"/>
        <v/>
      </c>
      <c r="AJ218" s="37" t="str">
        <f t="shared" si="92"/>
        <v/>
      </c>
      <c r="AK218" s="38">
        <f t="shared" si="93"/>
        <v>596.91999999999996</v>
      </c>
      <c r="AL218" s="38">
        <f t="shared" si="94"/>
        <v>607.15</v>
      </c>
      <c r="AM218" s="36">
        <f t="shared" si="95"/>
        <v>34650</v>
      </c>
      <c r="AN218" s="39">
        <f t="shared" si="96"/>
        <v>1.8122660999999999E-3</v>
      </c>
      <c r="AO218" s="36">
        <f t="shared" si="97"/>
        <v>21.1636435158</v>
      </c>
      <c r="AP218" s="36">
        <f t="shared" si="98"/>
        <v>22993</v>
      </c>
      <c r="AQ218" s="36">
        <f t="shared" si="99"/>
        <v>650</v>
      </c>
      <c r="AR218" s="36">
        <f t="shared" si="100"/>
        <v>1959.5500000000002</v>
      </c>
      <c r="AS218" s="36">
        <f t="shared" si="101"/>
        <v>22322</v>
      </c>
      <c r="AT218" s="40">
        <f t="shared" si="102"/>
        <v>22993</v>
      </c>
      <c r="AU218" s="37"/>
      <c r="AV218" s="37">
        <f t="shared" si="103"/>
        <v>1</v>
      </c>
    </row>
    <row r="219" spans="1:48" ht="15" customHeight="1" x14ac:dyDescent="0.25">
      <c r="A219" s="43">
        <v>22</v>
      </c>
      <c r="B219" s="43">
        <v>1200</v>
      </c>
      <c r="C219" t="s">
        <v>2535</v>
      </c>
      <c r="D219" t="s">
        <v>2536</v>
      </c>
      <c r="E219" s="44" t="s">
        <v>813</v>
      </c>
      <c r="F219" s="35">
        <v>1097693</v>
      </c>
      <c r="G219" s="53">
        <v>2373</v>
      </c>
      <c r="H219" s="56">
        <f t="shared" si="78"/>
        <v>3.375297738217339</v>
      </c>
      <c r="I219">
        <v>396</v>
      </c>
      <c r="J219">
        <v>1135</v>
      </c>
      <c r="K219" s="37">
        <f t="shared" si="79"/>
        <v>34.889900000000004</v>
      </c>
      <c r="L219" s="37">
        <v>2791</v>
      </c>
      <c r="M219" s="37">
        <v>2777</v>
      </c>
      <c r="N219" s="37">
        <v>2465</v>
      </c>
      <c r="O219" s="37">
        <v>2494</v>
      </c>
      <c r="P219" s="45">
        <v>2343</v>
      </c>
      <c r="Q219" s="53">
        <v>2410</v>
      </c>
      <c r="R219" s="45">
        <f t="shared" si="80"/>
        <v>2791</v>
      </c>
      <c r="S219" s="38">
        <f t="shared" si="81"/>
        <v>14.98</v>
      </c>
      <c r="T219" s="53">
        <v>27347900</v>
      </c>
      <c r="U219" s="53">
        <v>128671000</v>
      </c>
      <c r="V219" s="63">
        <f t="shared" si="82"/>
        <v>21.254128999999999</v>
      </c>
      <c r="W219" s="36">
        <v>598</v>
      </c>
      <c r="X219">
        <v>2278</v>
      </c>
      <c r="Y219">
        <f t="shared" si="83"/>
        <v>26.25</v>
      </c>
      <c r="Z219" s="55">
        <v>1423908</v>
      </c>
      <c r="AA219" s="46">
        <v>1437737</v>
      </c>
      <c r="AB219" s="37">
        <f t="shared" si="84"/>
        <v>0.376778</v>
      </c>
      <c r="AC219" s="37" t="str">
        <f t="shared" si="85"/>
        <v/>
      </c>
      <c r="AD219" s="37" t="str">
        <f t="shared" si="86"/>
        <v/>
      </c>
      <c r="AE219" s="71">
        <f t="shared" si="87"/>
        <v>942.01263852423119</v>
      </c>
      <c r="AF219" s="71">
        <f t="shared" si="88"/>
        <v>0</v>
      </c>
      <c r="AG219" s="71">
        <f t="shared" si="89"/>
        <v>0</v>
      </c>
      <c r="AH219" s="71" t="str">
        <f t="shared" si="90"/>
        <v/>
      </c>
      <c r="AI219" s="37" t="str">
        <f t="shared" si="91"/>
        <v/>
      </c>
      <c r="AJ219" s="37" t="str">
        <f t="shared" si="92"/>
        <v/>
      </c>
      <c r="AK219" s="38">
        <f t="shared" si="93"/>
        <v>942.01</v>
      </c>
      <c r="AL219" s="38">
        <f t="shared" si="94"/>
        <v>958.15</v>
      </c>
      <c r="AM219" s="36">
        <f t="shared" si="95"/>
        <v>1737193</v>
      </c>
      <c r="AN219" s="39">
        <f t="shared" si="96"/>
        <v>1.8122660999999999E-3</v>
      </c>
      <c r="AO219" s="36">
        <f t="shared" si="97"/>
        <v>1158.9441709499999</v>
      </c>
      <c r="AP219" s="36">
        <f t="shared" si="98"/>
        <v>1098852</v>
      </c>
      <c r="AQ219" s="36">
        <f t="shared" si="99"/>
        <v>23730</v>
      </c>
      <c r="AR219" s="36">
        <f t="shared" si="100"/>
        <v>71886.850000000006</v>
      </c>
      <c r="AS219" s="36">
        <f t="shared" si="101"/>
        <v>1073963</v>
      </c>
      <c r="AT219" s="40">
        <f t="shared" si="102"/>
        <v>1098852</v>
      </c>
      <c r="AU219" s="37"/>
      <c r="AV219" s="37">
        <f t="shared" si="103"/>
        <v>1</v>
      </c>
    </row>
    <row r="220" spans="1:48" ht="15" customHeight="1" x14ac:dyDescent="0.25">
      <c r="A220" s="43">
        <v>22</v>
      </c>
      <c r="B220" s="43">
        <v>1300</v>
      </c>
      <c r="C220" t="s">
        <v>2573</v>
      </c>
      <c r="D220" t="s">
        <v>2574</v>
      </c>
      <c r="E220" s="44" t="s">
        <v>832</v>
      </c>
      <c r="F220" s="35">
        <v>608972</v>
      </c>
      <c r="G220" s="53">
        <v>1365</v>
      </c>
      <c r="H220" s="56">
        <f t="shared" si="78"/>
        <v>3.1351326513767748</v>
      </c>
      <c r="I220">
        <v>192</v>
      </c>
      <c r="J220">
        <v>608</v>
      </c>
      <c r="K220" s="37">
        <f t="shared" si="79"/>
        <v>31.578899999999997</v>
      </c>
      <c r="L220" s="37">
        <v>1791</v>
      </c>
      <c r="M220" s="37">
        <v>1869</v>
      </c>
      <c r="N220" s="37">
        <v>1565</v>
      </c>
      <c r="O220" s="37">
        <v>1487</v>
      </c>
      <c r="P220" s="45">
        <v>1437</v>
      </c>
      <c r="Q220" s="53">
        <v>1391</v>
      </c>
      <c r="R220" s="45">
        <f t="shared" si="80"/>
        <v>1869</v>
      </c>
      <c r="S220" s="38">
        <f t="shared" si="81"/>
        <v>26.97</v>
      </c>
      <c r="T220" s="53">
        <v>13231900</v>
      </c>
      <c r="U220" s="53">
        <v>71641200</v>
      </c>
      <c r="V220" s="63">
        <f t="shared" si="82"/>
        <v>18.469678999999999</v>
      </c>
      <c r="W220" s="36">
        <v>265</v>
      </c>
      <c r="X220">
        <v>1245</v>
      </c>
      <c r="Y220">
        <f t="shared" si="83"/>
        <v>21.29</v>
      </c>
      <c r="Z220" s="55">
        <v>808994</v>
      </c>
      <c r="AA220" s="46">
        <v>863407</v>
      </c>
      <c r="AB220" s="37">
        <f t="shared" si="84"/>
        <v>0.376778</v>
      </c>
      <c r="AC220" s="37" t="str">
        <f t="shared" si="85"/>
        <v/>
      </c>
      <c r="AD220" s="37" t="str">
        <f t="shared" si="86"/>
        <v/>
      </c>
      <c r="AE220" s="71">
        <f t="shared" si="87"/>
        <v>888.96569463814785</v>
      </c>
      <c r="AF220" s="71">
        <f t="shared" si="88"/>
        <v>0</v>
      </c>
      <c r="AG220" s="71">
        <f t="shared" si="89"/>
        <v>0</v>
      </c>
      <c r="AH220" s="71" t="str">
        <f t="shared" si="90"/>
        <v/>
      </c>
      <c r="AI220" s="37" t="str">
        <f t="shared" si="91"/>
        <v/>
      </c>
      <c r="AJ220" s="37" t="str">
        <f t="shared" si="92"/>
        <v/>
      </c>
      <c r="AK220" s="38">
        <f t="shared" si="93"/>
        <v>888.97</v>
      </c>
      <c r="AL220" s="38">
        <f t="shared" si="94"/>
        <v>904.2</v>
      </c>
      <c r="AM220" s="36">
        <f t="shared" si="95"/>
        <v>929422</v>
      </c>
      <c r="AN220" s="39">
        <f t="shared" si="96"/>
        <v>1.8122660999999999E-3</v>
      </c>
      <c r="AO220" s="36">
        <f t="shared" si="97"/>
        <v>580.74067174499999</v>
      </c>
      <c r="AP220" s="36">
        <f t="shared" si="98"/>
        <v>609553</v>
      </c>
      <c r="AQ220" s="36">
        <f t="shared" si="99"/>
        <v>13650</v>
      </c>
      <c r="AR220" s="36">
        <f t="shared" si="100"/>
        <v>43170.350000000006</v>
      </c>
      <c r="AS220" s="36">
        <f t="shared" si="101"/>
        <v>595322</v>
      </c>
      <c r="AT220" s="40">
        <f t="shared" si="102"/>
        <v>609553</v>
      </c>
      <c r="AU220" s="37"/>
      <c r="AV220" s="37">
        <f t="shared" si="103"/>
        <v>1</v>
      </c>
    </row>
    <row r="221" spans="1:48" ht="15" customHeight="1" x14ac:dyDescent="0.25">
      <c r="A221" s="43">
        <v>22</v>
      </c>
      <c r="B221" s="43">
        <v>7300</v>
      </c>
      <c r="C221" t="s">
        <v>1957</v>
      </c>
      <c r="D221" t="s">
        <v>1958</v>
      </c>
      <c r="E221" s="44" t="s">
        <v>525</v>
      </c>
      <c r="F221" s="35">
        <v>225260</v>
      </c>
      <c r="G221" s="53">
        <v>650</v>
      </c>
      <c r="H221" s="56">
        <f t="shared" si="78"/>
        <v>2.8129133566428557</v>
      </c>
      <c r="I221">
        <v>72</v>
      </c>
      <c r="J221">
        <v>291</v>
      </c>
      <c r="K221" s="37">
        <f t="shared" si="79"/>
        <v>24.7423</v>
      </c>
      <c r="L221" s="37">
        <v>711</v>
      </c>
      <c r="M221" s="37">
        <v>744</v>
      </c>
      <c r="N221" s="37">
        <v>681</v>
      </c>
      <c r="O221" s="37">
        <v>681</v>
      </c>
      <c r="P221" s="48">
        <v>687</v>
      </c>
      <c r="Q221" s="53">
        <v>661</v>
      </c>
      <c r="R221" s="45">
        <f t="shared" si="80"/>
        <v>744</v>
      </c>
      <c r="S221" s="38">
        <f t="shared" si="81"/>
        <v>12.63</v>
      </c>
      <c r="T221" s="53">
        <v>3419700</v>
      </c>
      <c r="U221" s="53">
        <v>51179800</v>
      </c>
      <c r="V221" s="63">
        <f t="shared" si="82"/>
        <v>6.6817380000000002</v>
      </c>
      <c r="W221" s="36">
        <v>98</v>
      </c>
      <c r="X221">
        <v>608</v>
      </c>
      <c r="Y221">
        <f t="shared" si="83"/>
        <v>16.12</v>
      </c>
      <c r="Z221" s="55">
        <v>505865</v>
      </c>
      <c r="AA221" s="46">
        <v>350737</v>
      </c>
      <c r="AB221" s="37">
        <f t="shared" si="84"/>
        <v>0.376778</v>
      </c>
      <c r="AC221" s="37" t="str">
        <f t="shared" si="85"/>
        <v/>
      </c>
      <c r="AD221" s="37" t="str">
        <f t="shared" si="86"/>
        <v/>
      </c>
      <c r="AE221" s="71">
        <f t="shared" si="87"/>
        <v>817.79486347520401</v>
      </c>
      <c r="AF221" s="71">
        <f t="shared" si="88"/>
        <v>0</v>
      </c>
      <c r="AG221" s="71">
        <f t="shared" si="89"/>
        <v>0</v>
      </c>
      <c r="AH221" s="71" t="str">
        <f t="shared" si="90"/>
        <v/>
      </c>
      <c r="AI221" s="37" t="str">
        <f t="shared" si="91"/>
        <v/>
      </c>
      <c r="AJ221" s="37" t="str">
        <f t="shared" si="92"/>
        <v/>
      </c>
      <c r="AK221" s="38">
        <f t="shared" si="93"/>
        <v>817.79</v>
      </c>
      <c r="AL221" s="38">
        <f t="shared" si="94"/>
        <v>831.8</v>
      </c>
      <c r="AM221" s="36">
        <f t="shared" si="95"/>
        <v>350071</v>
      </c>
      <c r="AN221" s="39">
        <f t="shared" si="96"/>
        <v>1.8122660999999999E-3</v>
      </c>
      <c r="AO221" s="36">
        <f t="shared" si="97"/>
        <v>226.19074420709998</v>
      </c>
      <c r="AP221" s="36">
        <f t="shared" si="98"/>
        <v>225486</v>
      </c>
      <c r="AQ221" s="36">
        <f t="shared" si="99"/>
        <v>6500</v>
      </c>
      <c r="AR221" s="36">
        <f t="shared" si="100"/>
        <v>17536.850000000002</v>
      </c>
      <c r="AS221" s="36">
        <f t="shared" si="101"/>
        <v>218760</v>
      </c>
      <c r="AT221" s="40">
        <f t="shared" si="102"/>
        <v>225486</v>
      </c>
      <c r="AU221" s="37"/>
      <c r="AV221" s="37">
        <f t="shared" si="103"/>
        <v>1</v>
      </c>
    </row>
    <row r="222" spans="1:48" ht="15" customHeight="1" x14ac:dyDescent="0.25">
      <c r="A222" s="43">
        <v>23</v>
      </c>
      <c r="B222" s="43">
        <v>100</v>
      </c>
      <c r="C222" t="s">
        <v>1141</v>
      </c>
      <c r="D222" t="s">
        <v>1142</v>
      </c>
      <c r="E222" s="44" t="s">
        <v>119</v>
      </c>
      <c r="F222" s="35">
        <v>105250</v>
      </c>
      <c r="G222" s="53">
        <v>317</v>
      </c>
      <c r="H222" s="56">
        <f t="shared" si="78"/>
        <v>2.5010592622177517</v>
      </c>
      <c r="I222">
        <v>86</v>
      </c>
      <c r="J222">
        <v>193</v>
      </c>
      <c r="K222" s="37">
        <f t="shared" si="79"/>
        <v>44.559599999999996</v>
      </c>
      <c r="L222" s="37">
        <v>391</v>
      </c>
      <c r="M222" s="37">
        <v>386</v>
      </c>
      <c r="N222" s="37">
        <v>362</v>
      </c>
      <c r="O222" s="37">
        <v>343</v>
      </c>
      <c r="P222" s="48">
        <v>346</v>
      </c>
      <c r="Q222" s="53">
        <v>310</v>
      </c>
      <c r="R222" s="45">
        <f t="shared" si="80"/>
        <v>391</v>
      </c>
      <c r="S222" s="38">
        <f t="shared" si="81"/>
        <v>18.93</v>
      </c>
      <c r="T222" s="53">
        <v>2604500</v>
      </c>
      <c r="U222" s="53">
        <v>21792113</v>
      </c>
      <c r="V222" s="63">
        <f t="shared" si="82"/>
        <v>11.951572000000001</v>
      </c>
      <c r="W222" s="36">
        <v>41</v>
      </c>
      <c r="X222">
        <v>463</v>
      </c>
      <c r="Y222">
        <f t="shared" si="83"/>
        <v>8.86</v>
      </c>
      <c r="Z222" s="55">
        <v>219466</v>
      </c>
      <c r="AA222" s="46">
        <v>169506</v>
      </c>
      <c r="AB222" s="37">
        <f t="shared" si="84"/>
        <v>0.376778</v>
      </c>
      <c r="AC222" s="37" t="str">
        <f t="shared" si="85"/>
        <v/>
      </c>
      <c r="AD222" s="37" t="str">
        <f t="shared" si="86"/>
        <v/>
      </c>
      <c r="AE222" s="71">
        <f t="shared" si="87"/>
        <v>748.91346666087031</v>
      </c>
      <c r="AF222" s="71">
        <f t="shared" si="88"/>
        <v>0</v>
      </c>
      <c r="AG222" s="71">
        <f t="shared" si="89"/>
        <v>0</v>
      </c>
      <c r="AH222" s="71" t="str">
        <f t="shared" si="90"/>
        <v/>
      </c>
      <c r="AI222" s="37" t="str">
        <f t="shared" si="91"/>
        <v/>
      </c>
      <c r="AJ222" s="37" t="str">
        <f t="shared" si="92"/>
        <v/>
      </c>
      <c r="AK222" s="38">
        <f t="shared" si="93"/>
        <v>748.91</v>
      </c>
      <c r="AL222" s="38">
        <f t="shared" si="94"/>
        <v>761.74</v>
      </c>
      <c r="AM222" s="36">
        <f t="shared" si="95"/>
        <v>158782</v>
      </c>
      <c r="AN222" s="39">
        <f t="shared" si="96"/>
        <v>1.8122660999999999E-3</v>
      </c>
      <c r="AO222" s="36">
        <f t="shared" si="97"/>
        <v>97.014228865199996</v>
      </c>
      <c r="AP222" s="36">
        <f t="shared" si="98"/>
        <v>105347</v>
      </c>
      <c r="AQ222" s="36">
        <f t="shared" si="99"/>
        <v>3170</v>
      </c>
      <c r="AR222" s="36">
        <f t="shared" si="100"/>
        <v>8475.3000000000011</v>
      </c>
      <c r="AS222" s="36">
        <f t="shared" si="101"/>
        <v>102080</v>
      </c>
      <c r="AT222" s="40">
        <f t="shared" si="102"/>
        <v>105347</v>
      </c>
      <c r="AU222" s="37"/>
      <c r="AV222" s="37">
        <f t="shared" si="103"/>
        <v>1</v>
      </c>
    </row>
    <row r="223" spans="1:48" ht="15" customHeight="1" x14ac:dyDescent="0.25">
      <c r="A223" s="43">
        <v>23</v>
      </c>
      <c r="B223" s="43">
        <v>300</v>
      </c>
      <c r="C223" t="s">
        <v>1457</v>
      </c>
      <c r="D223" t="s">
        <v>1458</v>
      </c>
      <c r="E223" s="44" t="s">
        <v>275</v>
      </c>
      <c r="F223" s="35">
        <v>92011</v>
      </c>
      <c r="G223" s="53">
        <v>415</v>
      </c>
      <c r="H223" s="56">
        <f t="shared" si="78"/>
        <v>2.6180480967120925</v>
      </c>
      <c r="I223">
        <v>99</v>
      </c>
      <c r="J223">
        <v>199</v>
      </c>
      <c r="K223" s="37">
        <f t="shared" si="79"/>
        <v>49.748699999999999</v>
      </c>
      <c r="L223" s="37">
        <v>347</v>
      </c>
      <c r="M223" s="37">
        <v>327</v>
      </c>
      <c r="N223" s="37">
        <v>327</v>
      </c>
      <c r="O223" s="37">
        <v>343</v>
      </c>
      <c r="P223" s="48">
        <v>410</v>
      </c>
      <c r="Q223" s="53">
        <v>409</v>
      </c>
      <c r="R223" s="45">
        <f t="shared" si="80"/>
        <v>410</v>
      </c>
      <c r="S223" s="38">
        <f t="shared" si="81"/>
        <v>0</v>
      </c>
      <c r="T223" s="53">
        <v>5833700</v>
      </c>
      <c r="U223" s="53">
        <v>38472698</v>
      </c>
      <c r="V223" s="63">
        <f t="shared" si="82"/>
        <v>15.163220000000001</v>
      </c>
      <c r="W223" s="36">
        <v>76</v>
      </c>
      <c r="X223">
        <v>484</v>
      </c>
      <c r="Y223">
        <f t="shared" si="83"/>
        <v>15.7</v>
      </c>
      <c r="Z223" s="55">
        <v>436020</v>
      </c>
      <c r="AA223" s="46">
        <v>230532</v>
      </c>
      <c r="AB223" s="37">
        <f t="shared" si="84"/>
        <v>0.376778</v>
      </c>
      <c r="AC223" s="37" t="str">
        <f t="shared" si="85"/>
        <v/>
      </c>
      <c r="AD223" s="37" t="str">
        <f t="shared" si="86"/>
        <v/>
      </c>
      <c r="AE223" s="71">
        <f t="shared" si="87"/>
        <v>774.75360945747684</v>
      </c>
      <c r="AF223" s="71">
        <f t="shared" si="88"/>
        <v>0</v>
      </c>
      <c r="AG223" s="71">
        <f t="shared" si="89"/>
        <v>0</v>
      </c>
      <c r="AH223" s="71" t="str">
        <f t="shared" si="90"/>
        <v/>
      </c>
      <c r="AI223" s="37" t="str">
        <f t="shared" si="91"/>
        <v/>
      </c>
      <c r="AJ223" s="37" t="str">
        <f t="shared" si="92"/>
        <v/>
      </c>
      <c r="AK223" s="38">
        <f t="shared" si="93"/>
        <v>774.75</v>
      </c>
      <c r="AL223" s="38">
        <f t="shared" si="94"/>
        <v>788.02</v>
      </c>
      <c r="AM223" s="36">
        <f t="shared" si="95"/>
        <v>162746</v>
      </c>
      <c r="AN223" s="39">
        <f t="shared" si="96"/>
        <v>1.8122660999999999E-3</v>
      </c>
      <c r="AO223" s="36">
        <f t="shared" si="97"/>
        <v>128.19064258349999</v>
      </c>
      <c r="AP223" s="36">
        <f t="shared" si="98"/>
        <v>92139</v>
      </c>
      <c r="AQ223" s="36">
        <f t="shared" si="99"/>
        <v>4150</v>
      </c>
      <c r="AR223" s="36">
        <f t="shared" si="100"/>
        <v>11526.6</v>
      </c>
      <c r="AS223" s="36">
        <f t="shared" si="101"/>
        <v>87861</v>
      </c>
      <c r="AT223" s="40">
        <f t="shared" si="102"/>
        <v>92139</v>
      </c>
      <c r="AU223" s="37"/>
      <c r="AV223" s="37">
        <f t="shared" si="103"/>
        <v>1</v>
      </c>
    </row>
    <row r="224" spans="1:48" ht="15" customHeight="1" x14ac:dyDescent="0.25">
      <c r="A224" s="43">
        <v>23</v>
      </c>
      <c r="B224" s="43">
        <v>500</v>
      </c>
      <c r="C224" t="s">
        <v>1587</v>
      </c>
      <c r="D224" t="s">
        <v>1588</v>
      </c>
      <c r="E224" s="44" t="s">
        <v>340</v>
      </c>
      <c r="F224" s="35">
        <v>379993</v>
      </c>
      <c r="G224" s="53">
        <v>1051</v>
      </c>
      <c r="H224" s="56">
        <f t="shared" si="78"/>
        <v>3.0216027160282422</v>
      </c>
      <c r="I224">
        <v>124</v>
      </c>
      <c r="J224">
        <v>583</v>
      </c>
      <c r="K224" s="37">
        <f t="shared" si="79"/>
        <v>21.269299999999998</v>
      </c>
      <c r="L224" s="37">
        <v>1130</v>
      </c>
      <c r="M224" s="37">
        <v>1133</v>
      </c>
      <c r="N224" s="37">
        <v>1081</v>
      </c>
      <c r="O224" s="37">
        <v>1080</v>
      </c>
      <c r="P224" s="45">
        <v>1020</v>
      </c>
      <c r="Q224" s="53">
        <v>1043</v>
      </c>
      <c r="R224" s="45">
        <f t="shared" si="80"/>
        <v>1133</v>
      </c>
      <c r="S224" s="38">
        <f t="shared" si="81"/>
        <v>7.24</v>
      </c>
      <c r="T224" s="53">
        <v>18832400</v>
      </c>
      <c r="U224" s="53">
        <v>95882656</v>
      </c>
      <c r="V224" s="63">
        <f t="shared" si="82"/>
        <v>19.641090999999999</v>
      </c>
      <c r="W224" s="36">
        <v>406</v>
      </c>
      <c r="X224">
        <v>1018</v>
      </c>
      <c r="Y224">
        <f t="shared" si="83"/>
        <v>39.880000000000003</v>
      </c>
      <c r="Z224" s="55">
        <v>1148144</v>
      </c>
      <c r="AA224" s="46">
        <v>832224</v>
      </c>
      <c r="AB224" s="37">
        <f t="shared" si="84"/>
        <v>0.376778</v>
      </c>
      <c r="AC224" s="37" t="str">
        <f t="shared" si="85"/>
        <v/>
      </c>
      <c r="AD224" s="37" t="str">
        <f t="shared" si="86"/>
        <v/>
      </c>
      <c r="AE224" s="71">
        <f t="shared" si="87"/>
        <v>863.88954310817007</v>
      </c>
      <c r="AF224" s="71">
        <f t="shared" si="88"/>
        <v>0</v>
      </c>
      <c r="AG224" s="71">
        <f t="shared" si="89"/>
        <v>0</v>
      </c>
      <c r="AH224" s="71" t="str">
        <f t="shared" si="90"/>
        <v/>
      </c>
      <c r="AI224" s="37" t="str">
        <f t="shared" si="91"/>
        <v/>
      </c>
      <c r="AJ224" s="37" t="str">
        <f t="shared" si="92"/>
        <v/>
      </c>
      <c r="AK224" s="38">
        <f t="shared" si="93"/>
        <v>863.89</v>
      </c>
      <c r="AL224" s="38">
        <f t="shared" si="94"/>
        <v>878.69</v>
      </c>
      <c r="AM224" s="36">
        <f t="shared" si="95"/>
        <v>490908</v>
      </c>
      <c r="AN224" s="39">
        <f t="shared" si="96"/>
        <v>1.8122660999999999E-3</v>
      </c>
      <c r="AO224" s="36">
        <f t="shared" si="97"/>
        <v>201.0074944815</v>
      </c>
      <c r="AP224" s="36">
        <f t="shared" si="98"/>
        <v>380194</v>
      </c>
      <c r="AQ224" s="36">
        <f t="shared" si="99"/>
        <v>10510</v>
      </c>
      <c r="AR224" s="36">
        <f t="shared" si="100"/>
        <v>41611.200000000004</v>
      </c>
      <c r="AS224" s="36">
        <f t="shared" si="101"/>
        <v>369483</v>
      </c>
      <c r="AT224" s="40">
        <f t="shared" si="102"/>
        <v>380194</v>
      </c>
      <c r="AU224" s="37"/>
      <c r="AV224" s="37">
        <f t="shared" si="103"/>
        <v>1</v>
      </c>
    </row>
    <row r="225" spans="1:48" ht="15" customHeight="1" x14ac:dyDescent="0.25">
      <c r="A225" s="43">
        <v>23</v>
      </c>
      <c r="B225" s="43">
        <v>600</v>
      </c>
      <c r="C225" t="s">
        <v>1785</v>
      </c>
      <c r="D225" t="s">
        <v>1786</v>
      </c>
      <c r="E225" s="44" t="s">
        <v>439</v>
      </c>
      <c r="F225" s="35">
        <v>223448</v>
      </c>
      <c r="G225" s="53">
        <v>726</v>
      </c>
      <c r="H225" s="56">
        <f t="shared" si="78"/>
        <v>2.8609366207000937</v>
      </c>
      <c r="I225">
        <v>196</v>
      </c>
      <c r="J225">
        <v>454</v>
      </c>
      <c r="K225" s="37">
        <f t="shared" si="79"/>
        <v>43.171799999999998</v>
      </c>
      <c r="L225" s="37">
        <v>850</v>
      </c>
      <c r="M225" s="37">
        <v>923</v>
      </c>
      <c r="N225" s="37">
        <v>858</v>
      </c>
      <c r="O225" s="37">
        <v>788</v>
      </c>
      <c r="P225" s="48">
        <v>754</v>
      </c>
      <c r="Q225" s="53">
        <v>724</v>
      </c>
      <c r="R225" s="45">
        <f t="shared" si="80"/>
        <v>923</v>
      </c>
      <c r="S225" s="38">
        <f t="shared" si="81"/>
        <v>21.34</v>
      </c>
      <c r="T225" s="53">
        <v>9791100</v>
      </c>
      <c r="U225" s="53">
        <v>83502686</v>
      </c>
      <c r="V225" s="63">
        <f t="shared" si="82"/>
        <v>11.725491</v>
      </c>
      <c r="W225" s="36">
        <v>217</v>
      </c>
      <c r="X225">
        <v>829</v>
      </c>
      <c r="Y225">
        <f t="shared" si="83"/>
        <v>26.18</v>
      </c>
      <c r="Z225" s="55">
        <v>964091</v>
      </c>
      <c r="AA225" s="46">
        <v>831276</v>
      </c>
      <c r="AB225" s="37">
        <f t="shared" si="84"/>
        <v>0.376778</v>
      </c>
      <c r="AC225" s="37" t="str">
        <f t="shared" si="85"/>
        <v/>
      </c>
      <c r="AD225" s="37" t="str">
        <f t="shared" si="86"/>
        <v/>
      </c>
      <c r="AE225" s="71">
        <f t="shared" si="87"/>
        <v>828.4020979703746</v>
      </c>
      <c r="AF225" s="71">
        <f t="shared" si="88"/>
        <v>0</v>
      </c>
      <c r="AG225" s="71">
        <f t="shared" si="89"/>
        <v>0</v>
      </c>
      <c r="AH225" s="71" t="str">
        <f t="shared" si="90"/>
        <v/>
      </c>
      <c r="AI225" s="37" t="str">
        <f t="shared" si="91"/>
        <v/>
      </c>
      <c r="AJ225" s="37" t="str">
        <f t="shared" si="92"/>
        <v/>
      </c>
      <c r="AK225" s="38">
        <f t="shared" si="93"/>
        <v>828.4</v>
      </c>
      <c r="AL225" s="38">
        <f t="shared" si="94"/>
        <v>842.59</v>
      </c>
      <c r="AM225" s="36">
        <f t="shared" si="95"/>
        <v>248472</v>
      </c>
      <c r="AN225" s="39">
        <f t="shared" si="96"/>
        <v>1.8122660999999999E-3</v>
      </c>
      <c r="AO225" s="36">
        <f t="shared" si="97"/>
        <v>45.350146886399997</v>
      </c>
      <c r="AP225" s="36">
        <f t="shared" si="98"/>
        <v>223493</v>
      </c>
      <c r="AQ225" s="36">
        <f t="shared" si="99"/>
        <v>7260</v>
      </c>
      <c r="AR225" s="36">
        <f t="shared" si="100"/>
        <v>41563.800000000003</v>
      </c>
      <c r="AS225" s="36">
        <f t="shared" si="101"/>
        <v>216188</v>
      </c>
      <c r="AT225" s="40">
        <f t="shared" si="102"/>
        <v>223493</v>
      </c>
      <c r="AU225" s="37"/>
      <c r="AV225" s="37">
        <f t="shared" si="103"/>
        <v>1</v>
      </c>
    </row>
    <row r="226" spans="1:48" ht="15" customHeight="1" x14ac:dyDescent="0.25">
      <c r="A226" s="43">
        <v>23</v>
      </c>
      <c r="B226" s="43">
        <v>700</v>
      </c>
      <c r="C226" t="s">
        <v>1857</v>
      </c>
      <c r="D226" t="s">
        <v>1858</v>
      </c>
      <c r="E226" s="44" t="s">
        <v>475</v>
      </c>
      <c r="F226" s="35">
        <v>316834</v>
      </c>
      <c r="G226" s="53">
        <v>718</v>
      </c>
      <c r="H226" s="56">
        <f t="shared" si="78"/>
        <v>2.8561244442423002</v>
      </c>
      <c r="I226">
        <v>132</v>
      </c>
      <c r="J226">
        <v>387</v>
      </c>
      <c r="K226" s="37">
        <f t="shared" si="79"/>
        <v>34.108499999999999</v>
      </c>
      <c r="L226" s="37">
        <v>888</v>
      </c>
      <c r="M226" s="37">
        <v>861</v>
      </c>
      <c r="N226" s="37">
        <v>745</v>
      </c>
      <c r="O226" s="37">
        <v>766</v>
      </c>
      <c r="P226" s="48">
        <v>780</v>
      </c>
      <c r="Q226" s="53">
        <v>716</v>
      </c>
      <c r="R226" s="45">
        <f t="shared" si="80"/>
        <v>888</v>
      </c>
      <c r="S226" s="38">
        <f t="shared" si="81"/>
        <v>19.14</v>
      </c>
      <c r="T226" s="53">
        <v>3955900</v>
      </c>
      <c r="U226" s="53">
        <v>42291861</v>
      </c>
      <c r="V226" s="63">
        <f t="shared" si="82"/>
        <v>9.353809</v>
      </c>
      <c r="W226" s="36">
        <v>232</v>
      </c>
      <c r="X226">
        <v>803</v>
      </c>
      <c r="Y226">
        <f t="shared" si="83"/>
        <v>28.89</v>
      </c>
      <c r="Z226" s="55">
        <v>479397</v>
      </c>
      <c r="AA226" s="46">
        <v>441207</v>
      </c>
      <c r="AB226" s="37">
        <f t="shared" si="84"/>
        <v>0.376778</v>
      </c>
      <c r="AC226" s="37" t="str">
        <f t="shared" si="85"/>
        <v/>
      </c>
      <c r="AD226" s="37" t="str">
        <f t="shared" si="86"/>
        <v/>
      </c>
      <c r="AE226" s="71">
        <f t="shared" si="87"/>
        <v>827.33919887090656</v>
      </c>
      <c r="AF226" s="71">
        <f t="shared" si="88"/>
        <v>0</v>
      </c>
      <c r="AG226" s="71">
        <f t="shared" si="89"/>
        <v>0</v>
      </c>
      <c r="AH226" s="71" t="str">
        <f t="shared" si="90"/>
        <v/>
      </c>
      <c r="AI226" s="37" t="str">
        <f t="shared" si="91"/>
        <v/>
      </c>
      <c r="AJ226" s="37" t="str">
        <f t="shared" si="92"/>
        <v/>
      </c>
      <c r="AK226" s="38">
        <f t="shared" si="93"/>
        <v>827.34</v>
      </c>
      <c r="AL226" s="38">
        <f t="shared" si="94"/>
        <v>841.51</v>
      </c>
      <c r="AM226" s="36">
        <f t="shared" si="95"/>
        <v>423578</v>
      </c>
      <c r="AN226" s="39">
        <f t="shared" si="96"/>
        <v>1.8122660999999999E-3</v>
      </c>
      <c r="AO226" s="36">
        <f t="shared" si="97"/>
        <v>193.44853257839998</v>
      </c>
      <c r="AP226" s="36">
        <f t="shared" si="98"/>
        <v>317027</v>
      </c>
      <c r="AQ226" s="36">
        <f t="shared" si="99"/>
        <v>7180</v>
      </c>
      <c r="AR226" s="36">
        <f t="shared" si="100"/>
        <v>22060.350000000002</v>
      </c>
      <c r="AS226" s="36">
        <f t="shared" si="101"/>
        <v>309654</v>
      </c>
      <c r="AT226" s="40">
        <f t="shared" si="102"/>
        <v>317027</v>
      </c>
      <c r="AU226" s="37"/>
      <c r="AV226" s="37">
        <f t="shared" si="103"/>
        <v>1</v>
      </c>
    </row>
    <row r="227" spans="1:48" ht="15" customHeight="1" x14ac:dyDescent="0.25">
      <c r="A227" s="43">
        <v>23</v>
      </c>
      <c r="B227" s="43">
        <v>800</v>
      </c>
      <c r="C227" t="s">
        <v>2107</v>
      </c>
      <c r="D227" t="s">
        <v>2108</v>
      </c>
      <c r="E227" s="44" t="s">
        <v>600</v>
      </c>
      <c r="F227" s="35">
        <v>65144</v>
      </c>
      <c r="G227" s="53">
        <v>232</v>
      </c>
      <c r="H227" s="56">
        <f t="shared" si="78"/>
        <v>2.3654879848908998</v>
      </c>
      <c r="I227">
        <v>21</v>
      </c>
      <c r="J227">
        <v>137</v>
      </c>
      <c r="K227" s="37">
        <f t="shared" si="79"/>
        <v>15.3285</v>
      </c>
      <c r="L227" s="37">
        <v>268</v>
      </c>
      <c r="M227" s="37">
        <v>293</v>
      </c>
      <c r="N227" s="37">
        <v>276</v>
      </c>
      <c r="O227" s="37">
        <v>212</v>
      </c>
      <c r="P227" s="48">
        <v>254</v>
      </c>
      <c r="Q227" s="53">
        <v>231</v>
      </c>
      <c r="R227" s="45">
        <f t="shared" si="80"/>
        <v>293</v>
      </c>
      <c r="S227" s="38">
        <f t="shared" si="81"/>
        <v>20.82</v>
      </c>
      <c r="T227" s="53">
        <v>2317100</v>
      </c>
      <c r="U227" s="53">
        <v>15871139</v>
      </c>
      <c r="V227" s="63">
        <f t="shared" si="82"/>
        <v>14.599456</v>
      </c>
      <c r="W227" s="36">
        <v>87</v>
      </c>
      <c r="X227">
        <v>332</v>
      </c>
      <c r="Y227">
        <f t="shared" si="83"/>
        <v>26.2</v>
      </c>
      <c r="Z227" s="55">
        <v>214073</v>
      </c>
      <c r="AA227" s="46">
        <v>192292</v>
      </c>
      <c r="AB227" s="37">
        <f t="shared" si="84"/>
        <v>0.376778</v>
      </c>
      <c r="AC227" s="37" t="str">
        <f t="shared" si="85"/>
        <v/>
      </c>
      <c r="AD227" s="37" t="str">
        <f t="shared" si="86"/>
        <v/>
      </c>
      <c r="AE227" s="71">
        <f t="shared" si="87"/>
        <v>718.96888963874733</v>
      </c>
      <c r="AF227" s="71">
        <f t="shared" si="88"/>
        <v>0</v>
      </c>
      <c r="AG227" s="71">
        <f t="shared" si="89"/>
        <v>0</v>
      </c>
      <c r="AH227" s="71" t="str">
        <f t="shared" si="90"/>
        <v/>
      </c>
      <c r="AI227" s="37" t="str">
        <f t="shared" si="91"/>
        <v/>
      </c>
      <c r="AJ227" s="37" t="str">
        <f t="shared" si="92"/>
        <v/>
      </c>
      <c r="AK227" s="38">
        <f t="shared" si="93"/>
        <v>718.97</v>
      </c>
      <c r="AL227" s="38">
        <f t="shared" si="94"/>
        <v>731.29</v>
      </c>
      <c r="AM227" s="36">
        <f t="shared" si="95"/>
        <v>89001</v>
      </c>
      <c r="AN227" s="39">
        <f t="shared" si="96"/>
        <v>1.8122660999999999E-3</v>
      </c>
      <c r="AO227" s="36">
        <f t="shared" si="97"/>
        <v>43.235232347699998</v>
      </c>
      <c r="AP227" s="36">
        <f t="shared" si="98"/>
        <v>65187</v>
      </c>
      <c r="AQ227" s="36">
        <f t="shared" si="99"/>
        <v>2320</v>
      </c>
      <c r="AR227" s="36">
        <f t="shared" si="100"/>
        <v>9614.6</v>
      </c>
      <c r="AS227" s="36">
        <f t="shared" si="101"/>
        <v>62824</v>
      </c>
      <c r="AT227" s="40">
        <f t="shared" si="102"/>
        <v>65187</v>
      </c>
      <c r="AU227" s="37"/>
      <c r="AV227" s="37">
        <f t="shared" si="103"/>
        <v>1</v>
      </c>
    </row>
    <row r="228" spans="1:48" ht="15" customHeight="1" x14ac:dyDescent="0.25">
      <c r="A228" s="43">
        <v>23</v>
      </c>
      <c r="B228" s="43">
        <v>900</v>
      </c>
      <c r="C228" t="s">
        <v>2137</v>
      </c>
      <c r="D228" t="s">
        <v>2138</v>
      </c>
      <c r="E228" s="44" t="s">
        <v>615</v>
      </c>
      <c r="F228" s="35">
        <v>52397</v>
      </c>
      <c r="G228" s="53">
        <v>235</v>
      </c>
      <c r="H228" s="56">
        <f t="shared" si="78"/>
        <v>2.3710678622717363</v>
      </c>
      <c r="I228">
        <v>77</v>
      </c>
      <c r="J228">
        <v>124</v>
      </c>
      <c r="K228" s="37">
        <f t="shared" si="79"/>
        <v>62.096799999999995</v>
      </c>
      <c r="L228" s="37">
        <v>269</v>
      </c>
      <c r="M228" s="37">
        <v>291</v>
      </c>
      <c r="N228" s="37">
        <v>259</v>
      </c>
      <c r="O228" s="37">
        <v>269</v>
      </c>
      <c r="P228" s="48">
        <v>199</v>
      </c>
      <c r="Q228" s="53">
        <v>234</v>
      </c>
      <c r="R228" s="45">
        <f t="shared" si="80"/>
        <v>291</v>
      </c>
      <c r="S228" s="38">
        <f t="shared" si="81"/>
        <v>19.239999999999998</v>
      </c>
      <c r="T228" s="53">
        <v>864200</v>
      </c>
      <c r="U228" s="53">
        <v>13316900</v>
      </c>
      <c r="V228" s="63">
        <f t="shared" si="82"/>
        <v>6.4894980000000002</v>
      </c>
      <c r="W228" s="36">
        <v>53</v>
      </c>
      <c r="X228">
        <v>268</v>
      </c>
      <c r="Y228">
        <f t="shared" si="83"/>
        <v>19.78</v>
      </c>
      <c r="Z228" s="55">
        <v>154522</v>
      </c>
      <c r="AA228" s="46">
        <v>103029</v>
      </c>
      <c r="AB228" s="37">
        <f t="shared" si="84"/>
        <v>0.376778</v>
      </c>
      <c r="AC228" s="37" t="str">
        <f t="shared" si="85"/>
        <v/>
      </c>
      <c r="AD228" s="37" t="str">
        <f t="shared" si="86"/>
        <v/>
      </c>
      <c r="AE228" s="71">
        <f t="shared" si="87"/>
        <v>720.20135621499423</v>
      </c>
      <c r="AF228" s="71">
        <f t="shared" si="88"/>
        <v>0</v>
      </c>
      <c r="AG228" s="71">
        <f t="shared" si="89"/>
        <v>0</v>
      </c>
      <c r="AH228" s="71" t="str">
        <f t="shared" si="90"/>
        <v/>
      </c>
      <c r="AI228" s="37" t="str">
        <f t="shared" si="91"/>
        <v/>
      </c>
      <c r="AJ228" s="37" t="str">
        <f t="shared" si="92"/>
        <v/>
      </c>
      <c r="AK228" s="38">
        <f t="shared" si="93"/>
        <v>720.2</v>
      </c>
      <c r="AL228" s="38">
        <f t="shared" si="94"/>
        <v>732.54</v>
      </c>
      <c r="AM228" s="36">
        <f t="shared" si="95"/>
        <v>113926</v>
      </c>
      <c r="AN228" s="39">
        <f t="shared" si="96"/>
        <v>1.8122660999999999E-3</v>
      </c>
      <c r="AO228" s="36">
        <f t="shared" si="97"/>
        <v>111.50692086689999</v>
      </c>
      <c r="AP228" s="36">
        <f t="shared" si="98"/>
        <v>52509</v>
      </c>
      <c r="AQ228" s="36">
        <f t="shared" si="99"/>
        <v>2350</v>
      </c>
      <c r="AR228" s="36">
        <f t="shared" si="100"/>
        <v>5151.4500000000007</v>
      </c>
      <c r="AS228" s="36">
        <f t="shared" si="101"/>
        <v>50047</v>
      </c>
      <c r="AT228" s="40">
        <f t="shared" si="102"/>
        <v>52509</v>
      </c>
      <c r="AU228" s="37"/>
      <c r="AV228" s="37">
        <f t="shared" si="103"/>
        <v>1</v>
      </c>
    </row>
    <row r="229" spans="1:48" ht="15" customHeight="1" x14ac:dyDescent="0.25">
      <c r="A229" s="43">
        <v>23</v>
      </c>
      <c r="B229" s="43">
        <v>1000</v>
      </c>
      <c r="C229" t="s">
        <v>2163</v>
      </c>
      <c r="D229" t="s">
        <v>2164</v>
      </c>
      <c r="E229" s="44" t="s">
        <v>628</v>
      </c>
      <c r="F229" s="35">
        <v>539116</v>
      </c>
      <c r="G229" s="53">
        <v>1340</v>
      </c>
      <c r="H229" s="56">
        <f t="shared" si="78"/>
        <v>3.1271047983648077</v>
      </c>
      <c r="I229">
        <v>230</v>
      </c>
      <c r="J229">
        <v>624</v>
      </c>
      <c r="K229" s="37">
        <f t="shared" si="79"/>
        <v>36.858999999999995</v>
      </c>
      <c r="L229" s="37">
        <v>1413</v>
      </c>
      <c r="M229" s="37">
        <v>1478</v>
      </c>
      <c r="N229" s="37">
        <v>1530</v>
      </c>
      <c r="O229" s="37">
        <v>1426</v>
      </c>
      <c r="P229" s="45">
        <v>1325</v>
      </c>
      <c r="Q229" s="53">
        <v>1322</v>
      </c>
      <c r="R229" s="45">
        <f t="shared" si="80"/>
        <v>1530</v>
      </c>
      <c r="S229" s="38">
        <f t="shared" si="81"/>
        <v>12.42</v>
      </c>
      <c r="T229" s="53">
        <v>22783900</v>
      </c>
      <c r="U229" s="53">
        <v>116931531</v>
      </c>
      <c r="V229" s="63">
        <f t="shared" si="82"/>
        <v>19.484821</v>
      </c>
      <c r="W229" s="36">
        <v>254</v>
      </c>
      <c r="X229">
        <v>1222</v>
      </c>
      <c r="Y229">
        <f t="shared" si="83"/>
        <v>20.79</v>
      </c>
      <c r="Z229" s="55">
        <v>1505167</v>
      </c>
      <c r="AA229" s="46">
        <v>1135410</v>
      </c>
      <c r="AB229" s="37">
        <f t="shared" si="84"/>
        <v>0.376778</v>
      </c>
      <c r="AC229" s="37" t="str">
        <f t="shared" si="85"/>
        <v/>
      </c>
      <c r="AD229" s="37" t="str">
        <f t="shared" si="86"/>
        <v/>
      </c>
      <c r="AE229" s="71">
        <f t="shared" si="87"/>
        <v>887.19252654842364</v>
      </c>
      <c r="AF229" s="71">
        <f t="shared" si="88"/>
        <v>0</v>
      </c>
      <c r="AG229" s="71">
        <f t="shared" si="89"/>
        <v>0</v>
      </c>
      <c r="AH229" s="71" t="str">
        <f t="shared" si="90"/>
        <v/>
      </c>
      <c r="AI229" s="37" t="str">
        <f t="shared" si="91"/>
        <v/>
      </c>
      <c r="AJ229" s="37" t="str">
        <f t="shared" si="92"/>
        <v/>
      </c>
      <c r="AK229" s="38">
        <f t="shared" si="93"/>
        <v>887.19</v>
      </c>
      <c r="AL229" s="38">
        <f t="shared" si="94"/>
        <v>902.39</v>
      </c>
      <c r="AM229" s="36">
        <f t="shared" si="95"/>
        <v>642089</v>
      </c>
      <c r="AN229" s="39">
        <f t="shared" si="96"/>
        <v>1.8122660999999999E-3</v>
      </c>
      <c r="AO229" s="36">
        <f t="shared" si="97"/>
        <v>186.61447711529999</v>
      </c>
      <c r="AP229" s="36">
        <f t="shared" si="98"/>
        <v>539303</v>
      </c>
      <c r="AQ229" s="36">
        <f t="shared" si="99"/>
        <v>13400</v>
      </c>
      <c r="AR229" s="36">
        <f t="shared" si="100"/>
        <v>56770.5</v>
      </c>
      <c r="AS229" s="36">
        <f t="shared" si="101"/>
        <v>525716</v>
      </c>
      <c r="AT229" s="40">
        <f t="shared" si="102"/>
        <v>539303</v>
      </c>
      <c r="AU229" s="37"/>
      <c r="AV229" s="37">
        <f t="shared" si="103"/>
        <v>1</v>
      </c>
    </row>
    <row r="230" spans="1:48" ht="15" customHeight="1" x14ac:dyDescent="0.25">
      <c r="A230" s="43">
        <v>23</v>
      </c>
      <c r="B230" s="43">
        <v>1200</v>
      </c>
      <c r="C230" t="s">
        <v>2247</v>
      </c>
      <c r="D230" t="s">
        <v>2248</v>
      </c>
      <c r="E230" s="44" t="s">
        <v>669</v>
      </c>
      <c r="F230" s="35">
        <v>705947</v>
      </c>
      <c r="G230" s="53">
        <v>1880</v>
      </c>
      <c r="H230" s="56">
        <f t="shared" si="78"/>
        <v>3.27415784926368</v>
      </c>
      <c r="I230">
        <v>210</v>
      </c>
      <c r="J230">
        <v>789</v>
      </c>
      <c r="K230" s="37">
        <f t="shared" si="79"/>
        <v>26.616</v>
      </c>
      <c r="L230" s="37">
        <v>1318</v>
      </c>
      <c r="M230" s="37">
        <v>1478</v>
      </c>
      <c r="N230" s="37">
        <v>1485</v>
      </c>
      <c r="O230" s="37">
        <v>1696</v>
      </c>
      <c r="P230" s="45">
        <v>1731</v>
      </c>
      <c r="Q230" s="53">
        <v>1860</v>
      </c>
      <c r="R230" s="45">
        <f t="shared" si="80"/>
        <v>1860</v>
      </c>
      <c r="S230" s="38">
        <f t="shared" si="81"/>
        <v>0</v>
      </c>
      <c r="T230" s="53">
        <v>19532100</v>
      </c>
      <c r="U230" s="53">
        <v>142064330</v>
      </c>
      <c r="V230" s="63">
        <f t="shared" si="82"/>
        <v>13.748771</v>
      </c>
      <c r="W230" s="36">
        <v>437</v>
      </c>
      <c r="X230">
        <v>1816</v>
      </c>
      <c r="Y230">
        <f t="shared" si="83"/>
        <v>24.06</v>
      </c>
      <c r="Z230" s="55">
        <v>1665193</v>
      </c>
      <c r="AA230" s="46">
        <v>1082246</v>
      </c>
      <c r="AB230" s="37">
        <f t="shared" si="84"/>
        <v>0.376778</v>
      </c>
      <c r="AC230" s="37" t="str">
        <f t="shared" si="85"/>
        <v/>
      </c>
      <c r="AD230" s="37" t="str">
        <f t="shared" si="86"/>
        <v/>
      </c>
      <c r="AE230" s="71">
        <f t="shared" si="87"/>
        <v>919.67316327181391</v>
      </c>
      <c r="AF230" s="71">
        <f t="shared" si="88"/>
        <v>0</v>
      </c>
      <c r="AG230" s="71">
        <f t="shared" si="89"/>
        <v>0</v>
      </c>
      <c r="AH230" s="71" t="str">
        <f t="shared" si="90"/>
        <v/>
      </c>
      <c r="AI230" s="37" t="str">
        <f t="shared" si="91"/>
        <v/>
      </c>
      <c r="AJ230" s="37" t="str">
        <f t="shared" si="92"/>
        <v/>
      </c>
      <c r="AK230" s="38">
        <f t="shared" si="93"/>
        <v>919.67</v>
      </c>
      <c r="AL230" s="38">
        <f t="shared" si="94"/>
        <v>935.43</v>
      </c>
      <c r="AM230" s="36">
        <f t="shared" si="95"/>
        <v>1131200</v>
      </c>
      <c r="AN230" s="39">
        <f t="shared" si="96"/>
        <v>1.8122660999999999E-3</v>
      </c>
      <c r="AO230" s="36">
        <f t="shared" si="97"/>
        <v>770.67159582329998</v>
      </c>
      <c r="AP230" s="36">
        <f t="shared" si="98"/>
        <v>706718</v>
      </c>
      <c r="AQ230" s="36">
        <f t="shared" si="99"/>
        <v>18800</v>
      </c>
      <c r="AR230" s="36">
        <f t="shared" si="100"/>
        <v>54112.3</v>
      </c>
      <c r="AS230" s="36">
        <f t="shared" si="101"/>
        <v>687147</v>
      </c>
      <c r="AT230" s="40">
        <f t="shared" si="102"/>
        <v>706718</v>
      </c>
      <c r="AU230" s="37"/>
      <c r="AV230" s="37">
        <f t="shared" si="103"/>
        <v>1</v>
      </c>
    </row>
    <row r="231" spans="1:48" ht="15" customHeight="1" x14ac:dyDescent="0.25">
      <c r="A231" s="43">
        <v>23</v>
      </c>
      <c r="B231" s="43">
        <v>1300</v>
      </c>
      <c r="C231" t="s">
        <v>2335</v>
      </c>
      <c r="D231" t="s">
        <v>2336</v>
      </c>
      <c r="E231" s="54" t="s">
        <v>713</v>
      </c>
      <c r="F231" s="35">
        <v>1024726</v>
      </c>
      <c r="G231" s="53">
        <v>2476</v>
      </c>
      <c r="H231" s="56">
        <f t="shared" si="78"/>
        <v>3.3937506403480802</v>
      </c>
      <c r="I231">
        <v>413</v>
      </c>
      <c r="J231">
        <v>1121</v>
      </c>
      <c r="K231" s="37">
        <f t="shared" si="79"/>
        <v>36.842100000000002</v>
      </c>
      <c r="L231" s="37">
        <v>2572</v>
      </c>
      <c r="M231" s="37">
        <v>2616</v>
      </c>
      <c r="N231" s="37">
        <v>2461</v>
      </c>
      <c r="O231" s="37">
        <v>2518</v>
      </c>
      <c r="P231" s="45">
        <v>2479</v>
      </c>
      <c r="Q231" s="53">
        <v>2447</v>
      </c>
      <c r="R231" s="45">
        <f t="shared" si="80"/>
        <v>2616</v>
      </c>
      <c r="S231" s="38">
        <f t="shared" si="81"/>
        <v>5.35</v>
      </c>
      <c r="T231" s="53">
        <v>29523900</v>
      </c>
      <c r="U231" s="53">
        <v>176686641</v>
      </c>
      <c r="V231" s="63">
        <f t="shared" si="82"/>
        <v>16.709752000000002</v>
      </c>
      <c r="W231" s="36">
        <v>451</v>
      </c>
      <c r="X231">
        <v>2512</v>
      </c>
      <c r="Y231">
        <f t="shared" si="83"/>
        <v>17.95</v>
      </c>
      <c r="Z231" s="55">
        <v>2367381</v>
      </c>
      <c r="AA231" s="46">
        <v>1684452</v>
      </c>
      <c r="AB231" s="37">
        <f t="shared" si="84"/>
        <v>0.376778</v>
      </c>
      <c r="AC231" s="37" t="str">
        <f t="shared" si="85"/>
        <v/>
      </c>
      <c r="AD231" s="37" t="str">
        <f t="shared" si="86"/>
        <v/>
      </c>
      <c r="AE231" s="71">
        <f t="shared" si="87"/>
        <v>946.08846018816291</v>
      </c>
      <c r="AF231" s="71">
        <f t="shared" si="88"/>
        <v>0</v>
      </c>
      <c r="AG231" s="71">
        <f t="shared" si="89"/>
        <v>0</v>
      </c>
      <c r="AH231" s="71" t="str">
        <f t="shared" si="90"/>
        <v/>
      </c>
      <c r="AI231" s="37" t="str">
        <f t="shared" si="91"/>
        <v/>
      </c>
      <c r="AJ231" s="37" t="str">
        <f t="shared" si="92"/>
        <v/>
      </c>
      <c r="AK231" s="38">
        <f t="shared" si="93"/>
        <v>946.09</v>
      </c>
      <c r="AL231" s="38">
        <f t="shared" si="94"/>
        <v>962.3</v>
      </c>
      <c r="AM231" s="36">
        <f t="shared" si="95"/>
        <v>1490678</v>
      </c>
      <c r="AN231" s="39">
        <f t="shared" si="96"/>
        <v>1.8122660999999999E-3</v>
      </c>
      <c r="AO231" s="36">
        <f t="shared" si="97"/>
        <v>844.42901382719992</v>
      </c>
      <c r="AP231" s="36">
        <f t="shared" si="98"/>
        <v>1025570</v>
      </c>
      <c r="AQ231" s="36">
        <f t="shared" si="99"/>
        <v>24760</v>
      </c>
      <c r="AR231" s="36">
        <f t="shared" si="100"/>
        <v>84222.6</v>
      </c>
      <c r="AS231" s="36">
        <f t="shared" si="101"/>
        <v>999966</v>
      </c>
      <c r="AT231" s="40">
        <f t="shared" si="102"/>
        <v>1025570</v>
      </c>
      <c r="AU231" s="37"/>
      <c r="AV231" s="37">
        <f t="shared" si="103"/>
        <v>1</v>
      </c>
    </row>
    <row r="232" spans="1:48" ht="15" customHeight="1" x14ac:dyDescent="0.25">
      <c r="A232" s="43">
        <v>23</v>
      </c>
      <c r="B232" s="43">
        <v>1400</v>
      </c>
      <c r="C232" t="s">
        <v>2549</v>
      </c>
      <c r="D232" t="s">
        <v>2550</v>
      </c>
      <c r="E232" s="44" t="s">
        <v>820</v>
      </c>
      <c r="F232" s="35">
        <v>2151</v>
      </c>
      <c r="G232" s="53">
        <v>72</v>
      </c>
      <c r="H232" s="56">
        <f t="shared" si="78"/>
        <v>1.8573324964312685</v>
      </c>
      <c r="I232">
        <v>31</v>
      </c>
      <c r="J232">
        <v>54</v>
      </c>
      <c r="K232" s="37">
        <f t="shared" si="79"/>
        <v>57.407399999999996</v>
      </c>
      <c r="L232" s="37">
        <v>114</v>
      </c>
      <c r="M232" s="37">
        <v>119</v>
      </c>
      <c r="N232" s="37">
        <v>94</v>
      </c>
      <c r="O232" s="37">
        <v>64</v>
      </c>
      <c r="P232" s="48">
        <v>63</v>
      </c>
      <c r="Q232" s="53">
        <v>67</v>
      </c>
      <c r="R232" s="45">
        <f t="shared" si="80"/>
        <v>119</v>
      </c>
      <c r="S232" s="38">
        <f t="shared" si="81"/>
        <v>39.5</v>
      </c>
      <c r="T232" s="53">
        <v>296600</v>
      </c>
      <c r="U232" s="53">
        <v>10635582</v>
      </c>
      <c r="V232" s="63">
        <f t="shared" si="82"/>
        <v>2.7887520000000001</v>
      </c>
      <c r="W232" s="36">
        <v>19</v>
      </c>
      <c r="X232">
        <v>71</v>
      </c>
      <c r="Y232">
        <f t="shared" si="83"/>
        <v>26.76</v>
      </c>
      <c r="Z232" s="55">
        <v>110923</v>
      </c>
      <c r="AA232" s="46">
        <v>56102</v>
      </c>
      <c r="AB232" s="37">
        <f t="shared" si="84"/>
        <v>0.376778</v>
      </c>
      <c r="AC232" s="37" t="str">
        <f t="shared" si="85"/>
        <v/>
      </c>
      <c r="AD232" s="37" t="str">
        <f t="shared" si="86"/>
        <v/>
      </c>
      <c r="AE232" s="71">
        <f t="shared" si="87"/>
        <v>606.72902981424932</v>
      </c>
      <c r="AF232" s="71">
        <f t="shared" si="88"/>
        <v>0</v>
      </c>
      <c r="AG232" s="71">
        <f t="shared" si="89"/>
        <v>0</v>
      </c>
      <c r="AH232" s="71" t="str">
        <f t="shared" si="90"/>
        <v/>
      </c>
      <c r="AI232" s="37" t="str">
        <f t="shared" si="91"/>
        <v/>
      </c>
      <c r="AJ232" s="37" t="str">
        <f t="shared" si="92"/>
        <v/>
      </c>
      <c r="AK232" s="38">
        <f t="shared" si="93"/>
        <v>606.73</v>
      </c>
      <c r="AL232" s="38">
        <f t="shared" si="94"/>
        <v>617.12</v>
      </c>
      <c r="AM232" s="36">
        <f t="shared" si="95"/>
        <v>2639</v>
      </c>
      <c r="AN232" s="39">
        <f t="shared" si="96"/>
        <v>1.8122660999999999E-3</v>
      </c>
      <c r="AO232" s="36">
        <f t="shared" si="97"/>
        <v>0.88438585679999993</v>
      </c>
      <c r="AP232" s="36">
        <f t="shared" si="98"/>
        <v>2152</v>
      </c>
      <c r="AQ232" s="36">
        <f t="shared" si="99"/>
        <v>720</v>
      </c>
      <c r="AR232" s="36">
        <f t="shared" si="100"/>
        <v>2805.1000000000004</v>
      </c>
      <c r="AS232" s="36">
        <f t="shared" si="101"/>
        <v>1431</v>
      </c>
      <c r="AT232" s="40">
        <f t="shared" si="102"/>
        <v>2152</v>
      </c>
      <c r="AU232" s="37"/>
      <c r="AV232" s="37">
        <f t="shared" si="103"/>
        <v>1</v>
      </c>
    </row>
    <row r="233" spans="1:48" ht="15" customHeight="1" x14ac:dyDescent="0.25">
      <c r="A233" s="43">
        <v>23</v>
      </c>
      <c r="B233" s="43">
        <v>1500</v>
      </c>
      <c r="C233" t="s">
        <v>2601</v>
      </c>
      <c r="D233" t="s">
        <v>2602</v>
      </c>
      <c r="E233" s="44" t="s">
        <v>846</v>
      </c>
      <c r="F233" s="35">
        <v>148506</v>
      </c>
      <c r="G233" s="53">
        <v>436</v>
      </c>
      <c r="H233" s="56">
        <f t="shared" si="78"/>
        <v>2.6394864892685859</v>
      </c>
      <c r="I233">
        <v>91</v>
      </c>
      <c r="J233">
        <v>172</v>
      </c>
      <c r="K233" s="37">
        <f t="shared" si="79"/>
        <v>52.907000000000004</v>
      </c>
      <c r="L233" s="37">
        <v>450</v>
      </c>
      <c r="M233" s="37">
        <v>482</v>
      </c>
      <c r="N233" s="37">
        <v>493</v>
      </c>
      <c r="O233" s="37">
        <v>460</v>
      </c>
      <c r="P233" s="48">
        <v>444</v>
      </c>
      <c r="Q233" s="53">
        <v>432</v>
      </c>
      <c r="R233" s="45">
        <f t="shared" si="80"/>
        <v>493</v>
      </c>
      <c r="S233" s="38">
        <f t="shared" si="81"/>
        <v>11.56</v>
      </c>
      <c r="T233" s="53">
        <v>3887800</v>
      </c>
      <c r="U233" s="53">
        <v>28744497</v>
      </c>
      <c r="V233" s="63">
        <f t="shared" si="82"/>
        <v>13.525371</v>
      </c>
      <c r="W233" s="36">
        <v>79</v>
      </c>
      <c r="X233">
        <v>389</v>
      </c>
      <c r="Y233">
        <f t="shared" si="83"/>
        <v>20.309999999999999</v>
      </c>
      <c r="Z233" s="55">
        <v>354879</v>
      </c>
      <c r="AA233" s="46">
        <v>210741</v>
      </c>
      <c r="AB233" s="37">
        <f t="shared" si="84"/>
        <v>0.376778</v>
      </c>
      <c r="AC233" s="37" t="str">
        <f t="shared" si="85"/>
        <v/>
      </c>
      <c r="AD233" s="37" t="str">
        <f t="shared" si="86"/>
        <v/>
      </c>
      <c r="AE233" s="71">
        <f t="shared" si="87"/>
        <v>779.48885729017741</v>
      </c>
      <c r="AF233" s="71">
        <f t="shared" si="88"/>
        <v>0</v>
      </c>
      <c r="AG233" s="71">
        <f t="shared" si="89"/>
        <v>0</v>
      </c>
      <c r="AH233" s="71" t="str">
        <f t="shared" si="90"/>
        <v/>
      </c>
      <c r="AI233" s="37" t="str">
        <f t="shared" si="91"/>
        <v/>
      </c>
      <c r="AJ233" s="37" t="str">
        <f t="shared" si="92"/>
        <v/>
      </c>
      <c r="AK233" s="38">
        <f t="shared" si="93"/>
        <v>779.49</v>
      </c>
      <c r="AL233" s="38">
        <f t="shared" si="94"/>
        <v>792.84</v>
      </c>
      <c r="AM233" s="36">
        <f t="shared" si="95"/>
        <v>211968</v>
      </c>
      <c r="AN233" s="39">
        <f t="shared" si="96"/>
        <v>1.8122660999999999E-3</v>
      </c>
      <c r="AO233" s="36">
        <f t="shared" si="97"/>
        <v>115.0100312382</v>
      </c>
      <c r="AP233" s="36">
        <f t="shared" si="98"/>
        <v>148621</v>
      </c>
      <c r="AQ233" s="36">
        <f t="shared" si="99"/>
        <v>4360</v>
      </c>
      <c r="AR233" s="36">
        <f t="shared" si="100"/>
        <v>10537.050000000001</v>
      </c>
      <c r="AS233" s="36">
        <f t="shared" si="101"/>
        <v>144146</v>
      </c>
      <c r="AT233" s="40">
        <f t="shared" si="102"/>
        <v>148621</v>
      </c>
      <c r="AU233" s="37"/>
      <c r="AV233" s="37">
        <f t="shared" si="103"/>
        <v>1</v>
      </c>
    </row>
    <row r="234" spans="1:48" ht="15" customHeight="1" x14ac:dyDescent="0.25">
      <c r="A234" s="43">
        <v>23</v>
      </c>
      <c r="B234" s="43">
        <v>1600</v>
      </c>
      <c r="C234" t="s">
        <v>2249</v>
      </c>
      <c r="D234" t="s">
        <v>2250</v>
      </c>
      <c r="E234" s="44" t="s">
        <v>670</v>
      </c>
      <c r="F234" s="35">
        <v>75216</v>
      </c>
      <c r="G234" s="53">
        <v>802</v>
      </c>
      <c r="H234" s="56">
        <f t="shared" si="78"/>
        <v>2.9041743682841634</v>
      </c>
      <c r="I234">
        <v>70</v>
      </c>
      <c r="J234">
        <v>339</v>
      </c>
      <c r="K234" s="37">
        <f t="shared" si="79"/>
        <v>20.649000000000001</v>
      </c>
      <c r="L234" s="37">
        <v>601</v>
      </c>
      <c r="M234" s="37">
        <v>688</v>
      </c>
      <c r="N234" s="37">
        <v>705</v>
      </c>
      <c r="O234" s="37">
        <v>714</v>
      </c>
      <c r="P234" s="48">
        <v>807</v>
      </c>
      <c r="Q234" s="53">
        <v>790</v>
      </c>
      <c r="R234" s="45">
        <f t="shared" si="80"/>
        <v>807</v>
      </c>
      <c r="S234" s="38">
        <f t="shared" si="81"/>
        <v>0.62</v>
      </c>
      <c r="T234" s="53">
        <v>12141800</v>
      </c>
      <c r="U234" s="53">
        <v>185088465</v>
      </c>
      <c r="V234" s="63">
        <f t="shared" si="82"/>
        <v>6.5599980000000002</v>
      </c>
      <c r="W234" s="36">
        <v>191</v>
      </c>
      <c r="X234">
        <v>714</v>
      </c>
      <c r="Y234">
        <f t="shared" si="83"/>
        <v>26.75</v>
      </c>
      <c r="Z234" s="55">
        <v>1814636</v>
      </c>
      <c r="AA234" s="46">
        <v>500005</v>
      </c>
      <c r="AB234" s="37">
        <f t="shared" si="84"/>
        <v>0.376778</v>
      </c>
      <c r="AC234" s="37" t="str">
        <f t="shared" si="85"/>
        <v/>
      </c>
      <c r="AD234" s="37" t="str">
        <f t="shared" si="86"/>
        <v/>
      </c>
      <c r="AE234" s="71">
        <f t="shared" si="87"/>
        <v>837.95232194350115</v>
      </c>
      <c r="AF234" s="71">
        <f t="shared" si="88"/>
        <v>0</v>
      </c>
      <c r="AG234" s="71">
        <f t="shared" si="89"/>
        <v>0</v>
      </c>
      <c r="AH234" s="71" t="str">
        <f t="shared" si="90"/>
        <v/>
      </c>
      <c r="AI234" s="37" t="str">
        <f t="shared" si="91"/>
        <v/>
      </c>
      <c r="AJ234" s="37" t="str">
        <f t="shared" si="92"/>
        <v/>
      </c>
      <c r="AK234" s="38">
        <f t="shared" si="93"/>
        <v>837.95</v>
      </c>
      <c r="AL234" s="38">
        <f t="shared" si="94"/>
        <v>852.31</v>
      </c>
      <c r="AM234" s="36">
        <f t="shared" si="95"/>
        <v>0</v>
      </c>
      <c r="AN234" s="39">
        <f t="shared" si="96"/>
        <v>1.8122660999999999E-3</v>
      </c>
      <c r="AO234" s="36">
        <f t="shared" si="97"/>
        <v>-136.3114069776</v>
      </c>
      <c r="AP234" s="36">
        <f t="shared" si="98"/>
        <v>0</v>
      </c>
      <c r="AQ234" s="36">
        <f t="shared" si="99"/>
        <v>8020</v>
      </c>
      <c r="AR234" s="36">
        <f t="shared" si="100"/>
        <v>25000.25</v>
      </c>
      <c r="AS234" s="36">
        <f t="shared" si="101"/>
        <v>67196</v>
      </c>
      <c r="AT234" s="40">
        <f t="shared" si="102"/>
        <v>67196</v>
      </c>
      <c r="AU234" s="37"/>
      <c r="AV234" s="37">
        <f t="shared" si="103"/>
        <v>1</v>
      </c>
    </row>
    <row r="235" spans="1:48" ht="15" customHeight="1" x14ac:dyDescent="0.25">
      <c r="A235" s="43">
        <v>23</v>
      </c>
      <c r="B235" s="43">
        <v>6400</v>
      </c>
      <c r="C235" t="s">
        <v>1167</v>
      </c>
      <c r="D235" t="s">
        <v>1168</v>
      </c>
      <c r="E235" s="44" t="s">
        <v>132</v>
      </c>
      <c r="F235" s="35">
        <v>949457</v>
      </c>
      <c r="G235" s="53">
        <v>3050</v>
      </c>
      <c r="H235" s="56">
        <f t="shared" si="78"/>
        <v>3.4842998393467859</v>
      </c>
      <c r="I235">
        <v>282</v>
      </c>
      <c r="J235">
        <v>1124</v>
      </c>
      <c r="K235" s="37">
        <f t="shared" si="79"/>
        <v>25.088999999999999</v>
      </c>
      <c r="L235" s="37">
        <v>1885</v>
      </c>
      <c r="M235" s="37">
        <v>2055</v>
      </c>
      <c r="N235" s="37">
        <v>2226</v>
      </c>
      <c r="O235" s="37">
        <v>2394</v>
      </c>
      <c r="P235" s="45">
        <v>2779</v>
      </c>
      <c r="Q235" s="53">
        <v>2997</v>
      </c>
      <c r="R235" s="45">
        <f t="shared" si="80"/>
        <v>2997</v>
      </c>
      <c r="S235" s="38">
        <f t="shared" si="81"/>
        <v>0</v>
      </c>
      <c r="T235" s="53">
        <v>24896800</v>
      </c>
      <c r="U235" s="53">
        <v>277876403</v>
      </c>
      <c r="V235" s="63">
        <f t="shared" si="82"/>
        <v>8.9596669999999996</v>
      </c>
      <c r="W235" s="36">
        <v>512</v>
      </c>
      <c r="X235">
        <v>2758</v>
      </c>
      <c r="Y235">
        <f t="shared" si="83"/>
        <v>18.559999999999999</v>
      </c>
      <c r="Z235" s="55">
        <v>3202089</v>
      </c>
      <c r="AA235" s="46">
        <v>2444770</v>
      </c>
      <c r="AB235" s="37">
        <f t="shared" si="84"/>
        <v>0.376778</v>
      </c>
      <c r="AC235" s="37" t="str">
        <f t="shared" si="85"/>
        <v/>
      </c>
      <c r="AD235" s="37" t="str">
        <f t="shared" si="86"/>
        <v/>
      </c>
      <c r="AE235" s="71">
        <f t="shared" si="87"/>
        <v>0</v>
      </c>
      <c r="AF235" s="71">
        <f t="shared" si="88"/>
        <v>859.21064856574992</v>
      </c>
      <c r="AG235" s="71">
        <f t="shared" si="89"/>
        <v>0</v>
      </c>
      <c r="AH235" s="71" t="str">
        <f t="shared" si="90"/>
        <v/>
      </c>
      <c r="AI235" s="37" t="str">
        <f t="shared" si="91"/>
        <v/>
      </c>
      <c r="AJ235" s="37" t="str">
        <f t="shared" si="92"/>
        <v/>
      </c>
      <c r="AK235" s="38">
        <f t="shared" si="93"/>
        <v>859.21</v>
      </c>
      <c r="AL235" s="38">
        <f t="shared" si="94"/>
        <v>873.93</v>
      </c>
      <c r="AM235" s="36">
        <f t="shared" si="95"/>
        <v>1459010</v>
      </c>
      <c r="AN235" s="39">
        <f t="shared" si="96"/>
        <v>1.8122660999999999E-3</v>
      </c>
      <c r="AO235" s="36">
        <f t="shared" si="97"/>
        <v>923.44562805329997</v>
      </c>
      <c r="AP235" s="36">
        <f t="shared" si="98"/>
        <v>950380</v>
      </c>
      <c r="AQ235" s="36">
        <f t="shared" si="99"/>
        <v>30500</v>
      </c>
      <c r="AR235" s="36">
        <f t="shared" si="100"/>
        <v>122238.5</v>
      </c>
      <c r="AS235" s="36">
        <f t="shared" si="101"/>
        <v>918957</v>
      </c>
      <c r="AT235" s="40">
        <f t="shared" si="102"/>
        <v>950380</v>
      </c>
      <c r="AU235" s="37"/>
      <c r="AV235" s="37">
        <f t="shared" si="103"/>
        <v>1</v>
      </c>
    </row>
    <row r="236" spans="1:48" ht="15" customHeight="1" x14ac:dyDescent="0.25">
      <c r="A236" s="43">
        <v>24</v>
      </c>
      <c r="B236" s="43">
        <v>100</v>
      </c>
      <c r="C236" t="s">
        <v>917</v>
      </c>
      <c r="D236" t="s">
        <v>918</v>
      </c>
      <c r="E236" s="44" t="s">
        <v>7</v>
      </c>
      <c r="F236" s="35">
        <v>6868836</v>
      </c>
      <c r="G236" s="53">
        <v>18500</v>
      </c>
      <c r="H236" s="56">
        <f t="shared" si="78"/>
        <v>4.2671717284030137</v>
      </c>
      <c r="I236">
        <v>2171</v>
      </c>
      <c r="J236">
        <v>8567</v>
      </c>
      <c r="K236" s="37">
        <f t="shared" si="79"/>
        <v>25.341399999999997</v>
      </c>
      <c r="L236" s="37">
        <v>19418</v>
      </c>
      <c r="M236" s="37">
        <v>19200</v>
      </c>
      <c r="N236" s="37">
        <v>18310</v>
      </c>
      <c r="O236" s="37">
        <v>18356</v>
      </c>
      <c r="P236" s="45">
        <v>18016</v>
      </c>
      <c r="Q236" s="53">
        <v>18492</v>
      </c>
      <c r="R236" s="45">
        <f t="shared" si="80"/>
        <v>19418</v>
      </c>
      <c r="S236" s="38">
        <f t="shared" si="81"/>
        <v>4.7300000000000004</v>
      </c>
      <c r="T236" s="53">
        <v>272812900</v>
      </c>
      <c r="U236" s="53">
        <v>1240970300</v>
      </c>
      <c r="V236" s="63">
        <f t="shared" si="82"/>
        <v>21.983837999999999</v>
      </c>
      <c r="W236" s="36">
        <v>4393</v>
      </c>
      <c r="X236">
        <v>18434</v>
      </c>
      <c r="Y236">
        <f t="shared" si="83"/>
        <v>23.83</v>
      </c>
      <c r="Z236" s="55">
        <v>16313834</v>
      </c>
      <c r="AA236" s="46">
        <v>7340881</v>
      </c>
      <c r="AB236" s="37">
        <f t="shared" si="84"/>
        <v>0.376778</v>
      </c>
      <c r="AC236" s="37" t="str">
        <f t="shared" si="85"/>
        <v/>
      </c>
      <c r="AD236" s="37" t="str">
        <f t="shared" si="86"/>
        <v/>
      </c>
      <c r="AE236" s="71">
        <f t="shared" si="87"/>
        <v>0</v>
      </c>
      <c r="AF236" s="71">
        <f t="shared" si="88"/>
        <v>0</v>
      </c>
      <c r="AG236" s="71">
        <f t="shared" si="89"/>
        <v>1097.9847988702998</v>
      </c>
      <c r="AH236" s="71" t="str">
        <f t="shared" si="90"/>
        <v/>
      </c>
      <c r="AI236" s="37" t="str">
        <f t="shared" si="91"/>
        <v/>
      </c>
      <c r="AJ236" s="37" t="str">
        <f t="shared" si="92"/>
        <v/>
      </c>
      <c r="AK236" s="38">
        <f t="shared" si="93"/>
        <v>1097.98</v>
      </c>
      <c r="AL236" s="38">
        <f t="shared" si="94"/>
        <v>1116.79</v>
      </c>
      <c r="AM236" s="36">
        <f t="shared" si="95"/>
        <v>14513921</v>
      </c>
      <c r="AN236" s="39">
        <f t="shared" si="96"/>
        <v>1.8122660999999999E-3</v>
      </c>
      <c r="AO236" s="36">
        <f t="shared" si="97"/>
        <v>13854.9283771185</v>
      </c>
      <c r="AP236" s="36">
        <f t="shared" si="98"/>
        <v>6882691</v>
      </c>
      <c r="AQ236" s="36">
        <f t="shared" si="99"/>
        <v>185000</v>
      </c>
      <c r="AR236" s="36">
        <f t="shared" si="100"/>
        <v>367044.05000000005</v>
      </c>
      <c r="AS236" s="36">
        <f t="shared" si="101"/>
        <v>6683836</v>
      </c>
      <c r="AT236" s="40">
        <f t="shared" si="102"/>
        <v>6882691</v>
      </c>
      <c r="AU236" s="37"/>
      <c r="AV236" s="37">
        <f t="shared" si="103"/>
        <v>1</v>
      </c>
    </row>
    <row r="237" spans="1:48" ht="15" customHeight="1" x14ac:dyDescent="0.25">
      <c r="A237" s="43">
        <v>24</v>
      </c>
      <c r="B237" s="43">
        <v>200</v>
      </c>
      <c r="C237" t="s">
        <v>923</v>
      </c>
      <c r="D237" t="s">
        <v>924</v>
      </c>
      <c r="E237" s="44" t="s">
        <v>10</v>
      </c>
      <c r="F237" s="35">
        <v>227931</v>
      </c>
      <c r="G237" s="53">
        <v>579</v>
      </c>
      <c r="H237" s="56">
        <f t="shared" si="78"/>
        <v>2.762678563727436</v>
      </c>
      <c r="I237">
        <v>94</v>
      </c>
      <c r="J237">
        <v>293</v>
      </c>
      <c r="K237" s="37">
        <f t="shared" si="79"/>
        <v>32.081900000000005</v>
      </c>
      <c r="L237" s="37">
        <v>713</v>
      </c>
      <c r="M237" s="37">
        <v>687</v>
      </c>
      <c r="N237" s="37">
        <v>623</v>
      </c>
      <c r="O237" s="37">
        <v>652</v>
      </c>
      <c r="P237" s="48">
        <v>661</v>
      </c>
      <c r="Q237" s="53">
        <v>583</v>
      </c>
      <c r="R237" s="45">
        <f t="shared" si="80"/>
        <v>713</v>
      </c>
      <c r="S237" s="38">
        <f t="shared" si="81"/>
        <v>18.79</v>
      </c>
      <c r="T237" s="53">
        <v>4462500</v>
      </c>
      <c r="U237" s="53">
        <v>34740500</v>
      </c>
      <c r="V237" s="63">
        <f t="shared" si="82"/>
        <v>12.845238</v>
      </c>
      <c r="W237" s="36">
        <v>130</v>
      </c>
      <c r="X237">
        <v>633</v>
      </c>
      <c r="Y237">
        <f t="shared" si="83"/>
        <v>20.54</v>
      </c>
      <c r="Z237" s="55">
        <v>429602</v>
      </c>
      <c r="AA237" s="46">
        <v>273527</v>
      </c>
      <c r="AB237" s="37">
        <f t="shared" si="84"/>
        <v>0.376778</v>
      </c>
      <c r="AC237" s="37" t="str">
        <f t="shared" si="85"/>
        <v/>
      </c>
      <c r="AD237" s="37" t="str">
        <f t="shared" si="86"/>
        <v/>
      </c>
      <c r="AE237" s="71">
        <f t="shared" si="87"/>
        <v>806.69915312042485</v>
      </c>
      <c r="AF237" s="71">
        <f t="shared" si="88"/>
        <v>0</v>
      </c>
      <c r="AG237" s="71">
        <f t="shared" si="89"/>
        <v>0</v>
      </c>
      <c r="AH237" s="71" t="str">
        <f t="shared" si="90"/>
        <v/>
      </c>
      <c r="AI237" s="37" t="str">
        <f t="shared" si="91"/>
        <v/>
      </c>
      <c r="AJ237" s="37" t="str">
        <f t="shared" si="92"/>
        <v/>
      </c>
      <c r="AK237" s="38">
        <f t="shared" si="93"/>
        <v>806.7</v>
      </c>
      <c r="AL237" s="38">
        <f t="shared" si="94"/>
        <v>820.52</v>
      </c>
      <c r="AM237" s="36">
        <f t="shared" si="95"/>
        <v>313216</v>
      </c>
      <c r="AN237" s="39">
        <f t="shared" si="96"/>
        <v>1.8122660999999999E-3</v>
      </c>
      <c r="AO237" s="36">
        <f t="shared" si="97"/>
        <v>154.5591143385</v>
      </c>
      <c r="AP237" s="36">
        <f t="shared" si="98"/>
        <v>228086</v>
      </c>
      <c r="AQ237" s="36">
        <f t="shared" si="99"/>
        <v>5790</v>
      </c>
      <c r="AR237" s="36">
        <f t="shared" si="100"/>
        <v>13676.35</v>
      </c>
      <c r="AS237" s="36">
        <f t="shared" si="101"/>
        <v>222141</v>
      </c>
      <c r="AT237" s="40">
        <f t="shared" si="102"/>
        <v>228086</v>
      </c>
      <c r="AU237" s="37"/>
      <c r="AV237" s="37">
        <f t="shared" si="103"/>
        <v>1</v>
      </c>
    </row>
    <row r="238" spans="1:48" ht="15" customHeight="1" x14ac:dyDescent="0.25">
      <c r="A238" s="43">
        <v>24</v>
      </c>
      <c r="B238" s="43">
        <v>400</v>
      </c>
      <c r="C238" t="s">
        <v>1187</v>
      </c>
      <c r="D238" t="s">
        <v>1188</v>
      </c>
      <c r="E238" s="44" t="s">
        <v>142</v>
      </c>
      <c r="F238" s="35">
        <v>259534</v>
      </c>
      <c r="G238" s="53">
        <v>689</v>
      </c>
      <c r="H238" s="56">
        <f t="shared" si="78"/>
        <v>2.8382192219076257</v>
      </c>
      <c r="I238">
        <v>45</v>
      </c>
      <c r="J238">
        <v>306</v>
      </c>
      <c r="K238" s="37">
        <f t="shared" si="79"/>
        <v>14.7059</v>
      </c>
      <c r="L238" s="37">
        <v>480</v>
      </c>
      <c r="M238" s="37">
        <v>620</v>
      </c>
      <c r="N238" s="37">
        <v>675</v>
      </c>
      <c r="O238" s="37">
        <v>734</v>
      </c>
      <c r="P238" s="48">
        <v>706</v>
      </c>
      <c r="Q238" s="53">
        <v>694</v>
      </c>
      <c r="R238" s="45">
        <f t="shared" si="80"/>
        <v>734</v>
      </c>
      <c r="S238" s="38">
        <f t="shared" si="81"/>
        <v>6.13</v>
      </c>
      <c r="T238" s="53">
        <v>6989700</v>
      </c>
      <c r="U238" s="53">
        <v>36776800</v>
      </c>
      <c r="V238" s="63">
        <f t="shared" si="82"/>
        <v>19.005731999999998</v>
      </c>
      <c r="W238" s="36">
        <v>81</v>
      </c>
      <c r="X238">
        <v>738</v>
      </c>
      <c r="Y238">
        <f t="shared" si="83"/>
        <v>10.98</v>
      </c>
      <c r="Z238" s="55">
        <v>485866</v>
      </c>
      <c r="AA238" s="46">
        <v>150001</v>
      </c>
      <c r="AB238" s="37">
        <f t="shared" si="84"/>
        <v>0.376778</v>
      </c>
      <c r="AC238" s="37" t="str">
        <f t="shared" si="85"/>
        <v/>
      </c>
      <c r="AD238" s="37" t="str">
        <f t="shared" si="86"/>
        <v/>
      </c>
      <c r="AE238" s="71">
        <f t="shared" si="87"/>
        <v>823.38434707729061</v>
      </c>
      <c r="AF238" s="71">
        <f t="shared" si="88"/>
        <v>0</v>
      </c>
      <c r="AG238" s="71">
        <f t="shared" si="89"/>
        <v>0</v>
      </c>
      <c r="AH238" s="71" t="str">
        <f t="shared" si="90"/>
        <v/>
      </c>
      <c r="AI238" s="37" t="str">
        <f t="shared" si="91"/>
        <v/>
      </c>
      <c r="AJ238" s="37" t="str">
        <f t="shared" si="92"/>
        <v/>
      </c>
      <c r="AK238" s="38">
        <f t="shared" si="93"/>
        <v>823.38</v>
      </c>
      <c r="AL238" s="38">
        <f t="shared" si="94"/>
        <v>837.49</v>
      </c>
      <c r="AM238" s="36">
        <f t="shared" si="95"/>
        <v>393967</v>
      </c>
      <c r="AN238" s="39">
        <f t="shared" si="96"/>
        <v>1.8122660999999999E-3</v>
      </c>
      <c r="AO238" s="36">
        <f t="shared" si="97"/>
        <v>243.62836862129998</v>
      </c>
      <c r="AP238" s="36">
        <f t="shared" si="98"/>
        <v>259778</v>
      </c>
      <c r="AQ238" s="36">
        <f t="shared" si="99"/>
        <v>6890</v>
      </c>
      <c r="AR238" s="36">
        <f t="shared" si="100"/>
        <v>7500.05</v>
      </c>
      <c r="AS238" s="36">
        <f t="shared" si="101"/>
        <v>252644</v>
      </c>
      <c r="AT238" s="40">
        <f t="shared" si="102"/>
        <v>259778</v>
      </c>
      <c r="AU238" s="37"/>
      <c r="AV238" s="37">
        <f t="shared" si="103"/>
        <v>1</v>
      </c>
    </row>
    <row r="239" spans="1:48" ht="15" customHeight="1" x14ac:dyDescent="0.25">
      <c r="A239" s="43">
        <v>24</v>
      </c>
      <c r="B239" s="43">
        <v>500</v>
      </c>
      <c r="C239" t="s">
        <v>1231</v>
      </c>
      <c r="D239" t="s">
        <v>1232</v>
      </c>
      <c r="E239" s="44" t="s">
        <v>164</v>
      </c>
      <c r="F239" s="35">
        <v>35850</v>
      </c>
      <c r="G239" s="53">
        <v>155</v>
      </c>
      <c r="H239" s="56">
        <f t="shared" si="78"/>
        <v>2.1903316981702914</v>
      </c>
      <c r="I239">
        <v>26</v>
      </c>
      <c r="J239">
        <v>58</v>
      </c>
      <c r="K239" s="37">
        <f t="shared" si="79"/>
        <v>44.827600000000004</v>
      </c>
      <c r="L239" s="37">
        <v>167</v>
      </c>
      <c r="M239" s="37">
        <v>183</v>
      </c>
      <c r="N239" s="37">
        <v>143</v>
      </c>
      <c r="O239" s="37">
        <v>133</v>
      </c>
      <c r="P239" s="48">
        <v>146</v>
      </c>
      <c r="Q239" s="53">
        <v>153</v>
      </c>
      <c r="R239" s="45">
        <f t="shared" si="80"/>
        <v>183</v>
      </c>
      <c r="S239" s="38">
        <f t="shared" si="81"/>
        <v>15.3</v>
      </c>
      <c r="T239" s="53">
        <v>1350400</v>
      </c>
      <c r="U239" s="53">
        <v>6023200</v>
      </c>
      <c r="V239" s="63">
        <f t="shared" si="82"/>
        <v>22.419975999999998</v>
      </c>
      <c r="W239" s="36">
        <v>13</v>
      </c>
      <c r="X239">
        <v>106</v>
      </c>
      <c r="Y239">
        <f t="shared" si="83"/>
        <v>12.26</v>
      </c>
      <c r="Z239" s="55">
        <v>96073</v>
      </c>
      <c r="AA239" s="46">
        <v>65159</v>
      </c>
      <c r="AB239" s="37">
        <f t="shared" si="84"/>
        <v>0.376778</v>
      </c>
      <c r="AC239" s="37" t="str">
        <f t="shared" si="85"/>
        <v/>
      </c>
      <c r="AD239" s="37" t="str">
        <f t="shared" si="86"/>
        <v/>
      </c>
      <c r="AE239" s="71">
        <f t="shared" si="87"/>
        <v>680.28089449675952</v>
      </c>
      <c r="AF239" s="71">
        <f t="shared" si="88"/>
        <v>0</v>
      </c>
      <c r="AG239" s="71">
        <f t="shared" si="89"/>
        <v>0</v>
      </c>
      <c r="AH239" s="71" t="str">
        <f t="shared" si="90"/>
        <v/>
      </c>
      <c r="AI239" s="37" t="str">
        <f t="shared" si="91"/>
        <v/>
      </c>
      <c r="AJ239" s="37" t="str">
        <f t="shared" si="92"/>
        <v/>
      </c>
      <c r="AK239" s="38">
        <f t="shared" si="93"/>
        <v>680.28</v>
      </c>
      <c r="AL239" s="38">
        <f t="shared" si="94"/>
        <v>691.93</v>
      </c>
      <c r="AM239" s="36">
        <f t="shared" si="95"/>
        <v>71051</v>
      </c>
      <c r="AN239" s="39">
        <f t="shared" si="96"/>
        <v>1.8122660999999999E-3</v>
      </c>
      <c r="AO239" s="36">
        <f t="shared" si="97"/>
        <v>63.793578986099995</v>
      </c>
      <c r="AP239" s="36">
        <f t="shared" si="98"/>
        <v>35914</v>
      </c>
      <c r="AQ239" s="36">
        <f t="shared" si="99"/>
        <v>1550</v>
      </c>
      <c r="AR239" s="36">
        <f t="shared" si="100"/>
        <v>3257.9500000000003</v>
      </c>
      <c r="AS239" s="36">
        <f t="shared" si="101"/>
        <v>34300</v>
      </c>
      <c r="AT239" s="40">
        <f t="shared" si="102"/>
        <v>35914</v>
      </c>
      <c r="AU239" s="37"/>
      <c r="AV239" s="37">
        <f t="shared" si="103"/>
        <v>1</v>
      </c>
    </row>
    <row r="240" spans="1:48" ht="15" customHeight="1" x14ac:dyDescent="0.25">
      <c r="A240" s="43">
        <v>24</v>
      </c>
      <c r="B240" s="43">
        <v>600</v>
      </c>
      <c r="C240" t="s">
        <v>1395</v>
      </c>
      <c r="D240" t="s">
        <v>1396</v>
      </c>
      <c r="E240" s="44" t="s">
        <v>245</v>
      </c>
      <c r="F240" s="35">
        <v>120426</v>
      </c>
      <c r="G240" s="53">
        <v>364</v>
      </c>
      <c r="H240" s="56">
        <f t="shared" si="78"/>
        <v>2.5611013836490559</v>
      </c>
      <c r="I240">
        <v>54</v>
      </c>
      <c r="J240">
        <v>162</v>
      </c>
      <c r="K240" s="37">
        <f t="shared" si="79"/>
        <v>33.333300000000001</v>
      </c>
      <c r="L240" s="37">
        <v>412</v>
      </c>
      <c r="M240" s="37">
        <v>465</v>
      </c>
      <c r="N240" s="37">
        <v>439</v>
      </c>
      <c r="O240" s="37">
        <v>432</v>
      </c>
      <c r="P240" s="48">
        <v>391</v>
      </c>
      <c r="Q240" s="53">
        <v>367</v>
      </c>
      <c r="R240" s="45">
        <f t="shared" si="80"/>
        <v>465</v>
      </c>
      <c r="S240" s="38">
        <f t="shared" si="81"/>
        <v>21.72</v>
      </c>
      <c r="T240" s="53">
        <v>2174700</v>
      </c>
      <c r="U240" s="53">
        <v>20554000</v>
      </c>
      <c r="V240" s="63">
        <f t="shared" si="82"/>
        <v>10.580422</v>
      </c>
      <c r="W240" s="36">
        <v>99</v>
      </c>
      <c r="X240">
        <v>312</v>
      </c>
      <c r="Y240">
        <f t="shared" si="83"/>
        <v>31.73</v>
      </c>
      <c r="Z240" s="55">
        <v>226413</v>
      </c>
      <c r="AA240" s="46">
        <v>187436</v>
      </c>
      <c r="AB240" s="37">
        <f t="shared" si="84"/>
        <v>0.376778</v>
      </c>
      <c r="AC240" s="37" t="str">
        <f t="shared" si="85"/>
        <v/>
      </c>
      <c r="AD240" s="37" t="str">
        <f t="shared" si="86"/>
        <v/>
      </c>
      <c r="AE240" s="71">
        <f t="shared" si="87"/>
        <v>762.17539031625256</v>
      </c>
      <c r="AF240" s="71">
        <f t="shared" si="88"/>
        <v>0</v>
      </c>
      <c r="AG240" s="71">
        <f t="shared" si="89"/>
        <v>0</v>
      </c>
      <c r="AH240" s="71" t="str">
        <f t="shared" si="90"/>
        <v/>
      </c>
      <c r="AI240" s="37" t="str">
        <f t="shared" si="91"/>
        <v/>
      </c>
      <c r="AJ240" s="37" t="str">
        <f t="shared" si="92"/>
        <v/>
      </c>
      <c r="AK240" s="38">
        <f t="shared" si="93"/>
        <v>762.18</v>
      </c>
      <c r="AL240" s="38">
        <f t="shared" si="94"/>
        <v>775.24</v>
      </c>
      <c r="AM240" s="36">
        <f t="shared" si="95"/>
        <v>196880</v>
      </c>
      <c r="AN240" s="39">
        <f t="shared" si="96"/>
        <v>1.8122660999999999E-3</v>
      </c>
      <c r="AO240" s="36">
        <f t="shared" si="97"/>
        <v>138.5549924094</v>
      </c>
      <c r="AP240" s="36">
        <f t="shared" si="98"/>
        <v>120565</v>
      </c>
      <c r="AQ240" s="36">
        <f t="shared" si="99"/>
        <v>3640</v>
      </c>
      <c r="AR240" s="36">
        <f t="shared" si="100"/>
        <v>9371.8000000000011</v>
      </c>
      <c r="AS240" s="36">
        <f t="shared" si="101"/>
        <v>116786</v>
      </c>
      <c r="AT240" s="40">
        <f t="shared" si="102"/>
        <v>120565</v>
      </c>
      <c r="AU240" s="37"/>
      <c r="AV240" s="37">
        <f t="shared" si="103"/>
        <v>1</v>
      </c>
    </row>
    <row r="241" spans="1:48" ht="15" customHeight="1" x14ac:dyDescent="0.25">
      <c r="A241" s="43">
        <v>24</v>
      </c>
      <c r="B241" s="43">
        <v>700</v>
      </c>
      <c r="C241" t="s">
        <v>1465</v>
      </c>
      <c r="D241" t="s">
        <v>1466</v>
      </c>
      <c r="E241" s="44" t="s">
        <v>279</v>
      </c>
      <c r="F241" s="35">
        <v>89759</v>
      </c>
      <c r="G241" s="53">
        <v>265</v>
      </c>
      <c r="H241" s="56">
        <f t="shared" si="78"/>
        <v>2.4232458739368079</v>
      </c>
      <c r="I241">
        <v>55</v>
      </c>
      <c r="J241">
        <v>145</v>
      </c>
      <c r="K241" s="37">
        <f t="shared" si="79"/>
        <v>37.930999999999997</v>
      </c>
      <c r="L241" s="37">
        <v>296</v>
      </c>
      <c r="M241" s="37">
        <v>323</v>
      </c>
      <c r="N241" s="37">
        <v>301</v>
      </c>
      <c r="O241" s="37">
        <v>305</v>
      </c>
      <c r="P241" s="48">
        <v>297</v>
      </c>
      <c r="Q241" s="53">
        <v>264</v>
      </c>
      <c r="R241" s="45">
        <f t="shared" si="80"/>
        <v>323</v>
      </c>
      <c r="S241" s="38">
        <f t="shared" si="81"/>
        <v>17.96</v>
      </c>
      <c r="T241" s="53">
        <v>1141500</v>
      </c>
      <c r="U241" s="53">
        <v>11467100</v>
      </c>
      <c r="V241" s="63">
        <f t="shared" si="82"/>
        <v>9.9545659999999998</v>
      </c>
      <c r="W241" s="36">
        <v>41</v>
      </c>
      <c r="X241">
        <v>304</v>
      </c>
      <c r="Y241">
        <f t="shared" si="83"/>
        <v>13.49</v>
      </c>
      <c r="Z241" s="55">
        <v>143314</v>
      </c>
      <c r="AA241" s="46">
        <v>124829</v>
      </c>
      <c r="AB241" s="37">
        <f t="shared" si="84"/>
        <v>0.376778</v>
      </c>
      <c r="AC241" s="37" t="str">
        <f t="shared" si="85"/>
        <v/>
      </c>
      <c r="AD241" s="37" t="str">
        <f t="shared" si="86"/>
        <v/>
      </c>
      <c r="AE241" s="71">
        <f t="shared" si="87"/>
        <v>731.72627889754028</v>
      </c>
      <c r="AF241" s="71">
        <f t="shared" si="88"/>
        <v>0</v>
      </c>
      <c r="AG241" s="71">
        <f t="shared" si="89"/>
        <v>0</v>
      </c>
      <c r="AH241" s="71" t="str">
        <f t="shared" si="90"/>
        <v/>
      </c>
      <c r="AI241" s="37" t="str">
        <f t="shared" si="91"/>
        <v/>
      </c>
      <c r="AJ241" s="37" t="str">
        <f t="shared" si="92"/>
        <v/>
      </c>
      <c r="AK241" s="38">
        <f t="shared" si="93"/>
        <v>731.73</v>
      </c>
      <c r="AL241" s="38">
        <f t="shared" si="94"/>
        <v>744.27</v>
      </c>
      <c r="AM241" s="36">
        <f t="shared" si="95"/>
        <v>143234</v>
      </c>
      <c r="AN241" s="39">
        <f t="shared" si="96"/>
        <v>1.8122660999999999E-3</v>
      </c>
      <c r="AO241" s="36">
        <f t="shared" si="97"/>
        <v>96.910929697499995</v>
      </c>
      <c r="AP241" s="36">
        <f t="shared" si="98"/>
        <v>89856</v>
      </c>
      <c r="AQ241" s="36">
        <f t="shared" si="99"/>
        <v>2650</v>
      </c>
      <c r="AR241" s="36">
        <f t="shared" si="100"/>
        <v>6241.4500000000007</v>
      </c>
      <c r="AS241" s="36">
        <f t="shared" si="101"/>
        <v>87109</v>
      </c>
      <c r="AT241" s="40">
        <f t="shared" si="102"/>
        <v>89856</v>
      </c>
      <c r="AU241" s="37"/>
      <c r="AV241" s="37">
        <f t="shared" si="103"/>
        <v>1</v>
      </c>
    </row>
    <row r="242" spans="1:48" ht="15" customHeight="1" x14ac:dyDescent="0.25">
      <c r="A242" s="43">
        <v>24</v>
      </c>
      <c r="B242" s="43">
        <v>800</v>
      </c>
      <c r="C242" t="s">
        <v>1489</v>
      </c>
      <c r="D242" t="s">
        <v>1490</v>
      </c>
      <c r="E242" s="44" t="s">
        <v>291</v>
      </c>
      <c r="F242" s="35">
        <v>145857</v>
      </c>
      <c r="G242" s="53">
        <v>512</v>
      </c>
      <c r="H242" s="56">
        <f t="shared" si="78"/>
        <v>2.7092699609758308</v>
      </c>
      <c r="I242">
        <v>21</v>
      </c>
      <c r="J242">
        <v>203</v>
      </c>
      <c r="K242" s="37">
        <f t="shared" si="79"/>
        <v>10.344799999999999</v>
      </c>
      <c r="L242" s="37">
        <v>358</v>
      </c>
      <c r="M242" s="37">
        <v>417</v>
      </c>
      <c r="N242" s="37">
        <v>444</v>
      </c>
      <c r="O242" s="37">
        <v>449</v>
      </c>
      <c r="P242" s="48">
        <v>555</v>
      </c>
      <c r="Q242" s="53">
        <v>508</v>
      </c>
      <c r="R242" s="45">
        <f t="shared" si="80"/>
        <v>555</v>
      </c>
      <c r="S242" s="38">
        <f t="shared" si="81"/>
        <v>7.75</v>
      </c>
      <c r="T242" s="53">
        <v>2534500</v>
      </c>
      <c r="U242" s="53">
        <v>37314800</v>
      </c>
      <c r="V242" s="63">
        <f t="shared" si="82"/>
        <v>6.792211</v>
      </c>
      <c r="W242" s="36">
        <v>90</v>
      </c>
      <c r="X242">
        <v>351</v>
      </c>
      <c r="Y242">
        <f t="shared" si="83"/>
        <v>25.64</v>
      </c>
      <c r="Z242" s="55">
        <v>505804</v>
      </c>
      <c r="AA242" s="46">
        <v>165717</v>
      </c>
      <c r="AB242" s="37">
        <f t="shared" si="84"/>
        <v>0.376778</v>
      </c>
      <c r="AC242" s="37" t="str">
        <f t="shared" si="85"/>
        <v/>
      </c>
      <c r="AD242" s="37" t="str">
        <f t="shared" si="86"/>
        <v/>
      </c>
      <c r="AE242" s="71">
        <f t="shared" si="87"/>
        <v>794.90242117045852</v>
      </c>
      <c r="AF242" s="71">
        <f t="shared" si="88"/>
        <v>0</v>
      </c>
      <c r="AG242" s="71">
        <f t="shared" si="89"/>
        <v>0</v>
      </c>
      <c r="AH242" s="71" t="str">
        <f t="shared" si="90"/>
        <v/>
      </c>
      <c r="AI242" s="37" t="str">
        <f t="shared" si="91"/>
        <v/>
      </c>
      <c r="AJ242" s="37" t="str">
        <f t="shared" si="92"/>
        <v/>
      </c>
      <c r="AK242" s="38">
        <f t="shared" si="93"/>
        <v>794.9</v>
      </c>
      <c r="AL242" s="38">
        <f t="shared" si="94"/>
        <v>808.52</v>
      </c>
      <c r="AM242" s="36">
        <f t="shared" si="95"/>
        <v>223386</v>
      </c>
      <c r="AN242" s="39">
        <f t="shared" si="96"/>
        <v>1.8122660999999999E-3</v>
      </c>
      <c r="AO242" s="36">
        <f t="shared" si="97"/>
        <v>140.50317846689998</v>
      </c>
      <c r="AP242" s="36">
        <f t="shared" si="98"/>
        <v>145998</v>
      </c>
      <c r="AQ242" s="36">
        <f t="shared" si="99"/>
        <v>5120</v>
      </c>
      <c r="AR242" s="36">
        <f t="shared" si="100"/>
        <v>8285.85</v>
      </c>
      <c r="AS242" s="36">
        <f t="shared" si="101"/>
        <v>140737</v>
      </c>
      <c r="AT242" s="40">
        <f t="shared" si="102"/>
        <v>145998</v>
      </c>
      <c r="AU242" s="37"/>
      <c r="AV242" s="37">
        <f t="shared" si="103"/>
        <v>1</v>
      </c>
    </row>
    <row r="243" spans="1:48" ht="15" customHeight="1" x14ac:dyDescent="0.25">
      <c r="A243" s="43">
        <v>24</v>
      </c>
      <c r="B243" s="43">
        <v>900</v>
      </c>
      <c r="C243" t="s">
        <v>1505</v>
      </c>
      <c r="D243" t="s">
        <v>1506</v>
      </c>
      <c r="E243" s="44" t="s">
        <v>299</v>
      </c>
      <c r="F243" s="35">
        <v>212078</v>
      </c>
      <c r="G243" s="53">
        <v>599</v>
      </c>
      <c r="H243" s="56">
        <f t="shared" si="78"/>
        <v>2.7774268223893115</v>
      </c>
      <c r="I243">
        <v>75</v>
      </c>
      <c r="J243">
        <v>289</v>
      </c>
      <c r="K243" s="37">
        <f t="shared" si="79"/>
        <v>25.951600000000003</v>
      </c>
      <c r="L243" s="37">
        <v>740</v>
      </c>
      <c r="M243" s="37">
        <v>851</v>
      </c>
      <c r="N243" s="37">
        <v>778</v>
      </c>
      <c r="O243" s="37">
        <v>720</v>
      </c>
      <c r="P243" s="48">
        <v>643</v>
      </c>
      <c r="Q243" s="53">
        <v>568</v>
      </c>
      <c r="R243" s="45">
        <f t="shared" si="80"/>
        <v>851</v>
      </c>
      <c r="S243" s="38">
        <f t="shared" si="81"/>
        <v>29.61</v>
      </c>
      <c r="T243" s="53">
        <v>10272200</v>
      </c>
      <c r="U243" s="53">
        <v>43619800</v>
      </c>
      <c r="V243" s="63">
        <f t="shared" si="82"/>
        <v>23.549396999999999</v>
      </c>
      <c r="W243" s="36">
        <v>100</v>
      </c>
      <c r="X243">
        <v>562</v>
      </c>
      <c r="Y243">
        <f t="shared" si="83"/>
        <v>17.79</v>
      </c>
      <c r="Z243" s="55">
        <v>608570</v>
      </c>
      <c r="AA243" s="46">
        <v>131000</v>
      </c>
      <c r="AB243" s="37">
        <f t="shared" si="84"/>
        <v>0.376778</v>
      </c>
      <c r="AC243" s="37" t="str">
        <f t="shared" si="85"/>
        <v/>
      </c>
      <c r="AD243" s="37" t="str">
        <f t="shared" si="86"/>
        <v/>
      </c>
      <c r="AE243" s="71">
        <f t="shared" si="87"/>
        <v>809.95670424888397</v>
      </c>
      <c r="AF243" s="71">
        <f t="shared" si="88"/>
        <v>0</v>
      </c>
      <c r="AG243" s="71">
        <f t="shared" si="89"/>
        <v>0</v>
      </c>
      <c r="AH243" s="71" t="str">
        <f t="shared" si="90"/>
        <v/>
      </c>
      <c r="AI243" s="37" t="str">
        <f t="shared" si="91"/>
        <v/>
      </c>
      <c r="AJ243" s="37" t="str">
        <f t="shared" si="92"/>
        <v/>
      </c>
      <c r="AK243" s="38">
        <f t="shared" si="93"/>
        <v>809.96</v>
      </c>
      <c r="AL243" s="38">
        <f t="shared" si="94"/>
        <v>823.84</v>
      </c>
      <c r="AM243" s="36">
        <f t="shared" si="95"/>
        <v>264184</v>
      </c>
      <c r="AN243" s="39">
        <f t="shared" si="96"/>
        <v>1.8122660999999999E-3</v>
      </c>
      <c r="AO243" s="36">
        <f t="shared" si="97"/>
        <v>94.42993740659999</v>
      </c>
      <c r="AP243" s="36">
        <f t="shared" si="98"/>
        <v>212172</v>
      </c>
      <c r="AQ243" s="36">
        <f t="shared" si="99"/>
        <v>5990</v>
      </c>
      <c r="AR243" s="36">
        <f t="shared" si="100"/>
        <v>6550</v>
      </c>
      <c r="AS243" s="36">
        <f t="shared" si="101"/>
        <v>206088</v>
      </c>
      <c r="AT243" s="40">
        <f t="shared" si="102"/>
        <v>212172</v>
      </c>
      <c r="AU243" s="37"/>
      <c r="AV243" s="37">
        <f t="shared" si="103"/>
        <v>1</v>
      </c>
    </row>
    <row r="244" spans="1:48" ht="15" customHeight="1" x14ac:dyDescent="0.25">
      <c r="A244" s="43">
        <v>24</v>
      </c>
      <c r="B244" s="43">
        <v>1100</v>
      </c>
      <c r="C244" t="s">
        <v>1591</v>
      </c>
      <c r="D244" t="s">
        <v>1592</v>
      </c>
      <c r="E244" s="44" t="s">
        <v>342</v>
      </c>
      <c r="F244" s="35">
        <v>84065</v>
      </c>
      <c r="G244" s="53">
        <v>319</v>
      </c>
      <c r="H244" s="56">
        <f t="shared" si="78"/>
        <v>2.503790683057181</v>
      </c>
      <c r="I244">
        <v>36</v>
      </c>
      <c r="J244">
        <v>190</v>
      </c>
      <c r="K244" s="37">
        <f t="shared" si="79"/>
        <v>18.947400000000002</v>
      </c>
      <c r="L244" s="37">
        <v>331</v>
      </c>
      <c r="M244" s="37">
        <v>322</v>
      </c>
      <c r="N244" s="37">
        <v>270</v>
      </c>
      <c r="O244" s="37">
        <v>288</v>
      </c>
      <c r="P244" s="48">
        <v>315</v>
      </c>
      <c r="Q244" s="53">
        <v>321</v>
      </c>
      <c r="R244" s="45">
        <f t="shared" si="80"/>
        <v>331</v>
      </c>
      <c r="S244" s="38">
        <f t="shared" si="81"/>
        <v>3.63</v>
      </c>
      <c r="T244" s="53">
        <v>2767300</v>
      </c>
      <c r="U244" s="53">
        <v>18691400</v>
      </c>
      <c r="V244" s="63">
        <f t="shared" si="82"/>
        <v>14.805205000000001</v>
      </c>
      <c r="W244" s="36">
        <v>52</v>
      </c>
      <c r="X244">
        <v>386</v>
      </c>
      <c r="Y244">
        <f t="shared" si="83"/>
        <v>13.47</v>
      </c>
      <c r="Z244" s="55">
        <v>270563</v>
      </c>
      <c r="AA244" s="46">
        <v>151390</v>
      </c>
      <c r="AB244" s="37">
        <f t="shared" si="84"/>
        <v>0.376778</v>
      </c>
      <c r="AC244" s="37" t="str">
        <f t="shared" si="85"/>
        <v/>
      </c>
      <c r="AD244" s="37" t="str">
        <f t="shared" si="86"/>
        <v/>
      </c>
      <c r="AE244" s="71">
        <f t="shared" si="87"/>
        <v>749.51677470162099</v>
      </c>
      <c r="AF244" s="71">
        <f t="shared" si="88"/>
        <v>0</v>
      </c>
      <c r="AG244" s="71">
        <f t="shared" si="89"/>
        <v>0</v>
      </c>
      <c r="AH244" s="71" t="str">
        <f t="shared" si="90"/>
        <v/>
      </c>
      <c r="AI244" s="37" t="str">
        <f t="shared" si="91"/>
        <v/>
      </c>
      <c r="AJ244" s="37" t="str">
        <f t="shared" si="92"/>
        <v/>
      </c>
      <c r="AK244" s="38">
        <f t="shared" si="93"/>
        <v>749.52</v>
      </c>
      <c r="AL244" s="38">
        <f t="shared" si="94"/>
        <v>762.36</v>
      </c>
      <c r="AM244" s="36">
        <f t="shared" si="95"/>
        <v>141251</v>
      </c>
      <c r="AN244" s="39">
        <f t="shared" si="96"/>
        <v>1.8122660999999999E-3</v>
      </c>
      <c r="AO244" s="36">
        <f t="shared" si="97"/>
        <v>103.6362491946</v>
      </c>
      <c r="AP244" s="36">
        <f t="shared" si="98"/>
        <v>84169</v>
      </c>
      <c r="AQ244" s="36">
        <f t="shared" si="99"/>
        <v>3190</v>
      </c>
      <c r="AR244" s="36">
        <f t="shared" si="100"/>
        <v>7569.5</v>
      </c>
      <c r="AS244" s="36">
        <f t="shared" si="101"/>
        <v>80875</v>
      </c>
      <c r="AT244" s="40">
        <f t="shared" si="102"/>
        <v>84169</v>
      </c>
      <c r="AU244" s="37"/>
      <c r="AV244" s="37">
        <f t="shared" si="103"/>
        <v>1</v>
      </c>
    </row>
    <row r="245" spans="1:48" ht="15" customHeight="1" x14ac:dyDescent="0.25">
      <c r="A245" s="43">
        <v>24</v>
      </c>
      <c r="B245" s="43">
        <v>1200</v>
      </c>
      <c r="C245" t="s">
        <v>1601</v>
      </c>
      <c r="D245" t="s">
        <v>1602</v>
      </c>
      <c r="E245" s="44" t="s">
        <v>347</v>
      </c>
      <c r="F245" s="35">
        <v>52487</v>
      </c>
      <c r="G245" s="53">
        <v>244</v>
      </c>
      <c r="H245" s="56">
        <f t="shared" si="78"/>
        <v>2.3873898263387292</v>
      </c>
      <c r="I245">
        <v>27</v>
      </c>
      <c r="J245">
        <v>107</v>
      </c>
      <c r="K245" s="37">
        <f t="shared" si="79"/>
        <v>25.233599999999999</v>
      </c>
      <c r="L245" s="37">
        <v>261</v>
      </c>
      <c r="M245" s="37">
        <v>294</v>
      </c>
      <c r="N245" s="37">
        <v>246</v>
      </c>
      <c r="O245" s="37">
        <v>249</v>
      </c>
      <c r="P245" s="48">
        <v>250</v>
      </c>
      <c r="Q245" s="53">
        <v>252</v>
      </c>
      <c r="R245" s="45">
        <f t="shared" si="80"/>
        <v>294</v>
      </c>
      <c r="S245" s="38">
        <f t="shared" si="81"/>
        <v>17.010000000000002</v>
      </c>
      <c r="T245" s="53">
        <v>3486600</v>
      </c>
      <c r="U245" s="53">
        <v>14925800</v>
      </c>
      <c r="V245" s="63">
        <f t="shared" si="82"/>
        <v>23.359552000000001</v>
      </c>
      <c r="W245" s="36">
        <v>59</v>
      </c>
      <c r="X245">
        <v>216</v>
      </c>
      <c r="Y245">
        <f t="shared" si="83"/>
        <v>27.31</v>
      </c>
      <c r="Z245" s="55">
        <v>193708</v>
      </c>
      <c r="AA245" s="46">
        <v>199262</v>
      </c>
      <c r="AB245" s="37">
        <f t="shared" si="84"/>
        <v>0.376778</v>
      </c>
      <c r="AC245" s="37" t="str">
        <f t="shared" si="85"/>
        <v/>
      </c>
      <c r="AD245" s="37" t="str">
        <f t="shared" si="86"/>
        <v/>
      </c>
      <c r="AE245" s="71">
        <f t="shared" si="87"/>
        <v>723.80650267221949</v>
      </c>
      <c r="AF245" s="71">
        <f t="shared" si="88"/>
        <v>0</v>
      </c>
      <c r="AG245" s="71">
        <f t="shared" si="89"/>
        <v>0</v>
      </c>
      <c r="AH245" s="71" t="str">
        <f t="shared" si="90"/>
        <v/>
      </c>
      <c r="AI245" s="37" t="str">
        <f t="shared" si="91"/>
        <v/>
      </c>
      <c r="AJ245" s="37" t="str">
        <f t="shared" si="92"/>
        <v/>
      </c>
      <c r="AK245" s="38">
        <f t="shared" si="93"/>
        <v>723.81</v>
      </c>
      <c r="AL245" s="38">
        <f t="shared" si="94"/>
        <v>736.21</v>
      </c>
      <c r="AM245" s="36">
        <f t="shared" si="95"/>
        <v>106650</v>
      </c>
      <c r="AN245" s="39">
        <f t="shared" si="96"/>
        <v>1.8122660999999999E-3</v>
      </c>
      <c r="AO245" s="36">
        <f t="shared" si="97"/>
        <v>98.157768774299996</v>
      </c>
      <c r="AP245" s="36">
        <f t="shared" si="98"/>
        <v>52585</v>
      </c>
      <c r="AQ245" s="36">
        <f t="shared" si="99"/>
        <v>2440</v>
      </c>
      <c r="AR245" s="36">
        <f t="shared" si="100"/>
        <v>9963.1</v>
      </c>
      <c r="AS245" s="36">
        <f t="shared" si="101"/>
        <v>50047</v>
      </c>
      <c r="AT245" s="40">
        <f t="shared" si="102"/>
        <v>52585</v>
      </c>
      <c r="AU245" s="37"/>
      <c r="AV245" s="37">
        <f t="shared" si="103"/>
        <v>1</v>
      </c>
    </row>
    <row r="246" spans="1:48" ht="15" customHeight="1" x14ac:dyDescent="0.25">
      <c r="A246" s="43">
        <v>24</v>
      </c>
      <c r="B246" s="43">
        <v>1300</v>
      </c>
      <c r="C246" t="s">
        <v>1649</v>
      </c>
      <c r="D246" t="s">
        <v>1650</v>
      </c>
      <c r="E246" s="44" t="s">
        <v>371</v>
      </c>
      <c r="F246" s="35">
        <v>77156</v>
      </c>
      <c r="G246" s="53">
        <v>314</v>
      </c>
      <c r="H246" s="56">
        <f t="shared" si="78"/>
        <v>2.4969296480732148</v>
      </c>
      <c r="I246">
        <v>26</v>
      </c>
      <c r="J246">
        <v>136</v>
      </c>
      <c r="K246" s="37">
        <f t="shared" si="79"/>
        <v>19.117600000000003</v>
      </c>
      <c r="L246" s="37">
        <v>287</v>
      </c>
      <c r="M246" s="37">
        <v>290</v>
      </c>
      <c r="N246" s="37">
        <v>289</v>
      </c>
      <c r="O246" s="37">
        <v>292</v>
      </c>
      <c r="P246" s="48">
        <v>303</v>
      </c>
      <c r="Q246" s="53">
        <v>308</v>
      </c>
      <c r="R246" s="45">
        <f t="shared" si="80"/>
        <v>308</v>
      </c>
      <c r="S246" s="38">
        <f t="shared" si="81"/>
        <v>0</v>
      </c>
      <c r="T246" s="53">
        <v>1913500</v>
      </c>
      <c r="U246" s="53">
        <v>14686000</v>
      </c>
      <c r="V246" s="63">
        <f t="shared" si="82"/>
        <v>13.029415999999999</v>
      </c>
      <c r="W246" s="36">
        <v>71</v>
      </c>
      <c r="X246">
        <v>338</v>
      </c>
      <c r="Y246">
        <f t="shared" si="83"/>
        <v>21.01</v>
      </c>
      <c r="Z246" s="55">
        <v>160989</v>
      </c>
      <c r="AA246" s="46">
        <v>124914</v>
      </c>
      <c r="AB246" s="37">
        <f t="shared" si="84"/>
        <v>0.376778</v>
      </c>
      <c r="AC246" s="37" t="str">
        <f t="shared" si="85"/>
        <v/>
      </c>
      <c r="AD246" s="37" t="str">
        <f t="shared" si="86"/>
        <v/>
      </c>
      <c r="AE246" s="71">
        <f t="shared" si="87"/>
        <v>748.00132987746747</v>
      </c>
      <c r="AF246" s="71">
        <f t="shared" si="88"/>
        <v>0</v>
      </c>
      <c r="AG246" s="71">
        <f t="shared" si="89"/>
        <v>0</v>
      </c>
      <c r="AH246" s="71" t="str">
        <f t="shared" si="90"/>
        <v/>
      </c>
      <c r="AI246" s="37" t="str">
        <f t="shared" si="91"/>
        <v/>
      </c>
      <c r="AJ246" s="37" t="str">
        <f t="shared" si="92"/>
        <v/>
      </c>
      <c r="AK246" s="38">
        <f t="shared" si="93"/>
        <v>748</v>
      </c>
      <c r="AL246" s="38">
        <f t="shared" si="94"/>
        <v>760.81</v>
      </c>
      <c r="AM246" s="36">
        <f t="shared" si="95"/>
        <v>178237</v>
      </c>
      <c r="AN246" s="39">
        <f t="shared" si="96"/>
        <v>1.8122660999999999E-3</v>
      </c>
      <c r="AO246" s="36">
        <f t="shared" si="97"/>
        <v>183.1856696541</v>
      </c>
      <c r="AP246" s="36">
        <f t="shared" si="98"/>
        <v>77339</v>
      </c>
      <c r="AQ246" s="36">
        <f t="shared" si="99"/>
        <v>3140</v>
      </c>
      <c r="AR246" s="36">
        <f t="shared" si="100"/>
        <v>6245.7000000000007</v>
      </c>
      <c r="AS246" s="36">
        <f t="shared" si="101"/>
        <v>74016</v>
      </c>
      <c r="AT246" s="40">
        <f t="shared" si="102"/>
        <v>77339</v>
      </c>
      <c r="AU246" s="37"/>
      <c r="AV246" s="37">
        <f t="shared" si="103"/>
        <v>1</v>
      </c>
    </row>
    <row r="247" spans="1:48" ht="15" customHeight="1" x14ac:dyDescent="0.25">
      <c r="A247" s="43">
        <v>24</v>
      </c>
      <c r="B247" s="43">
        <v>1500</v>
      </c>
      <c r="C247" t="s">
        <v>1871</v>
      </c>
      <c r="D247" t="s">
        <v>1872</v>
      </c>
      <c r="E247" s="44" t="s">
        <v>482</v>
      </c>
      <c r="F247" s="35">
        <v>15023</v>
      </c>
      <c r="G247" s="53">
        <v>56</v>
      </c>
      <c r="H247" s="56">
        <f t="shared" si="78"/>
        <v>1.7481880270062005</v>
      </c>
      <c r="I247">
        <v>16</v>
      </c>
      <c r="J247">
        <v>24</v>
      </c>
      <c r="K247" s="37">
        <f t="shared" si="79"/>
        <v>66.666700000000006</v>
      </c>
      <c r="L247" s="37">
        <v>89</v>
      </c>
      <c r="M247" s="37">
        <v>96</v>
      </c>
      <c r="N247" s="37">
        <v>69</v>
      </c>
      <c r="O247" s="37">
        <v>81</v>
      </c>
      <c r="P247" s="48">
        <v>57</v>
      </c>
      <c r="Q247" s="53">
        <v>52</v>
      </c>
      <c r="R247" s="45">
        <f t="shared" si="80"/>
        <v>96</v>
      </c>
      <c r="S247" s="38">
        <f t="shared" si="81"/>
        <v>41.67</v>
      </c>
      <c r="T247" s="53">
        <v>699400</v>
      </c>
      <c r="U247" s="53">
        <v>1935500</v>
      </c>
      <c r="V247" s="63">
        <f t="shared" si="82"/>
        <v>36.135365999999998</v>
      </c>
      <c r="W247" s="36">
        <v>6</v>
      </c>
      <c r="X247">
        <v>49</v>
      </c>
      <c r="Y247">
        <f t="shared" si="83"/>
        <v>12.24</v>
      </c>
      <c r="Z247" s="55">
        <v>27565</v>
      </c>
      <c r="AA247" s="46">
        <v>29600</v>
      </c>
      <c r="AB247" s="37">
        <f t="shared" si="84"/>
        <v>0.376778</v>
      </c>
      <c r="AC247" s="37" t="str">
        <f t="shared" si="85"/>
        <v/>
      </c>
      <c r="AD247" s="37" t="str">
        <f t="shared" si="86"/>
        <v/>
      </c>
      <c r="AE247" s="71">
        <f t="shared" si="87"/>
        <v>582.62152684104854</v>
      </c>
      <c r="AF247" s="71">
        <f t="shared" si="88"/>
        <v>0</v>
      </c>
      <c r="AG247" s="71">
        <f t="shared" si="89"/>
        <v>0</v>
      </c>
      <c r="AH247" s="71" t="str">
        <f t="shared" si="90"/>
        <v/>
      </c>
      <c r="AI247" s="37" t="str">
        <f t="shared" si="91"/>
        <v/>
      </c>
      <c r="AJ247" s="37" t="str">
        <f t="shared" si="92"/>
        <v/>
      </c>
      <c r="AK247" s="38">
        <f t="shared" si="93"/>
        <v>582.62</v>
      </c>
      <c r="AL247" s="38">
        <f t="shared" si="94"/>
        <v>592.6</v>
      </c>
      <c r="AM247" s="36">
        <f t="shared" si="95"/>
        <v>22800</v>
      </c>
      <c r="AN247" s="39">
        <f t="shared" si="96"/>
        <v>1.8122660999999999E-3</v>
      </c>
      <c r="AO247" s="36">
        <f t="shared" si="97"/>
        <v>14.0939934597</v>
      </c>
      <c r="AP247" s="36">
        <f t="shared" si="98"/>
        <v>15037</v>
      </c>
      <c r="AQ247" s="36">
        <f t="shared" si="99"/>
        <v>560</v>
      </c>
      <c r="AR247" s="36">
        <f t="shared" si="100"/>
        <v>1480</v>
      </c>
      <c r="AS247" s="36">
        <f t="shared" si="101"/>
        <v>14463</v>
      </c>
      <c r="AT247" s="40">
        <f t="shared" si="102"/>
        <v>15037</v>
      </c>
      <c r="AU247" s="37"/>
      <c r="AV247" s="37">
        <f t="shared" si="103"/>
        <v>1</v>
      </c>
    </row>
    <row r="248" spans="1:48" ht="15" customHeight="1" x14ac:dyDescent="0.25">
      <c r="A248" s="43">
        <v>24</v>
      </c>
      <c r="B248" s="43">
        <v>1600</v>
      </c>
      <c r="C248" t="s">
        <v>2001</v>
      </c>
      <c r="D248" t="s">
        <v>2002</v>
      </c>
      <c r="E248" s="44" t="s">
        <v>547</v>
      </c>
      <c r="F248" s="35">
        <v>10183</v>
      </c>
      <c r="G248" s="53">
        <v>47</v>
      </c>
      <c r="H248" s="56">
        <f t="shared" si="78"/>
        <v>1.6720978579357175</v>
      </c>
      <c r="I248">
        <v>7</v>
      </c>
      <c r="J248">
        <v>16</v>
      </c>
      <c r="K248" s="37">
        <f t="shared" si="79"/>
        <v>43.75</v>
      </c>
      <c r="L248" s="37">
        <v>83</v>
      </c>
      <c r="M248" s="37">
        <v>86</v>
      </c>
      <c r="N248" s="37">
        <v>72</v>
      </c>
      <c r="O248" s="37">
        <v>63</v>
      </c>
      <c r="P248" s="48">
        <v>48</v>
      </c>
      <c r="Q248" s="53">
        <v>47</v>
      </c>
      <c r="R248" s="45">
        <f t="shared" si="80"/>
        <v>86</v>
      </c>
      <c r="S248" s="38">
        <f t="shared" si="81"/>
        <v>45.35</v>
      </c>
      <c r="T248" s="53">
        <v>1261600</v>
      </c>
      <c r="U248" s="53">
        <v>2437800</v>
      </c>
      <c r="V248" s="63">
        <f t="shared" si="82"/>
        <v>51.751579</v>
      </c>
      <c r="W248" s="36">
        <v>14</v>
      </c>
      <c r="X248">
        <v>54</v>
      </c>
      <c r="Y248">
        <f t="shared" si="83"/>
        <v>25.93</v>
      </c>
      <c r="Z248" s="55">
        <v>40109</v>
      </c>
      <c r="AA248" s="46">
        <v>13000</v>
      </c>
      <c r="AB248" s="37">
        <f t="shared" si="84"/>
        <v>0.376778</v>
      </c>
      <c r="AC248" s="37" t="str">
        <f t="shared" si="85"/>
        <v/>
      </c>
      <c r="AD248" s="37" t="str">
        <f t="shared" si="86"/>
        <v/>
      </c>
      <c r="AE248" s="71">
        <f t="shared" si="87"/>
        <v>565.81495856726747</v>
      </c>
      <c r="AF248" s="71">
        <f t="shared" si="88"/>
        <v>0</v>
      </c>
      <c r="AG248" s="71">
        <f t="shared" si="89"/>
        <v>0</v>
      </c>
      <c r="AH248" s="71" t="str">
        <f t="shared" si="90"/>
        <v/>
      </c>
      <c r="AI248" s="37" t="str">
        <f t="shared" si="91"/>
        <v/>
      </c>
      <c r="AJ248" s="37" t="str">
        <f t="shared" si="92"/>
        <v/>
      </c>
      <c r="AK248" s="38">
        <f t="shared" si="93"/>
        <v>565.80999999999995</v>
      </c>
      <c r="AL248" s="38">
        <f t="shared" si="94"/>
        <v>575.5</v>
      </c>
      <c r="AM248" s="36">
        <f t="shared" si="95"/>
        <v>11936</v>
      </c>
      <c r="AN248" s="39">
        <f t="shared" si="96"/>
        <v>1.8122660999999999E-3</v>
      </c>
      <c r="AO248" s="36">
        <f t="shared" si="97"/>
        <v>3.1769024732999998</v>
      </c>
      <c r="AP248" s="36">
        <f t="shared" si="98"/>
        <v>10186</v>
      </c>
      <c r="AQ248" s="36">
        <f t="shared" si="99"/>
        <v>470</v>
      </c>
      <c r="AR248" s="36">
        <f t="shared" si="100"/>
        <v>650</v>
      </c>
      <c r="AS248" s="36">
        <f t="shared" si="101"/>
        <v>9713</v>
      </c>
      <c r="AT248" s="40">
        <f t="shared" si="102"/>
        <v>10186</v>
      </c>
      <c r="AU248" s="37"/>
      <c r="AV248" s="37">
        <f t="shared" si="103"/>
        <v>1</v>
      </c>
    </row>
    <row r="249" spans="1:48" ht="15" customHeight="1" x14ac:dyDescent="0.25">
      <c r="A249" s="43">
        <v>24</v>
      </c>
      <c r="B249" s="43">
        <v>1800</v>
      </c>
      <c r="C249" t="s">
        <v>2445</v>
      </c>
      <c r="D249" t="s">
        <v>2446</v>
      </c>
      <c r="E249" s="44" t="s">
        <v>768</v>
      </c>
      <c r="F249" s="35">
        <v>36997</v>
      </c>
      <c r="G249" s="53">
        <v>133</v>
      </c>
      <c r="H249" s="56">
        <f t="shared" si="78"/>
        <v>2.1238516409670858</v>
      </c>
      <c r="I249">
        <v>11</v>
      </c>
      <c r="J249">
        <v>88</v>
      </c>
      <c r="K249" s="37">
        <f t="shared" si="79"/>
        <v>12.5</v>
      </c>
      <c r="L249" s="37">
        <v>230</v>
      </c>
      <c r="M249" s="37">
        <v>210</v>
      </c>
      <c r="N249" s="37">
        <v>154</v>
      </c>
      <c r="O249" s="37">
        <v>168</v>
      </c>
      <c r="P249" s="48">
        <v>151</v>
      </c>
      <c r="Q249" s="53">
        <v>134</v>
      </c>
      <c r="R249" s="45">
        <f t="shared" si="80"/>
        <v>230</v>
      </c>
      <c r="S249" s="38">
        <f t="shared" si="81"/>
        <v>42.17</v>
      </c>
      <c r="T249" s="53">
        <v>1462800</v>
      </c>
      <c r="U249" s="53">
        <v>5882000</v>
      </c>
      <c r="V249" s="63">
        <f t="shared" si="82"/>
        <v>24.869091999999998</v>
      </c>
      <c r="W249" s="36">
        <v>33</v>
      </c>
      <c r="X249">
        <v>186</v>
      </c>
      <c r="Y249">
        <f t="shared" si="83"/>
        <v>17.739999999999998</v>
      </c>
      <c r="Z249" s="55">
        <v>76665</v>
      </c>
      <c r="AA249" s="46">
        <v>10919</v>
      </c>
      <c r="AB249" s="37">
        <f t="shared" si="84"/>
        <v>0.376778</v>
      </c>
      <c r="AC249" s="37" t="str">
        <f t="shared" si="85"/>
        <v/>
      </c>
      <c r="AD249" s="37" t="str">
        <f t="shared" si="86"/>
        <v/>
      </c>
      <c r="AE249" s="71">
        <f t="shared" si="87"/>
        <v>665.59697890188704</v>
      </c>
      <c r="AF249" s="71">
        <f t="shared" si="88"/>
        <v>0</v>
      </c>
      <c r="AG249" s="71">
        <f t="shared" si="89"/>
        <v>0</v>
      </c>
      <c r="AH249" s="71" t="str">
        <f t="shared" si="90"/>
        <v/>
      </c>
      <c r="AI249" s="37" t="str">
        <f t="shared" si="91"/>
        <v/>
      </c>
      <c r="AJ249" s="37" t="str">
        <f t="shared" si="92"/>
        <v/>
      </c>
      <c r="AK249" s="38">
        <f t="shared" si="93"/>
        <v>665.6</v>
      </c>
      <c r="AL249" s="38">
        <f t="shared" si="94"/>
        <v>677</v>
      </c>
      <c r="AM249" s="36">
        <f t="shared" si="95"/>
        <v>61155</v>
      </c>
      <c r="AN249" s="39">
        <f t="shared" si="96"/>
        <v>1.8122660999999999E-3</v>
      </c>
      <c r="AO249" s="36">
        <f t="shared" si="97"/>
        <v>43.780724443799997</v>
      </c>
      <c r="AP249" s="36">
        <f t="shared" si="98"/>
        <v>37041</v>
      </c>
      <c r="AQ249" s="36">
        <f t="shared" si="99"/>
        <v>1330</v>
      </c>
      <c r="AR249" s="36">
        <f t="shared" si="100"/>
        <v>545.95000000000005</v>
      </c>
      <c r="AS249" s="36">
        <f t="shared" si="101"/>
        <v>36451</v>
      </c>
      <c r="AT249" s="40">
        <f t="shared" si="102"/>
        <v>37041</v>
      </c>
      <c r="AU249" s="37"/>
      <c r="AV249" s="37">
        <f t="shared" si="103"/>
        <v>1</v>
      </c>
    </row>
    <row r="250" spans="1:48" ht="15" customHeight="1" x14ac:dyDescent="0.25">
      <c r="A250" s="43">
        <v>25</v>
      </c>
      <c r="B250" s="43">
        <v>200</v>
      </c>
      <c r="C250" t="s">
        <v>1139</v>
      </c>
      <c r="D250" t="s">
        <v>1140</v>
      </c>
      <c r="E250" s="44" t="s">
        <v>118</v>
      </c>
      <c r="F250" s="35">
        <v>817913</v>
      </c>
      <c r="G250" s="53">
        <v>4310</v>
      </c>
      <c r="H250" s="56">
        <f t="shared" si="78"/>
        <v>3.6344772701607315</v>
      </c>
      <c r="I250">
        <v>373</v>
      </c>
      <c r="J250">
        <v>1858</v>
      </c>
      <c r="K250" s="37">
        <f t="shared" si="79"/>
        <v>20.075299999999999</v>
      </c>
      <c r="L250" s="37">
        <v>2072</v>
      </c>
      <c r="M250" s="37">
        <v>2653</v>
      </c>
      <c r="N250" s="37">
        <v>3232</v>
      </c>
      <c r="O250" s="37">
        <v>3795</v>
      </c>
      <c r="P250" s="45">
        <v>4083</v>
      </c>
      <c r="Q250" s="53">
        <v>4220</v>
      </c>
      <c r="R250" s="45">
        <f t="shared" si="80"/>
        <v>4220</v>
      </c>
      <c r="S250" s="38">
        <f t="shared" si="81"/>
        <v>0</v>
      </c>
      <c r="T250" s="53">
        <v>112168700</v>
      </c>
      <c r="U250" s="53">
        <v>531297900</v>
      </c>
      <c r="V250" s="63">
        <f t="shared" si="82"/>
        <v>21.112204999999999</v>
      </c>
      <c r="W250" s="36">
        <v>803</v>
      </c>
      <c r="X250">
        <v>4214</v>
      </c>
      <c r="Y250">
        <f t="shared" si="83"/>
        <v>19.059999999999999</v>
      </c>
      <c r="Z250" s="55">
        <v>6877436</v>
      </c>
      <c r="AA250" s="46">
        <v>3306922</v>
      </c>
      <c r="AB250" s="37">
        <f t="shared" si="84"/>
        <v>0.376778</v>
      </c>
      <c r="AC250" s="37" t="str">
        <f t="shared" si="85"/>
        <v/>
      </c>
      <c r="AD250" s="37" t="str">
        <f t="shared" si="86"/>
        <v/>
      </c>
      <c r="AE250" s="71">
        <f t="shared" si="87"/>
        <v>0</v>
      </c>
      <c r="AF250" s="71">
        <f t="shared" si="88"/>
        <v>949.55384330125003</v>
      </c>
      <c r="AG250" s="71">
        <f t="shared" si="89"/>
        <v>0</v>
      </c>
      <c r="AH250" s="71" t="str">
        <f t="shared" si="90"/>
        <v/>
      </c>
      <c r="AI250" s="37" t="str">
        <f t="shared" si="91"/>
        <v/>
      </c>
      <c r="AJ250" s="37" t="str">
        <f t="shared" si="92"/>
        <v/>
      </c>
      <c r="AK250" s="38">
        <f t="shared" si="93"/>
        <v>949.55</v>
      </c>
      <c r="AL250" s="38">
        <f t="shared" si="94"/>
        <v>965.82</v>
      </c>
      <c r="AM250" s="36">
        <f t="shared" si="95"/>
        <v>1571418</v>
      </c>
      <c r="AN250" s="39">
        <f t="shared" si="96"/>
        <v>1.8122660999999999E-3</v>
      </c>
      <c r="AO250" s="36">
        <f t="shared" si="97"/>
        <v>1365.5515676804998</v>
      </c>
      <c r="AP250" s="36">
        <f t="shared" si="98"/>
        <v>819279</v>
      </c>
      <c r="AQ250" s="36">
        <f t="shared" si="99"/>
        <v>43100</v>
      </c>
      <c r="AR250" s="36">
        <f t="shared" si="100"/>
        <v>165346.1</v>
      </c>
      <c r="AS250" s="36">
        <f t="shared" si="101"/>
        <v>774813</v>
      </c>
      <c r="AT250" s="40">
        <f t="shared" si="102"/>
        <v>819279</v>
      </c>
      <c r="AU250" s="37"/>
      <c r="AV250" s="37">
        <f t="shared" si="103"/>
        <v>1</v>
      </c>
    </row>
    <row r="251" spans="1:48" ht="15" customHeight="1" x14ac:dyDescent="0.25">
      <c r="A251" s="43">
        <v>25</v>
      </c>
      <c r="B251" s="43">
        <v>500</v>
      </c>
      <c r="C251" t="s">
        <v>1517</v>
      </c>
      <c r="D251" t="s">
        <v>1518</v>
      </c>
      <c r="E251" s="44" t="s">
        <v>305</v>
      </c>
      <c r="F251" s="35">
        <v>354624</v>
      </c>
      <c r="G251" s="53">
        <v>1297</v>
      </c>
      <c r="H251" s="56">
        <f t="shared" si="78"/>
        <v>3.1129399760840801</v>
      </c>
      <c r="I251">
        <v>75</v>
      </c>
      <c r="J251">
        <v>400</v>
      </c>
      <c r="K251" s="37">
        <f t="shared" si="79"/>
        <v>18.75</v>
      </c>
      <c r="L251" s="37">
        <v>539</v>
      </c>
      <c r="M251" s="37">
        <v>657</v>
      </c>
      <c r="N251" s="37">
        <v>533</v>
      </c>
      <c r="O251" s="37">
        <v>778</v>
      </c>
      <c r="P251" s="45">
        <v>1176</v>
      </c>
      <c r="Q251" s="53">
        <v>1250</v>
      </c>
      <c r="R251" s="45">
        <f t="shared" si="80"/>
        <v>1250</v>
      </c>
      <c r="S251" s="38">
        <f t="shared" si="81"/>
        <v>0</v>
      </c>
      <c r="T251" s="53">
        <v>20291900</v>
      </c>
      <c r="U251" s="53">
        <v>127000800</v>
      </c>
      <c r="V251" s="63">
        <f t="shared" si="82"/>
        <v>15.977772999999999</v>
      </c>
      <c r="W251" s="36">
        <v>90</v>
      </c>
      <c r="X251">
        <v>1230</v>
      </c>
      <c r="Y251">
        <f t="shared" si="83"/>
        <v>7.32</v>
      </c>
      <c r="Z251" s="55">
        <v>1571634</v>
      </c>
      <c r="AA251" s="46">
        <v>662528</v>
      </c>
      <c r="AB251" s="37">
        <f t="shared" si="84"/>
        <v>0.376778</v>
      </c>
      <c r="AC251" s="37" t="str">
        <f t="shared" si="85"/>
        <v/>
      </c>
      <c r="AD251" s="37" t="str">
        <f t="shared" si="86"/>
        <v/>
      </c>
      <c r="AE251" s="71">
        <f t="shared" si="87"/>
        <v>884.06384309752332</v>
      </c>
      <c r="AF251" s="71">
        <f t="shared" si="88"/>
        <v>0</v>
      </c>
      <c r="AG251" s="71">
        <f t="shared" si="89"/>
        <v>0</v>
      </c>
      <c r="AH251" s="71" t="str">
        <f t="shared" si="90"/>
        <v/>
      </c>
      <c r="AI251" s="37" t="str">
        <f t="shared" si="91"/>
        <v/>
      </c>
      <c r="AJ251" s="37" t="str">
        <f t="shared" si="92"/>
        <v/>
      </c>
      <c r="AK251" s="38">
        <f t="shared" si="93"/>
        <v>884.06</v>
      </c>
      <c r="AL251" s="38">
        <f t="shared" si="94"/>
        <v>899.21</v>
      </c>
      <c r="AM251" s="36">
        <f t="shared" si="95"/>
        <v>574118</v>
      </c>
      <c r="AN251" s="39">
        <f t="shared" si="96"/>
        <v>1.8122660999999999E-3</v>
      </c>
      <c r="AO251" s="36">
        <f t="shared" si="97"/>
        <v>397.78153535339999</v>
      </c>
      <c r="AP251" s="36">
        <f t="shared" si="98"/>
        <v>355022</v>
      </c>
      <c r="AQ251" s="36">
        <f t="shared" si="99"/>
        <v>12970</v>
      </c>
      <c r="AR251" s="36">
        <f t="shared" si="100"/>
        <v>33126.400000000001</v>
      </c>
      <c r="AS251" s="36">
        <f t="shared" si="101"/>
        <v>341654</v>
      </c>
      <c r="AT251" s="40">
        <f t="shared" si="102"/>
        <v>355022</v>
      </c>
      <c r="AU251" s="37"/>
      <c r="AV251" s="37">
        <f t="shared" si="103"/>
        <v>1</v>
      </c>
    </row>
    <row r="252" spans="1:48" ht="15" customHeight="1" x14ac:dyDescent="0.25">
      <c r="A252" s="43">
        <v>25</v>
      </c>
      <c r="B252" s="43">
        <v>600</v>
      </c>
      <c r="C252" t="s">
        <v>1725</v>
      </c>
      <c r="D252" t="s">
        <v>1726</v>
      </c>
      <c r="E252" s="44" t="s">
        <v>409</v>
      </c>
      <c r="F252" s="35">
        <v>664265</v>
      </c>
      <c r="G252" s="53">
        <v>1960</v>
      </c>
      <c r="H252" s="56">
        <f t="shared" si="78"/>
        <v>3.2922560713564759</v>
      </c>
      <c r="I252">
        <v>281</v>
      </c>
      <c r="J252">
        <v>774</v>
      </c>
      <c r="K252" s="37">
        <f t="shared" si="79"/>
        <v>36.304900000000004</v>
      </c>
      <c r="L252" s="37">
        <v>1575</v>
      </c>
      <c r="M252" s="37">
        <v>1529</v>
      </c>
      <c r="N252" s="37">
        <v>1552</v>
      </c>
      <c r="O252" s="37">
        <v>1661</v>
      </c>
      <c r="P252" s="45">
        <v>1815</v>
      </c>
      <c r="Q252" s="53">
        <v>1894</v>
      </c>
      <c r="R252" s="45">
        <f t="shared" si="80"/>
        <v>1894</v>
      </c>
      <c r="S252" s="38">
        <f t="shared" si="81"/>
        <v>0</v>
      </c>
      <c r="T252" s="53">
        <v>14697300</v>
      </c>
      <c r="U252" s="53">
        <v>158516000</v>
      </c>
      <c r="V252" s="63">
        <f t="shared" si="82"/>
        <v>9.2718089999999993</v>
      </c>
      <c r="W252" s="36">
        <v>437</v>
      </c>
      <c r="X252">
        <v>1820</v>
      </c>
      <c r="Y252">
        <f t="shared" si="83"/>
        <v>24.01</v>
      </c>
      <c r="Z252" s="55">
        <v>1880018</v>
      </c>
      <c r="AA252" s="46">
        <v>1183302</v>
      </c>
      <c r="AB252" s="37">
        <f t="shared" si="84"/>
        <v>0.376778</v>
      </c>
      <c r="AC252" s="37" t="str">
        <f t="shared" si="85"/>
        <v/>
      </c>
      <c r="AD252" s="37" t="str">
        <f t="shared" si="86"/>
        <v/>
      </c>
      <c r="AE252" s="71">
        <f t="shared" si="87"/>
        <v>923.67064427300431</v>
      </c>
      <c r="AF252" s="71">
        <f t="shared" si="88"/>
        <v>0</v>
      </c>
      <c r="AG252" s="71">
        <f t="shared" si="89"/>
        <v>0</v>
      </c>
      <c r="AH252" s="71" t="str">
        <f t="shared" si="90"/>
        <v/>
      </c>
      <c r="AI252" s="37" t="str">
        <f t="shared" si="91"/>
        <v/>
      </c>
      <c r="AJ252" s="37" t="str">
        <f t="shared" si="92"/>
        <v/>
      </c>
      <c r="AK252" s="38">
        <f t="shared" si="93"/>
        <v>923.67</v>
      </c>
      <c r="AL252" s="38">
        <f t="shared" si="94"/>
        <v>939.49</v>
      </c>
      <c r="AM252" s="36">
        <f t="shared" si="95"/>
        <v>1133051</v>
      </c>
      <c r="AN252" s="39">
        <f t="shared" si="96"/>
        <v>1.8122660999999999E-3</v>
      </c>
      <c r="AO252" s="36">
        <f t="shared" si="97"/>
        <v>849.56497595459996</v>
      </c>
      <c r="AP252" s="36">
        <f t="shared" si="98"/>
        <v>665115</v>
      </c>
      <c r="AQ252" s="36">
        <f t="shared" si="99"/>
        <v>19600</v>
      </c>
      <c r="AR252" s="36">
        <f t="shared" si="100"/>
        <v>59165.100000000006</v>
      </c>
      <c r="AS252" s="36">
        <f t="shared" si="101"/>
        <v>644665</v>
      </c>
      <c r="AT252" s="40">
        <f t="shared" si="102"/>
        <v>665115</v>
      </c>
      <c r="AU252" s="37"/>
      <c r="AV252" s="37">
        <f t="shared" si="103"/>
        <v>1</v>
      </c>
    </row>
    <row r="253" spans="1:48" ht="15" customHeight="1" x14ac:dyDescent="0.25">
      <c r="A253" s="43">
        <v>25</v>
      </c>
      <c r="B253" s="43">
        <v>800</v>
      </c>
      <c r="C253" t="s">
        <v>2189</v>
      </c>
      <c r="D253" t="s">
        <v>2190</v>
      </c>
      <c r="E253" s="44" t="s">
        <v>641</v>
      </c>
      <c r="F253" s="35">
        <v>754202</v>
      </c>
      <c r="G253" s="53">
        <v>16873</v>
      </c>
      <c r="H253" s="56">
        <f t="shared" si="78"/>
        <v>4.2271923065140369</v>
      </c>
      <c r="I253">
        <v>1944</v>
      </c>
      <c r="J253">
        <v>7632</v>
      </c>
      <c r="K253" s="37">
        <f t="shared" si="79"/>
        <v>25.471700000000002</v>
      </c>
      <c r="L253" s="37">
        <v>10441</v>
      </c>
      <c r="M253" s="37">
        <v>13736</v>
      </c>
      <c r="N253" s="37">
        <v>15134</v>
      </c>
      <c r="O253" s="37">
        <v>16116</v>
      </c>
      <c r="P253" s="45">
        <v>16459</v>
      </c>
      <c r="Q253" s="53">
        <v>16547</v>
      </c>
      <c r="R253" s="45">
        <f t="shared" si="80"/>
        <v>16547</v>
      </c>
      <c r="S253" s="38">
        <f t="shared" si="81"/>
        <v>0</v>
      </c>
      <c r="T253" s="53">
        <v>1163391700</v>
      </c>
      <c r="U253" s="53">
        <v>2703972700</v>
      </c>
      <c r="V253" s="63">
        <f t="shared" si="82"/>
        <v>43.025275000000001</v>
      </c>
      <c r="W253" s="36">
        <v>3474</v>
      </c>
      <c r="X253">
        <v>16627</v>
      </c>
      <c r="Y253">
        <f t="shared" si="83"/>
        <v>20.89</v>
      </c>
      <c r="Z253" s="55">
        <v>41634834</v>
      </c>
      <c r="AA253" s="46">
        <v>23549378</v>
      </c>
      <c r="AB253" s="37">
        <f t="shared" si="84"/>
        <v>0.376778</v>
      </c>
      <c r="AC253" s="37" t="str">
        <f t="shared" si="85"/>
        <v/>
      </c>
      <c r="AD253" s="37" t="str">
        <f t="shared" si="86"/>
        <v/>
      </c>
      <c r="AE253" s="71">
        <f t="shared" si="87"/>
        <v>0</v>
      </c>
      <c r="AF253" s="71">
        <f t="shared" si="88"/>
        <v>0</v>
      </c>
      <c r="AG253" s="71">
        <f t="shared" si="89"/>
        <v>1147.2062131437499</v>
      </c>
      <c r="AH253" s="71" t="str">
        <f t="shared" si="90"/>
        <v/>
      </c>
      <c r="AI253" s="37" t="str">
        <f t="shared" si="91"/>
        <v/>
      </c>
      <c r="AJ253" s="37" t="str">
        <f t="shared" si="92"/>
        <v/>
      </c>
      <c r="AK253" s="38">
        <f t="shared" si="93"/>
        <v>1147.21</v>
      </c>
      <c r="AL253" s="38">
        <f t="shared" si="94"/>
        <v>1166.8599999999999</v>
      </c>
      <c r="AM253" s="36">
        <f t="shared" si="95"/>
        <v>4001339</v>
      </c>
      <c r="AN253" s="39">
        <f t="shared" si="96"/>
        <v>1.8122660999999999E-3</v>
      </c>
      <c r="AO253" s="36">
        <f t="shared" si="97"/>
        <v>5884.6763071556998</v>
      </c>
      <c r="AP253" s="36">
        <f t="shared" si="98"/>
        <v>760087</v>
      </c>
      <c r="AQ253" s="36">
        <f t="shared" si="99"/>
        <v>168730</v>
      </c>
      <c r="AR253" s="36">
        <f t="shared" si="100"/>
        <v>1177468.9000000001</v>
      </c>
      <c r="AS253" s="36">
        <f t="shared" si="101"/>
        <v>585472</v>
      </c>
      <c r="AT253" s="40">
        <f t="shared" si="102"/>
        <v>760087</v>
      </c>
      <c r="AU253" s="37"/>
      <c r="AV253" s="37">
        <f t="shared" si="103"/>
        <v>1</v>
      </c>
    </row>
    <row r="254" spans="1:48" ht="15" customHeight="1" x14ac:dyDescent="0.25">
      <c r="A254" s="43">
        <v>25</v>
      </c>
      <c r="B254" s="43">
        <v>1200</v>
      </c>
      <c r="C254" t="s">
        <v>2507</v>
      </c>
      <c r="D254" t="s">
        <v>2508</v>
      </c>
      <c r="E254" s="44" t="s">
        <v>799</v>
      </c>
      <c r="F254" s="35">
        <v>302170</v>
      </c>
      <c r="G254" s="53">
        <v>1175</v>
      </c>
      <c r="H254" s="56">
        <f t="shared" si="78"/>
        <v>3.070037866607755</v>
      </c>
      <c r="I254">
        <v>108</v>
      </c>
      <c r="J254">
        <v>525</v>
      </c>
      <c r="K254" s="37">
        <f t="shared" si="79"/>
        <v>20.571400000000001</v>
      </c>
      <c r="L254" s="37">
        <v>574</v>
      </c>
      <c r="M254" s="37">
        <v>717</v>
      </c>
      <c r="N254" s="37">
        <v>847</v>
      </c>
      <c r="O254" s="37">
        <v>1007</v>
      </c>
      <c r="P254" s="45">
        <v>1086</v>
      </c>
      <c r="Q254" s="53">
        <v>1113</v>
      </c>
      <c r="R254" s="45">
        <f t="shared" si="80"/>
        <v>1113</v>
      </c>
      <c r="S254" s="38">
        <f t="shared" si="81"/>
        <v>0</v>
      </c>
      <c r="T254" s="53">
        <v>23137000</v>
      </c>
      <c r="U254" s="53">
        <v>129347600</v>
      </c>
      <c r="V254" s="63">
        <f t="shared" si="82"/>
        <v>17.887460000000001</v>
      </c>
      <c r="W254" s="36">
        <v>213</v>
      </c>
      <c r="X254">
        <v>1189</v>
      </c>
      <c r="Y254">
        <f t="shared" si="83"/>
        <v>17.91</v>
      </c>
      <c r="Z254" s="55">
        <v>1613865</v>
      </c>
      <c r="AA254" s="46">
        <v>980001</v>
      </c>
      <c r="AB254" s="37">
        <f t="shared" si="84"/>
        <v>0.376778</v>
      </c>
      <c r="AC254" s="37" t="str">
        <f t="shared" si="85"/>
        <v/>
      </c>
      <c r="AD254" s="37" t="str">
        <f t="shared" si="86"/>
        <v/>
      </c>
      <c r="AE254" s="71">
        <f t="shared" si="87"/>
        <v>874.58775386272112</v>
      </c>
      <c r="AF254" s="71">
        <f t="shared" si="88"/>
        <v>0</v>
      </c>
      <c r="AG254" s="71">
        <f t="shared" si="89"/>
        <v>0</v>
      </c>
      <c r="AH254" s="71" t="str">
        <f t="shared" si="90"/>
        <v/>
      </c>
      <c r="AI254" s="37" t="str">
        <f t="shared" si="91"/>
        <v/>
      </c>
      <c r="AJ254" s="37" t="str">
        <f t="shared" si="92"/>
        <v/>
      </c>
      <c r="AK254" s="38">
        <f t="shared" si="93"/>
        <v>874.59</v>
      </c>
      <c r="AL254" s="38">
        <f t="shared" si="94"/>
        <v>889.57</v>
      </c>
      <c r="AM254" s="36">
        <f t="shared" si="95"/>
        <v>437176</v>
      </c>
      <c r="AN254" s="39">
        <f t="shared" si="96"/>
        <v>1.8122660999999999E-3</v>
      </c>
      <c r="AO254" s="36">
        <f t="shared" si="97"/>
        <v>244.66679709659999</v>
      </c>
      <c r="AP254" s="36">
        <f t="shared" si="98"/>
        <v>302415</v>
      </c>
      <c r="AQ254" s="36">
        <f t="shared" si="99"/>
        <v>11750</v>
      </c>
      <c r="AR254" s="36">
        <f t="shared" si="100"/>
        <v>49000.05</v>
      </c>
      <c r="AS254" s="36">
        <f t="shared" si="101"/>
        <v>290420</v>
      </c>
      <c r="AT254" s="40">
        <f t="shared" si="102"/>
        <v>302415</v>
      </c>
      <c r="AU254" s="37"/>
      <c r="AV254" s="37">
        <f t="shared" si="103"/>
        <v>1</v>
      </c>
    </row>
    <row r="255" spans="1:48" ht="15" customHeight="1" x14ac:dyDescent="0.25">
      <c r="A255" s="43">
        <v>25</v>
      </c>
      <c r="B255" s="43">
        <v>1400</v>
      </c>
      <c r="C255" t="s">
        <v>2611</v>
      </c>
      <c r="D255" t="s">
        <v>2612</v>
      </c>
      <c r="E255" s="44" t="s">
        <v>851</v>
      </c>
      <c r="F255" s="35">
        <v>820831</v>
      </c>
      <c r="G255" s="53">
        <v>4036</v>
      </c>
      <c r="H255" s="56">
        <f t="shared" si="78"/>
        <v>3.6059511575648728</v>
      </c>
      <c r="I255">
        <v>351</v>
      </c>
      <c r="J255">
        <v>1755</v>
      </c>
      <c r="K255" s="37">
        <f t="shared" si="79"/>
        <v>20</v>
      </c>
      <c r="L255" s="37">
        <v>1929</v>
      </c>
      <c r="M255" s="37">
        <v>2129</v>
      </c>
      <c r="N255" s="37">
        <v>2312</v>
      </c>
      <c r="O255" s="37">
        <v>2789</v>
      </c>
      <c r="P255" s="45">
        <v>3252</v>
      </c>
      <c r="Q255" s="53">
        <v>3726</v>
      </c>
      <c r="R255" s="45">
        <f t="shared" si="80"/>
        <v>3726</v>
      </c>
      <c r="S255" s="38">
        <f t="shared" si="81"/>
        <v>0</v>
      </c>
      <c r="T255" s="53">
        <v>77492100</v>
      </c>
      <c r="U255" s="53">
        <v>484395700</v>
      </c>
      <c r="V255" s="63">
        <f t="shared" si="82"/>
        <v>15.997685000000001</v>
      </c>
      <c r="W255" s="36">
        <v>790</v>
      </c>
      <c r="X255">
        <v>3777</v>
      </c>
      <c r="Y255">
        <f t="shared" si="83"/>
        <v>20.92</v>
      </c>
      <c r="Z255" s="55">
        <v>6028001</v>
      </c>
      <c r="AA255" s="46">
        <v>2434836</v>
      </c>
      <c r="AB255" s="37">
        <f t="shared" si="84"/>
        <v>0.376778</v>
      </c>
      <c r="AC255" s="37" t="str">
        <f t="shared" si="85"/>
        <v/>
      </c>
      <c r="AD255" s="37" t="str">
        <f t="shared" si="86"/>
        <v/>
      </c>
      <c r="AE255" s="71">
        <f t="shared" si="87"/>
        <v>0</v>
      </c>
      <c r="AF255" s="71">
        <f t="shared" si="88"/>
        <v>894.77666736624997</v>
      </c>
      <c r="AG255" s="71">
        <f t="shared" si="89"/>
        <v>0</v>
      </c>
      <c r="AH255" s="71" t="str">
        <f t="shared" si="90"/>
        <v/>
      </c>
      <c r="AI255" s="37" t="str">
        <f t="shared" si="91"/>
        <v/>
      </c>
      <c r="AJ255" s="37" t="str">
        <f t="shared" si="92"/>
        <v/>
      </c>
      <c r="AK255" s="38">
        <f t="shared" si="93"/>
        <v>894.78</v>
      </c>
      <c r="AL255" s="38">
        <f t="shared" si="94"/>
        <v>910.11</v>
      </c>
      <c r="AM255" s="36">
        <f t="shared" si="95"/>
        <v>1401986</v>
      </c>
      <c r="AN255" s="39">
        <f t="shared" si="96"/>
        <v>1.8122660999999999E-3</v>
      </c>
      <c r="AO255" s="36">
        <f t="shared" si="97"/>
        <v>1053.2075053454998</v>
      </c>
      <c r="AP255" s="36">
        <f t="shared" si="98"/>
        <v>821884</v>
      </c>
      <c r="AQ255" s="36">
        <f t="shared" si="99"/>
        <v>40360</v>
      </c>
      <c r="AR255" s="36">
        <f t="shared" si="100"/>
        <v>121741.8</v>
      </c>
      <c r="AS255" s="36">
        <f t="shared" si="101"/>
        <v>780471</v>
      </c>
      <c r="AT255" s="40">
        <f t="shared" si="102"/>
        <v>821884</v>
      </c>
      <c r="AU255" s="37"/>
      <c r="AV255" s="37">
        <f t="shared" si="103"/>
        <v>1</v>
      </c>
    </row>
    <row r="256" spans="1:48" ht="15" customHeight="1" x14ac:dyDescent="0.25">
      <c r="A256" s="43">
        <v>25</v>
      </c>
      <c r="B256" s="43">
        <v>6100</v>
      </c>
      <c r="C256" t="s">
        <v>1011</v>
      </c>
      <c r="D256" t="s">
        <v>1012</v>
      </c>
      <c r="E256" s="44" t="s">
        <v>54</v>
      </c>
      <c r="F256" s="35">
        <v>30530</v>
      </c>
      <c r="G256" s="53">
        <v>179</v>
      </c>
      <c r="H256" s="56">
        <f t="shared" si="78"/>
        <v>2.2528530309798933</v>
      </c>
      <c r="I256">
        <v>45</v>
      </c>
      <c r="J256">
        <v>98</v>
      </c>
      <c r="K256" s="37">
        <f t="shared" si="79"/>
        <v>45.918399999999998</v>
      </c>
      <c r="L256" s="37">
        <v>199</v>
      </c>
      <c r="M256" s="37">
        <v>220</v>
      </c>
      <c r="N256" s="37">
        <v>110</v>
      </c>
      <c r="O256" s="37">
        <v>172</v>
      </c>
      <c r="P256" s="48">
        <v>175</v>
      </c>
      <c r="Q256" s="53">
        <v>176</v>
      </c>
      <c r="R256" s="45">
        <f t="shared" si="80"/>
        <v>220</v>
      </c>
      <c r="S256" s="38">
        <f t="shared" si="81"/>
        <v>18.64</v>
      </c>
      <c r="T256" s="53">
        <v>1507200</v>
      </c>
      <c r="U256" s="53">
        <v>13385800</v>
      </c>
      <c r="V256" s="63">
        <f t="shared" si="82"/>
        <v>11.259693</v>
      </c>
      <c r="W256" s="36">
        <v>23</v>
      </c>
      <c r="X256">
        <v>199</v>
      </c>
      <c r="Y256">
        <f t="shared" si="83"/>
        <v>11.56</v>
      </c>
      <c r="Z256" s="55">
        <v>154786</v>
      </c>
      <c r="AA256" s="46">
        <v>70000</v>
      </c>
      <c r="AB256" s="37">
        <f t="shared" si="84"/>
        <v>0.376778</v>
      </c>
      <c r="AC256" s="37" t="str">
        <f t="shared" si="85"/>
        <v/>
      </c>
      <c r="AD256" s="37" t="str">
        <f t="shared" si="86"/>
        <v/>
      </c>
      <c r="AE256" s="71">
        <f t="shared" si="87"/>
        <v>694.09041892374591</v>
      </c>
      <c r="AF256" s="71">
        <f t="shared" si="88"/>
        <v>0</v>
      </c>
      <c r="AG256" s="71">
        <f t="shared" si="89"/>
        <v>0</v>
      </c>
      <c r="AH256" s="71" t="str">
        <f t="shared" si="90"/>
        <v/>
      </c>
      <c r="AI256" s="37" t="str">
        <f t="shared" si="91"/>
        <v/>
      </c>
      <c r="AJ256" s="37" t="str">
        <f t="shared" si="92"/>
        <v/>
      </c>
      <c r="AK256" s="38">
        <f t="shared" si="93"/>
        <v>694.09</v>
      </c>
      <c r="AL256" s="38">
        <f t="shared" si="94"/>
        <v>705.98</v>
      </c>
      <c r="AM256" s="36">
        <f t="shared" si="95"/>
        <v>68050</v>
      </c>
      <c r="AN256" s="39">
        <f t="shared" si="96"/>
        <v>1.8122660999999999E-3</v>
      </c>
      <c r="AO256" s="36">
        <f t="shared" si="97"/>
        <v>67.99622407199999</v>
      </c>
      <c r="AP256" s="36">
        <f t="shared" si="98"/>
        <v>30598</v>
      </c>
      <c r="AQ256" s="36">
        <f t="shared" si="99"/>
        <v>1790</v>
      </c>
      <c r="AR256" s="36">
        <f t="shared" si="100"/>
        <v>3500</v>
      </c>
      <c r="AS256" s="36">
        <f t="shared" si="101"/>
        <v>28740</v>
      </c>
      <c r="AT256" s="40">
        <f t="shared" si="102"/>
        <v>30598</v>
      </c>
      <c r="AU256" s="37"/>
      <c r="AV256" s="37">
        <f t="shared" si="103"/>
        <v>1</v>
      </c>
    </row>
    <row r="257" spans="1:48" ht="15" customHeight="1" x14ac:dyDescent="0.25">
      <c r="A257" s="43">
        <v>25</v>
      </c>
      <c r="B257" s="43">
        <v>6900</v>
      </c>
      <c r="C257" t="s">
        <v>1305</v>
      </c>
      <c r="D257" t="s">
        <v>1306</v>
      </c>
      <c r="E257" s="44" t="s">
        <v>200</v>
      </c>
      <c r="F257" s="35">
        <v>19115</v>
      </c>
      <c r="G257" s="53">
        <v>221</v>
      </c>
      <c r="H257" s="56">
        <f t="shared" si="78"/>
        <v>2.3443922736851106</v>
      </c>
      <c r="I257">
        <v>54</v>
      </c>
      <c r="J257">
        <v>99</v>
      </c>
      <c r="K257" s="37">
        <f t="shared" si="79"/>
        <v>54.545500000000004</v>
      </c>
      <c r="L257" s="37">
        <v>203</v>
      </c>
      <c r="M257" s="37">
        <v>176</v>
      </c>
      <c r="N257" s="37">
        <v>152</v>
      </c>
      <c r="O257" s="37">
        <v>168</v>
      </c>
      <c r="P257" s="48">
        <v>212</v>
      </c>
      <c r="Q257" s="53">
        <v>223</v>
      </c>
      <c r="R257" s="45">
        <f t="shared" si="80"/>
        <v>223</v>
      </c>
      <c r="S257" s="38">
        <f t="shared" si="81"/>
        <v>0.9</v>
      </c>
      <c r="T257" s="53">
        <v>3337100</v>
      </c>
      <c r="U257" s="53">
        <v>27590300</v>
      </c>
      <c r="V257" s="63">
        <f t="shared" si="82"/>
        <v>12.095193</v>
      </c>
      <c r="W257" s="36">
        <v>19</v>
      </c>
      <c r="X257">
        <v>216</v>
      </c>
      <c r="Y257">
        <f t="shared" si="83"/>
        <v>8.8000000000000007</v>
      </c>
      <c r="Z257" s="55">
        <v>288420</v>
      </c>
      <c r="AA257" s="46">
        <v>171914</v>
      </c>
      <c r="AB257" s="37">
        <f t="shared" si="84"/>
        <v>0.376778</v>
      </c>
      <c r="AC257" s="37" t="str">
        <f t="shared" si="85"/>
        <v/>
      </c>
      <c r="AD257" s="37" t="str">
        <f t="shared" si="86"/>
        <v/>
      </c>
      <c r="AE257" s="71">
        <f t="shared" si="87"/>
        <v>714.30933223474619</v>
      </c>
      <c r="AF257" s="71">
        <f t="shared" si="88"/>
        <v>0</v>
      </c>
      <c r="AG257" s="71">
        <f t="shared" si="89"/>
        <v>0</v>
      </c>
      <c r="AH257" s="71" t="str">
        <f t="shared" si="90"/>
        <v/>
      </c>
      <c r="AI257" s="37" t="str">
        <f t="shared" si="91"/>
        <v/>
      </c>
      <c r="AJ257" s="37" t="str">
        <f t="shared" si="92"/>
        <v/>
      </c>
      <c r="AK257" s="38">
        <f t="shared" si="93"/>
        <v>714.31</v>
      </c>
      <c r="AL257" s="38">
        <f t="shared" si="94"/>
        <v>726.55</v>
      </c>
      <c r="AM257" s="36">
        <f t="shared" si="95"/>
        <v>51897</v>
      </c>
      <c r="AN257" s="39">
        <f t="shared" si="96"/>
        <v>1.8122660999999999E-3</v>
      </c>
      <c r="AO257" s="36">
        <f t="shared" si="97"/>
        <v>59.409707290199997</v>
      </c>
      <c r="AP257" s="36">
        <f t="shared" si="98"/>
        <v>19174</v>
      </c>
      <c r="AQ257" s="36">
        <f t="shared" si="99"/>
        <v>2210</v>
      </c>
      <c r="AR257" s="36">
        <f t="shared" si="100"/>
        <v>8595.7000000000007</v>
      </c>
      <c r="AS257" s="36">
        <f t="shared" si="101"/>
        <v>16905</v>
      </c>
      <c r="AT257" s="40">
        <f t="shared" si="102"/>
        <v>19174</v>
      </c>
      <c r="AU257" s="37"/>
      <c r="AV257" s="37">
        <f t="shared" si="103"/>
        <v>1</v>
      </c>
    </row>
    <row r="258" spans="1:48" ht="15" customHeight="1" x14ac:dyDescent="0.25">
      <c r="A258" s="43">
        <v>25</v>
      </c>
      <c r="B258" s="43">
        <v>9500</v>
      </c>
      <c r="C258" t="s">
        <v>2145</v>
      </c>
      <c r="D258" t="s">
        <v>2146</v>
      </c>
      <c r="E258" s="44" t="s">
        <v>619</v>
      </c>
      <c r="F258" s="35">
        <v>743554</v>
      </c>
      <c r="G258" s="53">
        <v>3930</v>
      </c>
      <c r="H258" s="56">
        <f t="shared" si="78"/>
        <v>3.5943925503754266</v>
      </c>
      <c r="I258">
        <v>189</v>
      </c>
      <c r="J258">
        <v>1643</v>
      </c>
      <c r="K258" s="37">
        <f t="shared" si="79"/>
        <v>11.503299999999999</v>
      </c>
      <c r="L258" s="37">
        <v>1640</v>
      </c>
      <c r="M258" s="37">
        <v>1986</v>
      </c>
      <c r="N258" s="37">
        <v>2125</v>
      </c>
      <c r="O258" s="37">
        <v>2337</v>
      </c>
      <c r="P258" s="45">
        <v>3263</v>
      </c>
      <c r="Q258" s="53">
        <v>3769</v>
      </c>
      <c r="R258" s="45">
        <f t="shared" si="80"/>
        <v>3769</v>
      </c>
      <c r="S258" s="38">
        <f t="shared" si="81"/>
        <v>0</v>
      </c>
      <c r="T258" s="53">
        <v>43827100</v>
      </c>
      <c r="U258" s="53">
        <v>443103844</v>
      </c>
      <c r="V258" s="63">
        <f t="shared" si="82"/>
        <v>9.8909319999999994</v>
      </c>
      <c r="W258" s="36">
        <v>489</v>
      </c>
      <c r="X258">
        <v>3831</v>
      </c>
      <c r="Y258">
        <f t="shared" si="83"/>
        <v>12.76</v>
      </c>
      <c r="Z258" s="55">
        <v>5187091</v>
      </c>
      <c r="AA258" s="46">
        <v>3487384</v>
      </c>
      <c r="AB258" s="37">
        <f t="shared" si="84"/>
        <v>0.376778</v>
      </c>
      <c r="AC258" s="37" t="str">
        <f t="shared" si="85"/>
        <v/>
      </c>
      <c r="AD258" s="37" t="str">
        <f t="shared" si="86"/>
        <v/>
      </c>
      <c r="AE258" s="71">
        <f t="shared" si="87"/>
        <v>0</v>
      </c>
      <c r="AF258" s="71">
        <f t="shared" si="88"/>
        <v>764.91725540199991</v>
      </c>
      <c r="AG258" s="71">
        <f t="shared" si="89"/>
        <v>0</v>
      </c>
      <c r="AH258" s="71" t="str">
        <f t="shared" si="90"/>
        <v/>
      </c>
      <c r="AI258" s="37" t="str">
        <f t="shared" si="91"/>
        <v/>
      </c>
      <c r="AJ258" s="37" t="str">
        <f t="shared" si="92"/>
        <v/>
      </c>
      <c r="AK258" s="38">
        <f t="shared" si="93"/>
        <v>764.92</v>
      </c>
      <c r="AL258" s="38">
        <f t="shared" si="94"/>
        <v>778.02</v>
      </c>
      <c r="AM258" s="36">
        <f t="shared" si="95"/>
        <v>1103237</v>
      </c>
      <c r="AN258" s="39">
        <f t="shared" si="96"/>
        <v>1.8122660999999999E-3</v>
      </c>
      <c r="AO258" s="36">
        <f t="shared" si="97"/>
        <v>651.84130764629992</v>
      </c>
      <c r="AP258" s="36">
        <f t="shared" si="98"/>
        <v>744206</v>
      </c>
      <c r="AQ258" s="36">
        <f t="shared" si="99"/>
        <v>39300</v>
      </c>
      <c r="AR258" s="36">
        <f t="shared" si="100"/>
        <v>174369.2</v>
      </c>
      <c r="AS258" s="36">
        <f t="shared" si="101"/>
        <v>704254</v>
      </c>
      <c r="AT258" s="40">
        <f t="shared" si="102"/>
        <v>744206</v>
      </c>
      <c r="AU258" s="37"/>
      <c r="AV258" s="37">
        <f t="shared" si="103"/>
        <v>1</v>
      </c>
    </row>
    <row r="259" spans="1:48" ht="15" customHeight="1" x14ac:dyDescent="0.25">
      <c r="A259" s="43">
        <v>26</v>
      </c>
      <c r="B259" s="43">
        <v>100</v>
      </c>
      <c r="C259" t="s">
        <v>955</v>
      </c>
      <c r="D259" t="s">
        <v>956</v>
      </c>
      <c r="E259" s="44" t="s">
        <v>26</v>
      </c>
      <c r="F259" s="35">
        <v>148182</v>
      </c>
      <c r="G259" s="53">
        <v>472</v>
      </c>
      <c r="H259" s="56">
        <f t="shared" si="78"/>
        <v>2.673941998634088</v>
      </c>
      <c r="I259">
        <v>82</v>
      </c>
      <c r="J259">
        <v>226</v>
      </c>
      <c r="K259" s="37">
        <f t="shared" si="79"/>
        <v>36.283200000000001</v>
      </c>
      <c r="L259" s="37">
        <v>415</v>
      </c>
      <c r="M259" s="37">
        <v>486</v>
      </c>
      <c r="N259" s="37">
        <v>469</v>
      </c>
      <c r="O259" s="37">
        <v>472</v>
      </c>
      <c r="P259" s="48">
        <v>446</v>
      </c>
      <c r="Q259" s="53">
        <v>469</v>
      </c>
      <c r="R259" s="45">
        <f t="shared" si="80"/>
        <v>486</v>
      </c>
      <c r="S259" s="38">
        <f t="shared" si="81"/>
        <v>2.88</v>
      </c>
      <c r="T259" s="53">
        <v>5922300</v>
      </c>
      <c r="U259" s="53">
        <v>27471946</v>
      </c>
      <c r="V259" s="63">
        <f t="shared" si="82"/>
        <v>21.557628000000001</v>
      </c>
      <c r="W259" s="36">
        <v>109</v>
      </c>
      <c r="X259">
        <v>398</v>
      </c>
      <c r="Y259">
        <f t="shared" si="83"/>
        <v>27.39</v>
      </c>
      <c r="Z259" s="55">
        <v>273995</v>
      </c>
      <c r="AA259" s="46">
        <v>231387</v>
      </c>
      <c r="AB259" s="37">
        <f t="shared" si="84"/>
        <v>0.376778</v>
      </c>
      <c r="AC259" s="37" t="str">
        <f t="shared" si="85"/>
        <v/>
      </c>
      <c r="AD259" s="37" t="str">
        <f t="shared" si="86"/>
        <v/>
      </c>
      <c r="AE259" s="71">
        <f t="shared" si="87"/>
        <v>787.09928683230146</v>
      </c>
      <c r="AF259" s="71">
        <f t="shared" si="88"/>
        <v>0</v>
      </c>
      <c r="AG259" s="71">
        <f t="shared" si="89"/>
        <v>0</v>
      </c>
      <c r="AH259" s="71" t="str">
        <f t="shared" si="90"/>
        <v/>
      </c>
      <c r="AI259" s="37" t="str">
        <f t="shared" si="91"/>
        <v/>
      </c>
      <c r="AJ259" s="37" t="str">
        <f t="shared" si="92"/>
        <v/>
      </c>
      <c r="AK259" s="38">
        <f t="shared" si="93"/>
        <v>787.1</v>
      </c>
      <c r="AL259" s="38">
        <f t="shared" si="94"/>
        <v>800.58</v>
      </c>
      <c r="AM259" s="36">
        <f t="shared" si="95"/>
        <v>274638</v>
      </c>
      <c r="AN259" s="39">
        <f t="shared" si="96"/>
        <v>1.8122660999999999E-3</v>
      </c>
      <c r="AO259" s="36">
        <f t="shared" si="97"/>
        <v>229.17192194159998</v>
      </c>
      <c r="AP259" s="36">
        <f t="shared" si="98"/>
        <v>148411</v>
      </c>
      <c r="AQ259" s="36">
        <f t="shared" si="99"/>
        <v>4720</v>
      </c>
      <c r="AR259" s="36">
        <f t="shared" si="100"/>
        <v>11569.35</v>
      </c>
      <c r="AS259" s="36">
        <f t="shared" si="101"/>
        <v>143462</v>
      </c>
      <c r="AT259" s="40">
        <f t="shared" si="102"/>
        <v>148411</v>
      </c>
      <c r="AU259" s="37"/>
      <c r="AV259" s="37">
        <f t="shared" si="103"/>
        <v>1</v>
      </c>
    </row>
    <row r="260" spans="1:48" ht="15" customHeight="1" x14ac:dyDescent="0.25">
      <c r="A260" s="43">
        <v>26</v>
      </c>
      <c r="B260" s="43">
        <v>200</v>
      </c>
      <c r="C260" t="s">
        <v>985</v>
      </c>
      <c r="D260" t="s">
        <v>986</v>
      </c>
      <c r="E260" s="44" t="s">
        <v>41</v>
      </c>
      <c r="F260" s="35">
        <v>99206</v>
      </c>
      <c r="G260" s="53">
        <v>370</v>
      </c>
      <c r="H260" s="56">
        <f t="shared" si="78"/>
        <v>2.568201724066995</v>
      </c>
      <c r="I260">
        <v>102</v>
      </c>
      <c r="J260">
        <v>187</v>
      </c>
      <c r="K260" s="37">
        <f t="shared" si="79"/>
        <v>54.545500000000004</v>
      </c>
      <c r="L260" s="37">
        <v>342</v>
      </c>
      <c r="M260" s="37">
        <v>388</v>
      </c>
      <c r="N260" s="37">
        <v>350</v>
      </c>
      <c r="O260" s="37">
        <v>355</v>
      </c>
      <c r="P260" s="48">
        <v>415</v>
      </c>
      <c r="Q260" s="53">
        <v>366</v>
      </c>
      <c r="R260" s="45">
        <f t="shared" si="80"/>
        <v>415</v>
      </c>
      <c r="S260" s="38">
        <f t="shared" si="81"/>
        <v>10.84</v>
      </c>
      <c r="T260" s="53">
        <v>3880700</v>
      </c>
      <c r="U260" s="53">
        <v>30262716</v>
      </c>
      <c r="V260" s="63">
        <f t="shared" si="82"/>
        <v>12.823370000000001</v>
      </c>
      <c r="W260" s="36">
        <v>106</v>
      </c>
      <c r="X260">
        <v>352</v>
      </c>
      <c r="Y260">
        <f t="shared" si="83"/>
        <v>30.11</v>
      </c>
      <c r="Z260" s="55">
        <v>306038</v>
      </c>
      <c r="AA260" s="46">
        <v>225275</v>
      </c>
      <c r="AB260" s="37">
        <f t="shared" si="84"/>
        <v>0.376778</v>
      </c>
      <c r="AC260" s="37" t="str">
        <f t="shared" si="85"/>
        <v/>
      </c>
      <c r="AD260" s="37" t="str">
        <f t="shared" si="86"/>
        <v/>
      </c>
      <c r="AE260" s="71">
        <f t="shared" si="87"/>
        <v>763.74369220674566</v>
      </c>
      <c r="AF260" s="71">
        <f t="shared" si="88"/>
        <v>0</v>
      </c>
      <c r="AG260" s="71">
        <f t="shared" si="89"/>
        <v>0</v>
      </c>
      <c r="AH260" s="71" t="str">
        <f t="shared" si="90"/>
        <v/>
      </c>
      <c r="AI260" s="37" t="str">
        <f t="shared" si="91"/>
        <v/>
      </c>
      <c r="AJ260" s="37" t="str">
        <f t="shared" si="92"/>
        <v/>
      </c>
      <c r="AK260" s="38">
        <f t="shared" si="93"/>
        <v>763.74</v>
      </c>
      <c r="AL260" s="38">
        <f t="shared" si="94"/>
        <v>776.82</v>
      </c>
      <c r="AM260" s="36">
        <f t="shared" si="95"/>
        <v>172115</v>
      </c>
      <c r="AN260" s="39">
        <f t="shared" si="96"/>
        <v>1.8122660999999999E-3</v>
      </c>
      <c r="AO260" s="36">
        <f t="shared" si="97"/>
        <v>132.13050908489998</v>
      </c>
      <c r="AP260" s="36">
        <f t="shared" si="98"/>
        <v>99338</v>
      </c>
      <c r="AQ260" s="36">
        <f t="shared" si="99"/>
        <v>3700</v>
      </c>
      <c r="AR260" s="36">
        <f t="shared" si="100"/>
        <v>11263.75</v>
      </c>
      <c r="AS260" s="36">
        <f t="shared" si="101"/>
        <v>95506</v>
      </c>
      <c r="AT260" s="40">
        <f t="shared" si="102"/>
        <v>99338</v>
      </c>
      <c r="AU260" s="37"/>
      <c r="AV260" s="37">
        <f t="shared" si="103"/>
        <v>1</v>
      </c>
    </row>
    <row r="261" spans="1:48" ht="15" customHeight="1" x14ac:dyDescent="0.25">
      <c r="A261" s="43">
        <v>26</v>
      </c>
      <c r="B261" s="43">
        <v>300</v>
      </c>
      <c r="C261" t="s">
        <v>1367</v>
      </c>
      <c r="D261" t="s">
        <v>1368</v>
      </c>
      <c r="E261" s="44" t="s">
        <v>231</v>
      </c>
      <c r="F261" s="35">
        <v>499174</v>
      </c>
      <c r="G261" s="53">
        <v>1285</v>
      </c>
      <c r="H261" s="56">
        <f t="shared" si="78"/>
        <v>3.1089031276673134</v>
      </c>
      <c r="I261">
        <v>145</v>
      </c>
      <c r="J261">
        <v>523</v>
      </c>
      <c r="K261" s="37">
        <f t="shared" si="79"/>
        <v>27.724700000000002</v>
      </c>
      <c r="L261" s="37">
        <v>1484</v>
      </c>
      <c r="M261" s="37">
        <v>1358</v>
      </c>
      <c r="N261" s="37">
        <v>1186</v>
      </c>
      <c r="O261" s="37">
        <v>1275</v>
      </c>
      <c r="P261" s="45">
        <v>1176</v>
      </c>
      <c r="Q261" s="53">
        <v>1276</v>
      </c>
      <c r="R261" s="45">
        <f t="shared" si="80"/>
        <v>1484</v>
      </c>
      <c r="S261" s="38">
        <f t="shared" si="81"/>
        <v>13.41</v>
      </c>
      <c r="T261" s="53">
        <v>14405400</v>
      </c>
      <c r="U261" s="53">
        <v>67334122</v>
      </c>
      <c r="V261" s="63">
        <f t="shared" si="82"/>
        <v>21.393908</v>
      </c>
      <c r="W261" s="36">
        <v>217</v>
      </c>
      <c r="X261">
        <v>1125</v>
      </c>
      <c r="Y261">
        <f t="shared" si="83"/>
        <v>19.29</v>
      </c>
      <c r="Z261" s="55">
        <v>630115</v>
      </c>
      <c r="AA261" s="46">
        <v>754578</v>
      </c>
      <c r="AB261" s="37">
        <f t="shared" si="84"/>
        <v>0.376778</v>
      </c>
      <c r="AC261" s="37" t="str">
        <f t="shared" si="85"/>
        <v/>
      </c>
      <c r="AD261" s="37" t="str">
        <f t="shared" si="86"/>
        <v/>
      </c>
      <c r="AE261" s="71">
        <f t="shared" si="87"/>
        <v>883.17219612977317</v>
      </c>
      <c r="AF261" s="71">
        <f t="shared" si="88"/>
        <v>0</v>
      </c>
      <c r="AG261" s="71">
        <f t="shared" si="89"/>
        <v>0</v>
      </c>
      <c r="AH261" s="71" t="str">
        <f t="shared" si="90"/>
        <v/>
      </c>
      <c r="AI261" s="37" t="str">
        <f t="shared" si="91"/>
        <v/>
      </c>
      <c r="AJ261" s="37" t="str">
        <f t="shared" si="92"/>
        <v/>
      </c>
      <c r="AK261" s="38">
        <f t="shared" si="93"/>
        <v>883.17</v>
      </c>
      <c r="AL261" s="38">
        <f t="shared" si="94"/>
        <v>898.3</v>
      </c>
      <c r="AM261" s="36">
        <f t="shared" si="95"/>
        <v>916902</v>
      </c>
      <c r="AN261" s="39">
        <f t="shared" si="96"/>
        <v>1.8122660999999999E-3</v>
      </c>
      <c r="AO261" s="36">
        <f t="shared" si="97"/>
        <v>757.03429342079994</v>
      </c>
      <c r="AP261" s="36">
        <f t="shared" si="98"/>
        <v>499931</v>
      </c>
      <c r="AQ261" s="36">
        <f t="shared" si="99"/>
        <v>12850</v>
      </c>
      <c r="AR261" s="36">
        <f t="shared" si="100"/>
        <v>37728.9</v>
      </c>
      <c r="AS261" s="36">
        <f t="shared" si="101"/>
        <v>486324</v>
      </c>
      <c r="AT261" s="40">
        <f t="shared" si="102"/>
        <v>499931</v>
      </c>
      <c r="AU261" s="37"/>
      <c r="AV261" s="37">
        <f t="shared" si="103"/>
        <v>1</v>
      </c>
    </row>
    <row r="262" spans="1:48" ht="15" customHeight="1" x14ac:dyDescent="0.25">
      <c r="A262" s="43">
        <v>26</v>
      </c>
      <c r="B262" s="43">
        <v>500</v>
      </c>
      <c r="C262" t="s">
        <v>1619</v>
      </c>
      <c r="D262" t="s">
        <v>1620</v>
      </c>
      <c r="E262" s="44" t="s">
        <v>356</v>
      </c>
      <c r="F262" s="35">
        <v>130124</v>
      </c>
      <c r="G262" s="53">
        <v>387</v>
      </c>
      <c r="H262" s="56">
        <f t="shared" si="78"/>
        <v>2.5877109650189114</v>
      </c>
      <c r="I262">
        <v>76</v>
      </c>
      <c r="J262">
        <v>273</v>
      </c>
      <c r="K262" s="37">
        <f t="shared" si="79"/>
        <v>27.838800000000003</v>
      </c>
      <c r="L262" s="37">
        <v>619</v>
      </c>
      <c r="M262" s="37">
        <v>600</v>
      </c>
      <c r="N262" s="37">
        <v>485</v>
      </c>
      <c r="O262" s="37">
        <v>452</v>
      </c>
      <c r="P262" s="48">
        <v>437</v>
      </c>
      <c r="Q262" s="53">
        <v>384</v>
      </c>
      <c r="R262" s="45">
        <f t="shared" si="80"/>
        <v>619</v>
      </c>
      <c r="S262" s="38">
        <f t="shared" si="81"/>
        <v>37.479999999999997</v>
      </c>
      <c r="T262" s="53">
        <v>9882000</v>
      </c>
      <c r="U262" s="53">
        <v>26498732</v>
      </c>
      <c r="V262" s="63">
        <f t="shared" si="82"/>
        <v>37.292349999999999</v>
      </c>
      <c r="W262" s="36">
        <v>110</v>
      </c>
      <c r="X262">
        <v>424</v>
      </c>
      <c r="Y262">
        <f t="shared" si="83"/>
        <v>25.94</v>
      </c>
      <c r="Z262" s="55">
        <v>338309</v>
      </c>
      <c r="AA262" s="46">
        <v>276711</v>
      </c>
      <c r="AB262" s="37">
        <f t="shared" si="84"/>
        <v>0.376778</v>
      </c>
      <c r="AC262" s="37" t="str">
        <f t="shared" si="85"/>
        <v/>
      </c>
      <c r="AD262" s="37" t="str">
        <f t="shared" si="86"/>
        <v/>
      </c>
      <c r="AE262" s="71">
        <f t="shared" si="87"/>
        <v>768.05283482048208</v>
      </c>
      <c r="AF262" s="71">
        <f t="shared" si="88"/>
        <v>0</v>
      </c>
      <c r="AG262" s="71">
        <f t="shared" si="89"/>
        <v>0</v>
      </c>
      <c r="AH262" s="71" t="str">
        <f t="shared" si="90"/>
        <v/>
      </c>
      <c r="AI262" s="37" t="str">
        <f t="shared" si="91"/>
        <v/>
      </c>
      <c r="AJ262" s="37" t="str">
        <f t="shared" si="92"/>
        <v/>
      </c>
      <c r="AK262" s="38">
        <f t="shared" si="93"/>
        <v>768.05</v>
      </c>
      <c r="AL262" s="38">
        <f t="shared" si="94"/>
        <v>781.21</v>
      </c>
      <c r="AM262" s="36">
        <f t="shared" si="95"/>
        <v>174861</v>
      </c>
      <c r="AN262" s="39">
        <f t="shared" si="96"/>
        <v>1.8122660999999999E-3</v>
      </c>
      <c r="AO262" s="36">
        <f t="shared" si="97"/>
        <v>81.0753485157</v>
      </c>
      <c r="AP262" s="36">
        <f t="shared" si="98"/>
        <v>130205</v>
      </c>
      <c r="AQ262" s="36">
        <f t="shared" si="99"/>
        <v>3870</v>
      </c>
      <c r="AR262" s="36">
        <f t="shared" si="100"/>
        <v>13835.550000000001</v>
      </c>
      <c r="AS262" s="36">
        <f t="shared" si="101"/>
        <v>126254</v>
      </c>
      <c r="AT262" s="40">
        <f t="shared" si="102"/>
        <v>130205</v>
      </c>
      <c r="AU262" s="37"/>
      <c r="AV262" s="37">
        <f t="shared" si="103"/>
        <v>1</v>
      </c>
    </row>
    <row r="263" spans="1:48" ht="15" customHeight="1" x14ac:dyDescent="0.25">
      <c r="A263" s="43">
        <v>26</v>
      </c>
      <c r="B263" s="43">
        <v>600</v>
      </c>
      <c r="C263" t="s">
        <v>1641</v>
      </c>
      <c r="D263" t="s">
        <v>1642</v>
      </c>
      <c r="E263" s="44" t="s">
        <v>367</v>
      </c>
      <c r="F263" s="35">
        <v>233833</v>
      </c>
      <c r="G263" s="53">
        <v>707</v>
      </c>
      <c r="H263" s="56">
        <f t="shared" si="78"/>
        <v>2.8494194137968996</v>
      </c>
      <c r="I263">
        <v>67</v>
      </c>
      <c r="J263">
        <v>297</v>
      </c>
      <c r="K263" s="37">
        <f t="shared" si="79"/>
        <v>22.558900000000001</v>
      </c>
      <c r="L263" s="37">
        <v>627</v>
      </c>
      <c r="M263" s="37">
        <v>631</v>
      </c>
      <c r="N263" s="37">
        <v>576</v>
      </c>
      <c r="O263" s="37">
        <v>672</v>
      </c>
      <c r="P263" s="48">
        <v>681</v>
      </c>
      <c r="Q263" s="53">
        <v>698</v>
      </c>
      <c r="R263" s="45">
        <f t="shared" si="80"/>
        <v>698</v>
      </c>
      <c r="S263" s="38">
        <f t="shared" si="81"/>
        <v>0</v>
      </c>
      <c r="T263" s="53">
        <v>7571300</v>
      </c>
      <c r="U263" s="53">
        <v>53932574</v>
      </c>
      <c r="V263" s="63">
        <f t="shared" si="82"/>
        <v>14.038455000000001</v>
      </c>
      <c r="W263" s="36">
        <v>90</v>
      </c>
      <c r="X263">
        <v>680</v>
      </c>
      <c r="Y263">
        <f t="shared" si="83"/>
        <v>13.24</v>
      </c>
      <c r="Z263" s="55">
        <v>462662</v>
      </c>
      <c r="AA263" s="46">
        <v>185719</v>
      </c>
      <c r="AB263" s="37">
        <f t="shared" si="84"/>
        <v>0.376778</v>
      </c>
      <c r="AC263" s="37" t="str">
        <f t="shared" si="85"/>
        <v/>
      </c>
      <c r="AD263" s="37" t="str">
        <f t="shared" si="86"/>
        <v/>
      </c>
      <c r="AE263" s="71">
        <f t="shared" si="87"/>
        <v>825.8582118612178</v>
      </c>
      <c r="AF263" s="71">
        <f t="shared" si="88"/>
        <v>0</v>
      </c>
      <c r="AG263" s="71">
        <f t="shared" si="89"/>
        <v>0</v>
      </c>
      <c r="AH263" s="71" t="str">
        <f t="shared" si="90"/>
        <v/>
      </c>
      <c r="AI263" s="37" t="str">
        <f t="shared" si="91"/>
        <v/>
      </c>
      <c r="AJ263" s="37" t="str">
        <f t="shared" si="92"/>
        <v/>
      </c>
      <c r="AK263" s="38">
        <f t="shared" si="93"/>
        <v>825.86</v>
      </c>
      <c r="AL263" s="38">
        <f t="shared" si="94"/>
        <v>840.01</v>
      </c>
      <c r="AM263" s="36">
        <f t="shared" si="95"/>
        <v>419566</v>
      </c>
      <c r="AN263" s="39">
        <f t="shared" si="96"/>
        <v>1.8122660999999999E-3</v>
      </c>
      <c r="AO263" s="36">
        <f t="shared" si="97"/>
        <v>336.5976195513</v>
      </c>
      <c r="AP263" s="36">
        <f t="shared" si="98"/>
        <v>234170</v>
      </c>
      <c r="AQ263" s="36">
        <f t="shared" si="99"/>
        <v>7070</v>
      </c>
      <c r="AR263" s="36">
        <f t="shared" si="100"/>
        <v>9285.9500000000007</v>
      </c>
      <c r="AS263" s="36">
        <f t="shared" si="101"/>
        <v>226763</v>
      </c>
      <c r="AT263" s="40">
        <f t="shared" si="102"/>
        <v>234170</v>
      </c>
      <c r="AU263" s="37"/>
      <c r="AV263" s="37">
        <f t="shared" si="103"/>
        <v>1</v>
      </c>
    </row>
    <row r="264" spans="1:48" ht="15" customHeight="1" x14ac:dyDescent="0.25">
      <c r="A264" s="43">
        <v>26</v>
      </c>
      <c r="B264" s="43">
        <v>700</v>
      </c>
      <c r="C264" t="s">
        <v>2049</v>
      </c>
      <c r="D264" t="s">
        <v>2050</v>
      </c>
      <c r="E264" s="44" t="s">
        <v>571</v>
      </c>
      <c r="F264" s="35">
        <v>10597</v>
      </c>
      <c r="G264" s="53">
        <v>52</v>
      </c>
      <c r="H264" s="56">
        <f t="shared" si="78"/>
        <v>1.7160033436347992</v>
      </c>
      <c r="I264">
        <v>14</v>
      </c>
      <c r="J264">
        <v>51</v>
      </c>
      <c r="K264" s="37">
        <f t="shared" si="79"/>
        <v>27.450999999999997</v>
      </c>
      <c r="L264" s="37">
        <v>137</v>
      </c>
      <c r="M264" s="37">
        <v>124</v>
      </c>
      <c r="N264" s="37">
        <v>86</v>
      </c>
      <c r="O264" s="37">
        <v>59</v>
      </c>
      <c r="P264" s="48">
        <v>70</v>
      </c>
      <c r="Q264" s="53">
        <v>52</v>
      </c>
      <c r="R264" s="45">
        <f t="shared" si="80"/>
        <v>137</v>
      </c>
      <c r="S264" s="38">
        <f t="shared" si="81"/>
        <v>62.04</v>
      </c>
      <c r="T264" s="53">
        <v>1108100</v>
      </c>
      <c r="U264" s="53">
        <v>7963453</v>
      </c>
      <c r="V264" s="63">
        <f t="shared" si="82"/>
        <v>13.914818</v>
      </c>
      <c r="W264" s="36">
        <v>18</v>
      </c>
      <c r="X264">
        <v>104</v>
      </c>
      <c r="Y264">
        <f t="shared" si="83"/>
        <v>17.309999999999999</v>
      </c>
      <c r="Z264" s="55">
        <v>84412</v>
      </c>
      <c r="AA264" s="46">
        <v>28340</v>
      </c>
      <c r="AB264" s="37">
        <f t="shared" si="84"/>
        <v>0.376778</v>
      </c>
      <c r="AC264" s="37" t="str">
        <f t="shared" si="85"/>
        <v/>
      </c>
      <c r="AD264" s="37" t="str">
        <f t="shared" si="86"/>
        <v/>
      </c>
      <c r="AE264" s="71">
        <f t="shared" si="87"/>
        <v>575.51267053202355</v>
      </c>
      <c r="AF264" s="71">
        <f t="shared" si="88"/>
        <v>0</v>
      </c>
      <c r="AG264" s="71">
        <f t="shared" si="89"/>
        <v>0</v>
      </c>
      <c r="AH264" s="71" t="str">
        <f t="shared" si="90"/>
        <v/>
      </c>
      <c r="AI264" s="37" t="str">
        <f t="shared" si="91"/>
        <v/>
      </c>
      <c r="AJ264" s="37" t="str">
        <f t="shared" si="92"/>
        <v/>
      </c>
      <c r="AK264" s="38">
        <f t="shared" si="93"/>
        <v>575.51</v>
      </c>
      <c r="AL264" s="38">
        <f t="shared" si="94"/>
        <v>585.37</v>
      </c>
      <c r="AM264" s="36">
        <f t="shared" si="95"/>
        <v>0</v>
      </c>
      <c r="AN264" s="39">
        <f t="shared" si="96"/>
        <v>1.8122660999999999E-3</v>
      </c>
      <c r="AO264" s="36">
        <f t="shared" si="97"/>
        <v>-19.204583861699998</v>
      </c>
      <c r="AP264" s="36">
        <f t="shared" si="98"/>
        <v>0</v>
      </c>
      <c r="AQ264" s="36">
        <f t="shared" si="99"/>
        <v>520</v>
      </c>
      <c r="AR264" s="36">
        <f t="shared" si="100"/>
        <v>1417</v>
      </c>
      <c r="AS264" s="36">
        <f t="shared" si="101"/>
        <v>10077</v>
      </c>
      <c r="AT264" s="40">
        <f t="shared" si="102"/>
        <v>10077</v>
      </c>
      <c r="AU264" s="37"/>
      <c r="AV264" s="37">
        <f t="shared" si="103"/>
        <v>1</v>
      </c>
    </row>
    <row r="265" spans="1:48" ht="15" customHeight="1" x14ac:dyDescent="0.25">
      <c r="A265" s="43">
        <v>26</v>
      </c>
      <c r="B265" s="43">
        <v>800</v>
      </c>
      <c r="C265" t="s">
        <v>2537</v>
      </c>
      <c r="D265" t="s">
        <v>2538</v>
      </c>
      <c r="E265" s="44" t="s">
        <v>814</v>
      </c>
      <c r="F265" s="35">
        <v>40233</v>
      </c>
      <c r="G265" s="53">
        <v>163</v>
      </c>
      <c r="H265" s="56">
        <f t="shared" si="78"/>
        <v>2.2121876044039577</v>
      </c>
      <c r="I265">
        <v>28</v>
      </c>
      <c r="J265">
        <v>84</v>
      </c>
      <c r="K265" s="37">
        <f t="shared" si="79"/>
        <v>33.333300000000001</v>
      </c>
      <c r="L265" s="37">
        <v>247</v>
      </c>
      <c r="M265" s="37">
        <v>216</v>
      </c>
      <c r="N265" s="37">
        <v>159</v>
      </c>
      <c r="O265" s="37">
        <v>177</v>
      </c>
      <c r="P265" s="48">
        <v>167</v>
      </c>
      <c r="Q265" s="53">
        <v>166</v>
      </c>
      <c r="R265" s="45">
        <f t="shared" si="80"/>
        <v>247</v>
      </c>
      <c r="S265" s="38">
        <f t="shared" si="81"/>
        <v>34.01</v>
      </c>
      <c r="T265" s="53">
        <v>3376300</v>
      </c>
      <c r="U265" s="53">
        <v>10967274</v>
      </c>
      <c r="V265" s="63">
        <f t="shared" si="82"/>
        <v>30.785225000000001</v>
      </c>
      <c r="W265" s="36">
        <v>40</v>
      </c>
      <c r="X265">
        <v>185</v>
      </c>
      <c r="Y265">
        <f t="shared" si="83"/>
        <v>21.62</v>
      </c>
      <c r="Z265" s="55">
        <v>107151</v>
      </c>
      <c r="AA265" s="46">
        <v>95095</v>
      </c>
      <c r="AB265" s="37">
        <f t="shared" si="84"/>
        <v>0.376778</v>
      </c>
      <c r="AC265" s="37" t="str">
        <f t="shared" si="85"/>
        <v/>
      </c>
      <c r="AD265" s="37" t="str">
        <f t="shared" si="86"/>
        <v/>
      </c>
      <c r="AE265" s="71">
        <f t="shared" si="87"/>
        <v>685.10836149793295</v>
      </c>
      <c r="AF265" s="71">
        <f t="shared" si="88"/>
        <v>0</v>
      </c>
      <c r="AG265" s="71">
        <f t="shared" si="89"/>
        <v>0</v>
      </c>
      <c r="AH265" s="71" t="str">
        <f t="shared" si="90"/>
        <v/>
      </c>
      <c r="AI265" s="37" t="str">
        <f t="shared" si="91"/>
        <v/>
      </c>
      <c r="AJ265" s="37" t="str">
        <f t="shared" si="92"/>
        <v/>
      </c>
      <c r="AK265" s="38">
        <f t="shared" si="93"/>
        <v>685.11</v>
      </c>
      <c r="AL265" s="38">
        <f t="shared" si="94"/>
        <v>696.85</v>
      </c>
      <c r="AM265" s="36">
        <f t="shared" si="95"/>
        <v>73214</v>
      </c>
      <c r="AN265" s="39">
        <f t="shared" si="96"/>
        <v>1.8122660999999999E-3</v>
      </c>
      <c r="AO265" s="36">
        <f t="shared" si="97"/>
        <v>59.770348244099999</v>
      </c>
      <c r="AP265" s="36">
        <f t="shared" si="98"/>
        <v>40293</v>
      </c>
      <c r="AQ265" s="36">
        <f t="shared" si="99"/>
        <v>1630</v>
      </c>
      <c r="AR265" s="36">
        <f t="shared" si="100"/>
        <v>4754.75</v>
      </c>
      <c r="AS265" s="36">
        <f t="shared" si="101"/>
        <v>38603</v>
      </c>
      <c r="AT265" s="40">
        <f t="shared" si="102"/>
        <v>40293</v>
      </c>
      <c r="AU265" s="37"/>
      <c r="AV265" s="37">
        <f t="shared" si="103"/>
        <v>1</v>
      </c>
    </row>
    <row r="266" spans="1:48" ht="15" customHeight="1" x14ac:dyDescent="0.25">
      <c r="A266" s="43">
        <v>27</v>
      </c>
      <c r="B266" s="43">
        <v>100</v>
      </c>
      <c r="C266" t="s">
        <v>1089</v>
      </c>
      <c r="D266" t="s">
        <v>1090</v>
      </c>
      <c r="E266" s="44" t="s">
        <v>93</v>
      </c>
      <c r="F266" s="35">
        <v>3027980</v>
      </c>
      <c r="G266" s="53">
        <v>33938</v>
      </c>
      <c r="H266" s="56">
        <f t="shared" si="78"/>
        <v>4.5306862453311938</v>
      </c>
      <c r="I266">
        <v>357</v>
      </c>
      <c r="J266">
        <v>11648</v>
      </c>
      <c r="K266" s="37">
        <f t="shared" si="79"/>
        <v>3.0648999999999997</v>
      </c>
      <c r="L266" s="37">
        <v>35173</v>
      </c>
      <c r="M266" s="37">
        <v>31230</v>
      </c>
      <c r="N266" s="37">
        <v>28887</v>
      </c>
      <c r="O266" s="37">
        <v>29172</v>
      </c>
      <c r="P266" s="45">
        <v>30104</v>
      </c>
      <c r="Q266" s="53">
        <v>33782</v>
      </c>
      <c r="R266" s="45">
        <f t="shared" si="80"/>
        <v>35173</v>
      </c>
      <c r="S266" s="38">
        <f t="shared" si="81"/>
        <v>3.51</v>
      </c>
      <c r="T266" s="53">
        <v>672240300</v>
      </c>
      <c r="U266" s="53">
        <v>3175779940</v>
      </c>
      <c r="V266" s="63">
        <f t="shared" si="82"/>
        <v>21.167722999999999</v>
      </c>
      <c r="W266" s="36">
        <v>3808</v>
      </c>
      <c r="X266">
        <v>33109</v>
      </c>
      <c r="Y266">
        <f t="shared" si="83"/>
        <v>11.5</v>
      </c>
      <c r="Z266" s="55">
        <v>46063103</v>
      </c>
      <c r="AA266" s="46">
        <v>22795615</v>
      </c>
      <c r="AB266" s="37">
        <f t="shared" si="84"/>
        <v>0.376778</v>
      </c>
      <c r="AC266" s="37" t="str">
        <f t="shared" si="85"/>
        <v/>
      </c>
      <c r="AD266" s="37" t="str">
        <f t="shared" si="86"/>
        <v/>
      </c>
      <c r="AE266" s="71">
        <f t="shared" si="87"/>
        <v>0</v>
      </c>
      <c r="AF266" s="71">
        <f t="shared" si="88"/>
        <v>0</v>
      </c>
      <c r="AG266" s="71">
        <f t="shared" si="89"/>
        <v>696.73482623254984</v>
      </c>
      <c r="AH266" s="71" t="str">
        <f t="shared" si="90"/>
        <v/>
      </c>
      <c r="AI266" s="37" t="str">
        <f t="shared" si="91"/>
        <v/>
      </c>
      <c r="AJ266" s="37" t="str">
        <f t="shared" si="92"/>
        <v/>
      </c>
      <c r="AK266" s="38">
        <f t="shared" si="93"/>
        <v>696.73</v>
      </c>
      <c r="AL266" s="38">
        <f t="shared" si="94"/>
        <v>708.67</v>
      </c>
      <c r="AM266" s="36">
        <f t="shared" si="95"/>
        <v>6695279</v>
      </c>
      <c r="AN266" s="39">
        <f t="shared" si="96"/>
        <v>1.8122660999999999E-3</v>
      </c>
      <c r="AO266" s="36">
        <f t="shared" si="97"/>
        <v>6646.1216562638992</v>
      </c>
      <c r="AP266" s="36">
        <f t="shared" si="98"/>
        <v>3034626</v>
      </c>
      <c r="AQ266" s="36">
        <f t="shared" si="99"/>
        <v>339380</v>
      </c>
      <c r="AR266" s="36">
        <f t="shared" si="100"/>
        <v>1139780.75</v>
      </c>
      <c r="AS266" s="36">
        <f t="shared" si="101"/>
        <v>2688600</v>
      </c>
      <c r="AT266" s="40">
        <f t="shared" si="102"/>
        <v>3034626</v>
      </c>
      <c r="AU266" s="37"/>
      <c r="AV266" s="37">
        <f t="shared" si="103"/>
        <v>1</v>
      </c>
    </row>
    <row r="267" spans="1:48" ht="15" customHeight="1" x14ac:dyDescent="0.25">
      <c r="A267" s="43">
        <v>27</v>
      </c>
      <c r="B267" s="43">
        <v>200</v>
      </c>
      <c r="C267" t="s">
        <v>1159</v>
      </c>
      <c r="D267" t="s">
        <v>1160</v>
      </c>
      <c r="E267" s="44" t="s">
        <v>128</v>
      </c>
      <c r="F267" s="35">
        <v>0</v>
      </c>
      <c r="G267" s="53">
        <v>24007</v>
      </c>
      <c r="H267" s="56">
        <f t="shared" si="78"/>
        <v>4.3803378924664909</v>
      </c>
      <c r="I267">
        <v>121</v>
      </c>
      <c r="J267">
        <v>8774</v>
      </c>
      <c r="K267" s="37">
        <f t="shared" si="79"/>
        <v>1.3791</v>
      </c>
      <c r="L267" s="37">
        <v>2275</v>
      </c>
      <c r="M267" s="37">
        <v>9006</v>
      </c>
      <c r="N267" s="37">
        <v>16849</v>
      </c>
      <c r="O267" s="37">
        <v>22193</v>
      </c>
      <c r="P267" s="45">
        <v>23089</v>
      </c>
      <c r="Q267" s="53">
        <v>23919</v>
      </c>
      <c r="R267" s="45">
        <f t="shared" si="80"/>
        <v>23919</v>
      </c>
      <c r="S267" s="38">
        <f t="shared" si="81"/>
        <v>0</v>
      </c>
      <c r="T267" s="53">
        <v>294743500</v>
      </c>
      <c r="U267" s="53">
        <v>3616309313</v>
      </c>
      <c r="V267" s="63">
        <f t="shared" si="82"/>
        <v>8.1503949999999996</v>
      </c>
      <c r="W267" s="36">
        <v>3182</v>
      </c>
      <c r="X267">
        <v>23666</v>
      </c>
      <c r="Y267">
        <f t="shared" si="83"/>
        <v>13.45</v>
      </c>
      <c r="Z267" s="55">
        <v>41649967</v>
      </c>
      <c r="AA267" s="46">
        <v>13524776</v>
      </c>
      <c r="AB267" s="37">
        <f t="shared" si="84"/>
        <v>0.376778</v>
      </c>
      <c r="AC267" s="37" t="str">
        <f t="shared" si="85"/>
        <v/>
      </c>
      <c r="AD267" s="37" t="str">
        <f t="shared" si="86"/>
        <v/>
      </c>
      <c r="AE267" s="71">
        <f t="shared" si="87"/>
        <v>0</v>
      </c>
      <c r="AF267" s="71">
        <f t="shared" si="88"/>
        <v>0</v>
      </c>
      <c r="AG267" s="71">
        <f t="shared" si="89"/>
        <v>581.99666233574987</v>
      </c>
      <c r="AH267" s="71" t="str">
        <f t="shared" si="90"/>
        <v/>
      </c>
      <c r="AI267" s="37" t="str">
        <f t="shared" si="91"/>
        <v/>
      </c>
      <c r="AJ267" s="37" t="str">
        <f t="shared" si="92"/>
        <v/>
      </c>
      <c r="AK267" s="38">
        <f t="shared" si="93"/>
        <v>582</v>
      </c>
      <c r="AL267" s="38">
        <f t="shared" si="94"/>
        <v>591.97</v>
      </c>
      <c r="AM267" s="36">
        <f t="shared" si="95"/>
        <v>0</v>
      </c>
      <c r="AN267" s="39">
        <f t="shared" si="96"/>
        <v>1.8122660999999999E-3</v>
      </c>
      <c r="AO267" s="36">
        <f t="shared" si="97"/>
        <v>0</v>
      </c>
      <c r="AP267" s="36">
        <f t="shared" si="98"/>
        <v>0</v>
      </c>
      <c r="AQ267" s="36">
        <f t="shared" si="99"/>
        <v>240070</v>
      </c>
      <c r="AR267" s="36">
        <f t="shared" si="100"/>
        <v>676238.8</v>
      </c>
      <c r="AS267" s="36">
        <f t="shared" si="101"/>
        <v>-240070</v>
      </c>
      <c r="AT267" s="40">
        <f t="shared" si="102"/>
        <v>0</v>
      </c>
      <c r="AU267" s="37"/>
      <c r="AV267" s="37">
        <f t="shared" si="103"/>
        <v>0</v>
      </c>
    </row>
    <row r="268" spans="1:48" ht="15" customHeight="1" x14ac:dyDescent="0.25">
      <c r="A268" s="43">
        <v>27</v>
      </c>
      <c r="B268" s="43">
        <v>300</v>
      </c>
      <c r="C268" t="s">
        <v>1259</v>
      </c>
      <c r="D268" t="s">
        <v>1260</v>
      </c>
      <c r="E268" s="44" t="s">
        <v>177</v>
      </c>
      <c r="F268" s="35">
        <v>1875379</v>
      </c>
      <c r="G268" s="53">
        <v>22791</v>
      </c>
      <c r="H268" s="56">
        <f t="shared" ref="H268:H331" si="104">LOG10(G268)</f>
        <v>4.3577633811239478</v>
      </c>
      <c r="I268">
        <v>502</v>
      </c>
      <c r="J268">
        <v>9696</v>
      </c>
      <c r="K268" s="37">
        <f t="shared" ref="K268:K331" si="105">ROUND(I268/J268,6)*100</f>
        <v>5.1774000000000004</v>
      </c>
      <c r="L268" s="37">
        <v>30925</v>
      </c>
      <c r="M268" s="37">
        <v>25543</v>
      </c>
      <c r="N268" s="37">
        <v>23788</v>
      </c>
      <c r="O268" s="37">
        <v>22698</v>
      </c>
      <c r="P268" s="45">
        <v>22151</v>
      </c>
      <c r="Q268" s="53">
        <v>23330</v>
      </c>
      <c r="R268" s="45">
        <f t="shared" ref="R268:R331" si="106">MAX(L268:Q268)</f>
        <v>30925</v>
      </c>
      <c r="S268" s="38">
        <f t="shared" ref="S268:S331" si="107">ROUND(IF(100*(1-(G268/R268))&lt;0,0,100*(1-G268/R268)),2)</f>
        <v>26.3</v>
      </c>
      <c r="T268" s="53">
        <v>277459900</v>
      </c>
      <c r="U268" s="53">
        <v>2774610870</v>
      </c>
      <c r="V268" s="63">
        <f t="shared" ref="V268:V331" si="108">ROUND(T268/U268*100,6)</f>
        <v>9.9999570000000002</v>
      </c>
      <c r="W268" s="36">
        <v>3275</v>
      </c>
      <c r="X268">
        <v>22954</v>
      </c>
      <c r="Y268">
        <f t="shared" ref="Y268:Y331" si="109">ROUND(W268/X268*100,2)</f>
        <v>14.27</v>
      </c>
      <c r="Z268" s="55">
        <v>35056872</v>
      </c>
      <c r="AA268" s="46">
        <v>14826742</v>
      </c>
      <c r="AB268" s="37">
        <f t="shared" ref="AB268:AB331" si="110">ROUND(AA$11/Z$11,6)</f>
        <v>0.376778</v>
      </c>
      <c r="AC268" s="37" t="str">
        <f t="shared" ref="AC268:AC331" si="111">IF(AND(2500&lt;=G268,G268&lt;3000),(G268-2500)*0.002,"")</f>
        <v/>
      </c>
      <c r="AD268" s="37" t="str">
        <f t="shared" ref="AD268:AD331" si="112">IF(AND(10000&lt;=G268,G268&lt;11000),(11000-G268)*0.001,"")</f>
        <v/>
      </c>
      <c r="AE268" s="71">
        <f t="shared" ref="AE268:AE331" si="113">IF(G268&lt;3000, 196.487+(220.877*H268),0)</f>
        <v>0</v>
      </c>
      <c r="AF268" s="71">
        <f t="shared" ref="AF268:AF331" si="114">IF((AND(2500&lt;=G268,G268&lt;11000)),1.15*(497.308+(6.667*K268)+(9.215*V268)+(16.081*S268)),0)</f>
        <v>0</v>
      </c>
      <c r="AG268" s="71">
        <f t="shared" ref="AG268:AG331" si="115">IF(G268&gt;=10000,1.15*(293.056+(8.572*K268)+(11.494*Y268)+(5.719*V268)+(9.484*S268)),0)</f>
        <v>929.28625791544994</v>
      </c>
      <c r="AH268" s="71" t="str">
        <f t="shared" ref="AH268:AH331" si="116">IF(AND(2500&lt;=G268,G268&lt;3000),(AC268*AF268)+((1-AC268)*AE268),"")</f>
        <v/>
      </c>
      <c r="AI268" s="37" t="str">
        <f t="shared" ref="AI268:AI331" si="117">IF(AND(10000&lt;=G268,G268&lt;11000),(AD268*AF268)+(AG268*(1-AD268)),"")</f>
        <v/>
      </c>
      <c r="AJ268" s="37" t="str">
        <f t="shared" ref="AJ268:AJ331" si="118">IF(AND(AC268="",AD268=""),"",1)</f>
        <v/>
      </c>
      <c r="AK268" s="38">
        <f t="shared" ref="AK268:AK331" si="119">ROUND(IF(AJ268="",MAX(AE268,AF268,AG268),MAX(AH268,AI268)),2)</f>
        <v>929.29</v>
      </c>
      <c r="AL268" s="38">
        <f t="shared" ref="AL268:AL331" si="120">ROUND(AK268*AL$2,2)</f>
        <v>945.21</v>
      </c>
      <c r="AM268" s="36">
        <f t="shared" ref="AM268:AM331" si="121">ROUND(IF((AL268*G268)-(Z268*AB268)&lt;0,0,(AL268*G268)-(Z268*AB268)),0)</f>
        <v>8333623</v>
      </c>
      <c r="AN268" s="39">
        <f t="shared" ref="AN268:AN331" si="122">$AN$11</f>
        <v>1.8122660999999999E-3</v>
      </c>
      <c r="AO268" s="36">
        <f t="shared" ref="AO268:AO331" si="123">(AM268-F268)*AN268</f>
        <v>11704.0566667284</v>
      </c>
      <c r="AP268" s="36">
        <f t="shared" ref="AP268:AP331" si="124">ROUND(MAX(IF(F268&lt;AM268,F268+AO268,AM268),0),0)</f>
        <v>1887083</v>
      </c>
      <c r="AQ268" s="36">
        <f t="shared" ref="AQ268:AQ331" si="125">10*G268</f>
        <v>227910</v>
      </c>
      <c r="AR268" s="36">
        <f t="shared" ref="AR268:AR331" si="126">0.05*AA268</f>
        <v>741337.10000000009</v>
      </c>
      <c r="AS268" s="36">
        <f t="shared" ref="AS268:AS331" si="127">ROUND(MAX(F268-MIN(AQ268:AR268)),0)</f>
        <v>1647469</v>
      </c>
      <c r="AT268" s="40">
        <f t="shared" ref="AT268:AT331" si="128">MAX(AP268,AS268)</f>
        <v>1887083</v>
      </c>
      <c r="AU268" s="37"/>
      <c r="AV268" s="37">
        <f t="shared" ref="AV268:AV331" si="129">IF(AT268&gt;0,1,0)</f>
        <v>1</v>
      </c>
    </row>
    <row r="269" spans="1:48" ht="15" customHeight="1" x14ac:dyDescent="0.25">
      <c r="A269" s="43">
        <v>27</v>
      </c>
      <c r="B269" s="43">
        <v>500</v>
      </c>
      <c r="C269" t="s">
        <v>1285</v>
      </c>
      <c r="D269" t="s">
        <v>1286</v>
      </c>
      <c r="E269" s="44" t="s">
        <v>190</v>
      </c>
      <c r="F269" s="35">
        <v>0</v>
      </c>
      <c r="G269" s="53">
        <v>3840</v>
      </c>
      <c r="H269" s="56">
        <f t="shared" si="104"/>
        <v>3.5843312243675309</v>
      </c>
      <c r="I269">
        <v>205</v>
      </c>
      <c r="J269">
        <v>1616</v>
      </c>
      <c r="K269" s="37">
        <f t="shared" si="105"/>
        <v>12.685599999999999</v>
      </c>
      <c r="L269" s="37">
        <v>3853</v>
      </c>
      <c r="M269" s="37">
        <v>3716</v>
      </c>
      <c r="N269" s="37">
        <v>3653</v>
      </c>
      <c r="O269" s="37">
        <v>3853</v>
      </c>
      <c r="P269" s="45">
        <v>3642</v>
      </c>
      <c r="Q269" s="53">
        <v>3899</v>
      </c>
      <c r="R269" s="45">
        <f t="shared" si="106"/>
        <v>3899</v>
      </c>
      <c r="S269" s="38">
        <f t="shared" si="107"/>
        <v>1.51</v>
      </c>
      <c r="T269" s="53">
        <v>32100600</v>
      </c>
      <c r="U269" s="53">
        <v>2069032808</v>
      </c>
      <c r="V269" s="63">
        <f t="shared" si="108"/>
        <v>1.5514790000000001</v>
      </c>
      <c r="W269" s="36">
        <v>718</v>
      </c>
      <c r="X269">
        <v>3852</v>
      </c>
      <c r="Y269">
        <f t="shared" si="109"/>
        <v>18.64</v>
      </c>
      <c r="Z269" s="55">
        <v>24613333</v>
      </c>
      <c r="AA269" s="46">
        <v>3318560</v>
      </c>
      <c r="AB269" s="37">
        <f t="shared" si="110"/>
        <v>0.376778</v>
      </c>
      <c r="AC269" s="37" t="str">
        <f t="shared" si="111"/>
        <v/>
      </c>
      <c r="AD269" s="37" t="str">
        <f t="shared" si="112"/>
        <v/>
      </c>
      <c r="AE269" s="71">
        <f t="shared" si="113"/>
        <v>0</v>
      </c>
      <c r="AF269" s="71">
        <f t="shared" si="114"/>
        <v>713.53139681275002</v>
      </c>
      <c r="AG269" s="71">
        <f t="shared" si="115"/>
        <v>0</v>
      </c>
      <c r="AH269" s="71" t="str">
        <f t="shared" si="116"/>
        <v/>
      </c>
      <c r="AI269" s="37" t="str">
        <f t="shared" si="117"/>
        <v/>
      </c>
      <c r="AJ269" s="37" t="str">
        <f t="shared" si="118"/>
        <v/>
      </c>
      <c r="AK269" s="38">
        <f t="shared" si="119"/>
        <v>713.53</v>
      </c>
      <c r="AL269" s="38">
        <f t="shared" si="120"/>
        <v>725.75</v>
      </c>
      <c r="AM269" s="36">
        <f t="shared" si="121"/>
        <v>0</v>
      </c>
      <c r="AN269" s="39">
        <f t="shared" si="122"/>
        <v>1.8122660999999999E-3</v>
      </c>
      <c r="AO269" s="36">
        <f t="shared" si="123"/>
        <v>0</v>
      </c>
      <c r="AP269" s="36">
        <f t="shared" si="124"/>
        <v>0</v>
      </c>
      <c r="AQ269" s="36">
        <f t="shared" si="125"/>
        <v>38400</v>
      </c>
      <c r="AR269" s="36">
        <f t="shared" si="126"/>
        <v>165928</v>
      </c>
      <c r="AS269" s="36">
        <f t="shared" si="127"/>
        <v>-38400</v>
      </c>
      <c r="AT269" s="40">
        <f t="shared" si="128"/>
        <v>0</v>
      </c>
      <c r="AU269" s="37"/>
      <c r="AV269" s="37">
        <f t="shared" si="129"/>
        <v>0</v>
      </c>
    </row>
    <row r="270" spans="1:48" ht="15" customHeight="1" x14ac:dyDescent="0.25">
      <c r="A270" s="43">
        <v>27</v>
      </c>
      <c r="B270" s="43">
        <v>700</v>
      </c>
      <c r="C270" t="s">
        <v>1359</v>
      </c>
      <c r="D270" t="s">
        <v>1360</v>
      </c>
      <c r="E270" s="44" t="s">
        <v>227</v>
      </c>
      <c r="F270" s="35">
        <v>0</v>
      </c>
      <c r="G270" s="53">
        <v>54048</v>
      </c>
      <c r="H270" s="56">
        <f t="shared" si="104"/>
        <v>4.7327796278909142</v>
      </c>
      <c r="I270">
        <v>1967</v>
      </c>
      <c r="J270">
        <v>23998</v>
      </c>
      <c r="K270" s="37">
        <f t="shared" si="105"/>
        <v>8.1965000000000003</v>
      </c>
      <c r="L270" s="37">
        <v>44046</v>
      </c>
      <c r="M270" s="37">
        <v>46073</v>
      </c>
      <c r="N270" s="37">
        <v>46070</v>
      </c>
      <c r="O270" s="37">
        <v>47425</v>
      </c>
      <c r="P270" s="45">
        <v>47941</v>
      </c>
      <c r="Q270" s="53">
        <v>53494</v>
      </c>
      <c r="R270" s="45">
        <f t="shared" si="106"/>
        <v>53494</v>
      </c>
      <c r="S270" s="38">
        <f t="shared" si="107"/>
        <v>0</v>
      </c>
      <c r="T270" s="53">
        <v>2452758300</v>
      </c>
      <c r="U270" s="53">
        <v>16607011282</v>
      </c>
      <c r="V270" s="63">
        <f t="shared" si="108"/>
        <v>14.769413999999999</v>
      </c>
      <c r="W270" s="36">
        <v>12045</v>
      </c>
      <c r="X270">
        <v>53037</v>
      </c>
      <c r="Y270">
        <f t="shared" si="109"/>
        <v>22.71</v>
      </c>
      <c r="Z270" s="55">
        <v>193025028</v>
      </c>
      <c r="AA270" s="46">
        <v>49623191</v>
      </c>
      <c r="AB270" s="37">
        <f t="shared" si="110"/>
        <v>0.376778</v>
      </c>
      <c r="AC270" s="37" t="str">
        <f t="shared" si="111"/>
        <v/>
      </c>
      <c r="AD270" s="37" t="str">
        <f t="shared" si="112"/>
        <v/>
      </c>
      <c r="AE270" s="71">
        <f t="shared" si="113"/>
        <v>0</v>
      </c>
      <c r="AF270" s="71">
        <f t="shared" si="114"/>
        <v>0</v>
      </c>
      <c r="AG270" s="71">
        <f t="shared" si="115"/>
        <v>815.13312916589996</v>
      </c>
      <c r="AH270" s="71" t="str">
        <f t="shared" si="116"/>
        <v/>
      </c>
      <c r="AI270" s="37" t="str">
        <f t="shared" si="117"/>
        <v/>
      </c>
      <c r="AJ270" s="37" t="str">
        <f t="shared" si="118"/>
        <v/>
      </c>
      <c r="AK270" s="38">
        <f t="shared" si="119"/>
        <v>815.13</v>
      </c>
      <c r="AL270" s="38">
        <f t="shared" si="120"/>
        <v>829.09</v>
      </c>
      <c r="AM270" s="36">
        <f t="shared" si="121"/>
        <v>0</v>
      </c>
      <c r="AN270" s="39">
        <f t="shared" si="122"/>
        <v>1.8122660999999999E-3</v>
      </c>
      <c r="AO270" s="36">
        <f t="shared" si="123"/>
        <v>0</v>
      </c>
      <c r="AP270" s="36">
        <f t="shared" si="124"/>
        <v>0</v>
      </c>
      <c r="AQ270" s="36">
        <f t="shared" si="125"/>
        <v>540480</v>
      </c>
      <c r="AR270" s="36">
        <f t="shared" si="126"/>
        <v>2481159.5500000003</v>
      </c>
      <c r="AS270" s="36">
        <f t="shared" si="127"/>
        <v>-540480</v>
      </c>
      <c r="AT270" s="40">
        <f t="shared" si="128"/>
        <v>0</v>
      </c>
      <c r="AU270" s="37"/>
      <c r="AV270" s="37">
        <f t="shared" si="129"/>
        <v>0</v>
      </c>
    </row>
    <row r="271" spans="1:48" ht="15" customHeight="1" x14ac:dyDescent="0.25">
      <c r="A271" s="43">
        <v>27</v>
      </c>
      <c r="B271" s="43">
        <v>900</v>
      </c>
      <c r="C271" t="s">
        <v>1409</v>
      </c>
      <c r="D271" t="s">
        <v>1410</v>
      </c>
      <c r="E271" s="44" t="s">
        <v>251</v>
      </c>
      <c r="F271" s="35">
        <v>0</v>
      </c>
      <c r="G271" s="53">
        <v>2335</v>
      </c>
      <c r="H271" s="56">
        <f t="shared" si="104"/>
        <v>3.368286884902131</v>
      </c>
      <c r="I271">
        <v>331</v>
      </c>
      <c r="J271">
        <v>1331</v>
      </c>
      <c r="K271" s="37">
        <f t="shared" si="105"/>
        <v>24.868499999999997</v>
      </c>
      <c r="L271" s="37">
        <v>2563</v>
      </c>
      <c r="M271" s="37">
        <v>2523</v>
      </c>
      <c r="N271" s="37">
        <v>2367</v>
      </c>
      <c r="O271" s="37">
        <v>2393</v>
      </c>
      <c r="P271" s="45">
        <v>2188</v>
      </c>
      <c r="Q271" s="53">
        <v>2355</v>
      </c>
      <c r="R271" s="45">
        <f t="shared" si="106"/>
        <v>2563</v>
      </c>
      <c r="S271" s="38">
        <f t="shared" si="107"/>
        <v>8.9</v>
      </c>
      <c r="T271" s="53">
        <v>144613100</v>
      </c>
      <c r="U271" s="53">
        <v>833116466</v>
      </c>
      <c r="V271" s="63">
        <f t="shared" si="108"/>
        <v>17.358089</v>
      </c>
      <c r="W271" s="36">
        <v>441</v>
      </c>
      <c r="X271">
        <v>2257</v>
      </c>
      <c r="Y271">
        <f t="shared" si="109"/>
        <v>19.54</v>
      </c>
      <c r="Z271" s="55">
        <v>8874054</v>
      </c>
      <c r="AA271" s="46">
        <v>2331207</v>
      </c>
      <c r="AB271" s="37">
        <f t="shared" si="110"/>
        <v>0.376778</v>
      </c>
      <c r="AC271" s="37" t="str">
        <f t="shared" si="111"/>
        <v/>
      </c>
      <c r="AD271" s="37" t="str">
        <f t="shared" si="112"/>
        <v/>
      </c>
      <c r="AE271" s="71">
        <f t="shared" si="113"/>
        <v>940.46410227652802</v>
      </c>
      <c r="AF271" s="71">
        <f t="shared" si="114"/>
        <v>0</v>
      </c>
      <c r="AG271" s="71">
        <f t="shared" si="115"/>
        <v>0</v>
      </c>
      <c r="AH271" s="71" t="str">
        <f t="shared" si="116"/>
        <v/>
      </c>
      <c r="AI271" s="37" t="str">
        <f t="shared" si="117"/>
        <v/>
      </c>
      <c r="AJ271" s="37" t="str">
        <f t="shared" si="118"/>
        <v/>
      </c>
      <c r="AK271" s="38">
        <f t="shared" si="119"/>
        <v>940.46</v>
      </c>
      <c r="AL271" s="38">
        <f t="shared" si="120"/>
        <v>956.57</v>
      </c>
      <c r="AM271" s="36">
        <f t="shared" si="121"/>
        <v>0</v>
      </c>
      <c r="AN271" s="39">
        <f t="shared" si="122"/>
        <v>1.8122660999999999E-3</v>
      </c>
      <c r="AO271" s="36">
        <f t="shared" si="123"/>
        <v>0</v>
      </c>
      <c r="AP271" s="36">
        <f t="shared" si="124"/>
        <v>0</v>
      </c>
      <c r="AQ271" s="36">
        <f t="shared" si="125"/>
        <v>23350</v>
      </c>
      <c r="AR271" s="36">
        <f t="shared" si="126"/>
        <v>116560.35</v>
      </c>
      <c r="AS271" s="36">
        <f t="shared" si="127"/>
        <v>-23350</v>
      </c>
      <c r="AT271" s="40">
        <f t="shared" si="128"/>
        <v>0</v>
      </c>
      <c r="AU271" s="37"/>
      <c r="AV271" s="37">
        <f t="shared" si="129"/>
        <v>0</v>
      </c>
    </row>
    <row r="272" spans="1:48" ht="15" customHeight="1" x14ac:dyDescent="0.25">
      <c r="A272" s="43">
        <v>27</v>
      </c>
      <c r="B272" s="43">
        <v>1100</v>
      </c>
      <c r="C272" t="s">
        <v>1511</v>
      </c>
      <c r="D272" t="s">
        <v>1512</v>
      </c>
      <c r="E272" s="44" t="s">
        <v>302</v>
      </c>
      <c r="F272" s="35">
        <v>0</v>
      </c>
      <c r="G272" s="53">
        <v>22034</v>
      </c>
      <c r="H272" s="56">
        <f t="shared" si="104"/>
        <v>4.3430933450961371</v>
      </c>
      <c r="I272">
        <v>351</v>
      </c>
      <c r="J272">
        <v>10269</v>
      </c>
      <c r="K272" s="37">
        <f t="shared" si="105"/>
        <v>3.4181000000000004</v>
      </c>
      <c r="L272" s="37">
        <v>24246</v>
      </c>
      <c r="M272" s="37">
        <v>22775</v>
      </c>
      <c r="N272" s="37">
        <v>20971</v>
      </c>
      <c r="O272" s="37">
        <v>20281</v>
      </c>
      <c r="P272" s="45">
        <v>20371</v>
      </c>
      <c r="Q272" s="53">
        <v>22552</v>
      </c>
      <c r="R272" s="45">
        <f t="shared" si="106"/>
        <v>24246</v>
      </c>
      <c r="S272" s="38">
        <f t="shared" si="107"/>
        <v>9.1199999999999992</v>
      </c>
      <c r="T272" s="53">
        <v>1305068400</v>
      </c>
      <c r="U272" s="53">
        <v>5347803586</v>
      </c>
      <c r="V272" s="63">
        <f t="shared" si="108"/>
        <v>24.403821000000001</v>
      </c>
      <c r="W272" s="36">
        <v>4875</v>
      </c>
      <c r="X272">
        <v>22142</v>
      </c>
      <c r="Y272">
        <f t="shared" si="109"/>
        <v>22.02</v>
      </c>
      <c r="Z272" s="55">
        <v>63974165</v>
      </c>
      <c r="AA272" s="46">
        <v>31094120</v>
      </c>
      <c r="AB272" s="37">
        <f t="shared" si="110"/>
        <v>0.376778</v>
      </c>
      <c r="AC272" s="37" t="str">
        <f t="shared" si="111"/>
        <v/>
      </c>
      <c r="AD272" s="37" t="str">
        <f t="shared" si="112"/>
        <v/>
      </c>
      <c r="AE272" s="71">
        <f t="shared" si="113"/>
        <v>0</v>
      </c>
      <c r="AF272" s="71">
        <f t="shared" si="114"/>
        <v>0</v>
      </c>
      <c r="AG272" s="71">
        <f t="shared" si="115"/>
        <v>921.7403703238499</v>
      </c>
      <c r="AH272" s="71" t="str">
        <f t="shared" si="116"/>
        <v/>
      </c>
      <c r="AI272" s="37" t="str">
        <f t="shared" si="117"/>
        <v/>
      </c>
      <c r="AJ272" s="37" t="str">
        <f t="shared" si="118"/>
        <v/>
      </c>
      <c r="AK272" s="38">
        <f t="shared" si="119"/>
        <v>921.74</v>
      </c>
      <c r="AL272" s="38">
        <f t="shared" si="120"/>
        <v>937.53</v>
      </c>
      <c r="AM272" s="36">
        <f t="shared" si="121"/>
        <v>0</v>
      </c>
      <c r="AN272" s="39">
        <f t="shared" si="122"/>
        <v>1.8122660999999999E-3</v>
      </c>
      <c r="AO272" s="36">
        <f t="shared" si="123"/>
        <v>0</v>
      </c>
      <c r="AP272" s="36">
        <f t="shared" si="124"/>
        <v>0</v>
      </c>
      <c r="AQ272" s="36">
        <f t="shared" si="125"/>
        <v>220340</v>
      </c>
      <c r="AR272" s="36">
        <f t="shared" si="126"/>
        <v>1554706</v>
      </c>
      <c r="AS272" s="36">
        <f t="shared" si="127"/>
        <v>-220340</v>
      </c>
      <c r="AT272" s="40">
        <f t="shared" si="128"/>
        <v>0</v>
      </c>
      <c r="AU272" s="37"/>
      <c r="AV272" s="37">
        <f t="shared" si="129"/>
        <v>0</v>
      </c>
    </row>
    <row r="273" spans="1:48" ht="15" customHeight="1" x14ac:dyDescent="0.25">
      <c r="A273" s="43">
        <v>27</v>
      </c>
      <c r="B273" s="43">
        <v>1400</v>
      </c>
      <c r="C273" t="s">
        <v>1655</v>
      </c>
      <c r="D273" t="s">
        <v>1656</v>
      </c>
      <c r="E273" s="44" t="s">
        <v>374</v>
      </c>
      <c r="F273" s="35">
        <v>1081012</v>
      </c>
      <c r="G273" s="53">
        <v>18608</v>
      </c>
      <c r="H273" s="56">
        <f t="shared" si="104"/>
        <v>4.2696996973843735</v>
      </c>
      <c r="I273">
        <v>863</v>
      </c>
      <c r="J273">
        <v>9713</v>
      </c>
      <c r="K273" s="37">
        <f t="shared" si="105"/>
        <v>8.8849999999999998</v>
      </c>
      <c r="L273" s="37">
        <v>13428</v>
      </c>
      <c r="M273" s="37">
        <v>15336</v>
      </c>
      <c r="N273" s="37">
        <v>16534</v>
      </c>
      <c r="O273" s="37">
        <v>17145</v>
      </c>
      <c r="P273" s="45">
        <v>17591</v>
      </c>
      <c r="Q273" s="53">
        <v>19079</v>
      </c>
      <c r="R273" s="45">
        <f t="shared" si="106"/>
        <v>19079</v>
      </c>
      <c r="S273" s="38">
        <f t="shared" si="107"/>
        <v>2.4700000000000002</v>
      </c>
      <c r="T273" s="53">
        <v>670249800</v>
      </c>
      <c r="U273" s="53">
        <v>2820084972</v>
      </c>
      <c r="V273" s="63">
        <f t="shared" si="108"/>
        <v>23.767007</v>
      </c>
      <c r="W273" s="36">
        <v>2884</v>
      </c>
      <c r="X273">
        <v>18752</v>
      </c>
      <c r="Y273">
        <f t="shared" si="109"/>
        <v>15.38</v>
      </c>
      <c r="Z273" s="55">
        <v>32363744</v>
      </c>
      <c r="AA273" s="46">
        <v>18775922</v>
      </c>
      <c r="AB273" s="37">
        <f t="shared" si="110"/>
        <v>0.376778</v>
      </c>
      <c r="AC273" s="37" t="str">
        <f t="shared" si="111"/>
        <v/>
      </c>
      <c r="AD273" s="37" t="str">
        <f t="shared" si="112"/>
        <v/>
      </c>
      <c r="AE273" s="71">
        <f t="shared" si="113"/>
        <v>0</v>
      </c>
      <c r="AF273" s="71">
        <f t="shared" si="114"/>
        <v>0</v>
      </c>
      <c r="AG273" s="71">
        <f t="shared" si="115"/>
        <v>811.14667298795007</v>
      </c>
      <c r="AH273" s="71" t="str">
        <f t="shared" si="116"/>
        <v/>
      </c>
      <c r="AI273" s="37" t="str">
        <f t="shared" si="117"/>
        <v/>
      </c>
      <c r="AJ273" s="37" t="str">
        <f t="shared" si="118"/>
        <v/>
      </c>
      <c r="AK273" s="38">
        <f t="shared" si="119"/>
        <v>811.15</v>
      </c>
      <c r="AL273" s="38">
        <f t="shared" si="120"/>
        <v>825.05</v>
      </c>
      <c r="AM273" s="36">
        <f t="shared" si="121"/>
        <v>3158584</v>
      </c>
      <c r="AN273" s="39">
        <f t="shared" si="122"/>
        <v>1.8122660999999999E-3</v>
      </c>
      <c r="AO273" s="36">
        <f t="shared" si="123"/>
        <v>3765.1133059091999</v>
      </c>
      <c r="AP273" s="36">
        <f t="shared" si="124"/>
        <v>1084777</v>
      </c>
      <c r="AQ273" s="36">
        <f t="shared" si="125"/>
        <v>186080</v>
      </c>
      <c r="AR273" s="36">
        <f t="shared" si="126"/>
        <v>938796.10000000009</v>
      </c>
      <c r="AS273" s="36">
        <f t="shared" si="127"/>
        <v>894932</v>
      </c>
      <c r="AT273" s="40">
        <f t="shared" si="128"/>
        <v>1084777</v>
      </c>
      <c r="AU273" s="37"/>
      <c r="AV273" s="37">
        <f t="shared" si="129"/>
        <v>1</v>
      </c>
    </row>
    <row r="274" spans="1:48" ht="15" customHeight="1" x14ac:dyDescent="0.25">
      <c r="A274" s="43">
        <v>27</v>
      </c>
      <c r="B274" s="43">
        <v>1600</v>
      </c>
      <c r="C274" t="s">
        <v>1835</v>
      </c>
      <c r="D274" t="s">
        <v>1836</v>
      </c>
      <c r="E274" s="44" t="s">
        <v>464</v>
      </c>
      <c r="F274" s="35">
        <v>0</v>
      </c>
      <c r="G274" s="53">
        <v>1700</v>
      </c>
      <c r="H274" s="56">
        <f t="shared" si="104"/>
        <v>3.2304489213782741</v>
      </c>
      <c r="I274">
        <v>41</v>
      </c>
      <c r="J274">
        <v>707</v>
      </c>
      <c r="K274" s="37">
        <f t="shared" si="105"/>
        <v>5.7991999999999999</v>
      </c>
      <c r="L274" s="37">
        <v>1506</v>
      </c>
      <c r="M274" s="37">
        <v>1747</v>
      </c>
      <c r="N274" s="37">
        <v>1984</v>
      </c>
      <c r="O274" s="37">
        <v>1842</v>
      </c>
      <c r="P274" s="45">
        <v>1768</v>
      </c>
      <c r="Q274" s="53">
        <v>1741</v>
      </c>
      <c r="R274" s="45">
        <f t="shared" si="106"/>
        <v>1984</v>
      </c>
      <c r="S274" s="38">
        <f t="shared" si="107"/>
        <v>14.31</v>
      </c>
      <c r="T274" s="53">
        <v>108638300</v>
      </c>
      <c r="U274" s="53">
        <v>418996517</v>
      </c>
      <c r="V274" s="63">
        <f t="shared" si="108"/>
        <v>25.928211000000001</v>
      </c>
      <c r="W274" s="36">
        <v>299</v>
      </c>
      <c r="X274">
        <v>1712</v>
      </c>
      <c r="Y274">
        <f t="shared" si="109"/>
        <v>17.46</v>
      </c>
      <c r="Z274" s="55">
        <v>4628622</v>
      </c>
      <c r="AA274" s="46">
        <v>1406765</v>
      </c>
      <c r="AB274" s="37">
        <f t="shared" si="110"/>
        <v>0.376778</v>
      </c>
      <c r="AC274" s="37" t="str">
        <f t="shared" si="111"/>
        <v/>
      </c>
      <c r="AD274" s="37" t="str">
        <f t="shared" si="112"/>
        <v/>
      </c>
      <c r="AE274" s="71">
        <f t="shared" si="113"/>
        <v>910.018866407269</v>
      </c>
      <c r="AF274" s="71">
        <f t="shared" si="114"/>
        <v>0</v>
      </c>
      <c r="AG274" s="71">
        <f t="shared" si="115"/>
        <v>0</v>
      </c>
      <c r="AH274" s="71" t="str">
        <f t="shared" si="116"/>
        <v/>
      </c>
      <c r="AI274" s="37" t="str">
        <f t="shared" si="117"/>
        <v/>
      </c>
      <c r="AJ274" s="37" t="str">
        <f t="shared" si="118"/>
        <v/>
      </c>
      <c r="AK274" s="38">
        <f t="shared" si="119"/>
        <v>910.02</v>
      </c>
      <c r="AL274" s="38">
        <f t="shared" si="120"/>
        <v>925.61</v>
      </c>
      <c r="AM274" s="36">
        <f t="shared" si="121"/>
        <v>0</v>
      </c>
      <c r="AN274" s="39">
        <f t="shared" si="122"/>
        <v>1.8122660999999999E-3</v>
      </c>
      <c r="AO274" s="36">
        <f t="shared" si="123"/>
        <v>0</v>
      </c>
      <c r="AP274" s="36">
        <f t="shared" si="124"/>
        <v>0</v>
      </c>
      <c r="AQ274" s="36">
        <f t="shared" si="125"/>
        <v>17000</v>
      </c>
      <c r="AR274" s="36">
        <f t="shared" si="126"/>
        <v>70338.25</v>
      </c>
      <c r="AS274" s="36">
        <f t="shared" si="127"/>
        <v>-17000</v>
      </c>
      <c r="AT274" s="40">
        <f t="shared" si="128"/>
        <v>0</v>
      </c>
      <c r="AU274" s="37"/>
      <c r="AV274" s="37">
        <f t="shared" si="129"/>
        <v>0</v>
      </c>
    </row>
    <row r="275" spans="1:48" ht="15" customHeight="1" x14ac:dyDescent="0.25">
      <c r="A275" s="43">
        <v>27</v>
      </c>
      <c r="B275" s="43">
        <v>1700</v>
      </c>
      <c r="C275" t="s">
        <v>1843</v>
      </c>
      <c r="D275" t="s">
        <v>1844</v>
      </c>
      <c r="E275" s="44" t="s">
        <v>468</v>
      </c>
      <c r="F275" s="35">
        <v>55094</v>
      </c>
      <c r="G275" s="53">
        <v>637</v>
      </c>
      <c r="H275" s="56">
        <f t="shared" si="104"/>
        <v>2.8041394323353503</v>
      </c>
      <c r="I275">
        <v>23</v>
      </c>
      <c r="J275">
        <v>289</v>
      </c>
      <c r="K275" s="37">
        <f t="shared" si="105"/>
        <v>7.9584999999999999</v>
      </c>
      <c r="L275" s="37">
        <v>340</v>
      </c>
      <c r="M275" s="37">
        <v>297</v>
      </c>
      <c r="N275" s="37">
        <v>404</v>
      </c>
      <c r="O275" s="37">
        <v>570</v>
      </c>
      <c r="P275" s="48">
        <v>650</v>
      </c>
      <c r="Q275" s="53">
        <v>646</v>
      </c>
      <c r="R275" s="45">
        <f t="shared" si="106"/>
        <v>650</v>
      </c>
      <c r="S275" s="38">
        <f t="shared" si="107"/>
        <v>2</v>
      </c>
      <c r="T275" s="53">
        <v>16920700</v>
      </c>
      <c r="U275" s="53">
        <v>96824380</v>
      </c>
      <c r="V275" s="63">
        <f t="shared" si="108"/>
        <v>17.475660999999999</v>
      </c>
      <c r="W275" s="36">
        <v>119</v>
      </c>
      <c r="X275">
        <v>751</v>
      </c>
      <c r="Y275">
        <f t="shared" si="109"/>
        <v>15.85</v>
      </c>
      <c r="Z275" s="55">
        <v>1211578</v>
      </c>
      <c r="AA275" s="46">
        <v>588902</v>
      </c>
      <c r="AB275" s="37">
        <f t="shared" si="110"/>
        <v>0.376778</v>
      </c>
      <c r="AC275" s="37" t="str">
        <f t="shared" si="111"/>
        <v/>
      </c>
      <c r="AD275" s="37" t="str">
        <f t="shared" si="112"/>
        <v/>
      </c>
      <c r="AE275" s="71">
        <f t="shared" si="113"/>
        <v>815.8569053959352</v>
      </c>
      <c r="AF275" s="71">
        <f t="shared" si="114"/>
        <v>0</v>
      </c>
      <c r="AG275" s="71">
        <f t="shared" si="115"/>
        <v>0</v>
      </c>
      <c r="AH275" s="71" t="str">
        <f t="shared" si="116"/>
        <v/>
      </c>
      <c r="AI275" s="37" t="str">
        <f t="shared" si="117"/>
        <v/>
      </c>
      <c r="AJ275" s="37" t="str">
        <f t="shared" si="118"/>
        <v/>
      </c>
      <c r="AK275" s="38">
        <f t="shared" si="119"/>
        <v>815.86</v>
      </c>
      <c r="AL275" s="38">
        <f t="shared" si="120"/>
        <v>829.84</v>
      </c>
      <c r="AM275" s="36">
        <f t="shared" si="121"/>
        <v>72112</v>
      </c>
      <c r="AN275" s="39">
        <f t="shared" si="122"/>
        <v>1.8122660999999999E-3</v>
      </c>
      <c r="AO275" s="36">
        <f t="shared" si="123"/>
        <v>30.841144489799998</v>
      </c>
      <c r="AP275" s="36">
        <f t="shared" si="124"/>
        <v>55125</v>
      </c>
      <c r="AQ275" s="36">
        <f t="shared" si="125"/>
        <v>6370</v>
      </c>
      <c r="AR275" s="36">
        <f t="shared" si="126"/>
        <v>29445.100000000002</v>
      </c>
      <c r="AS275" s="36">
        <f t="shared" si="127"/>
        <v>48724</v>
      </c>
      <c r="AT275" s="40">
        <f t="shared" si="128"/>
        <v>55125</v>
      </c>
      <c r="AU275" s="37"/>
      <c r="AV275" s="37">
        <f t="shared" si="129"/>
        <v>1</v>
      </c>
    </row>
    <row r="276" spans="1:48" ht="15" customHeight="1" x14ac:dyDescent="0.25">
      <c r="A276" s="43">
        <v>27</v>
      </c>
      <c r="B276" s="43">
        <v>1800</v>
      </c>
      <c r="C276" t="s">
        <v>1883</v>
      </c>
      <c r="D276" t="s">
        <v>1884</v>
      </c>
      <c r="E276" s="44" t="s">
        <v>488</v>
      </c>
      <c r="F276" s="35">
        <v>266001</v>
      </c>
      <c r="G276" s="53">
        <v>1950</v>
      </c>
      <c r="H276" s="56">
        <f t="shared" si="104"/>
        <v>3.2900346113625178</v>
      </c>
      <c r="I276">
        <v>70</v>
      </c>
      <c r="J276">
        <v>793</v>
      </c>
      <c r="K276" s="37">
        <f t="shared" si="105"/>
        <v>8.8271999999999995</v>
      </c>
      <c r="L276" s="37">
        <v>1169</v>
      </c>
      <c r="M276" s="37">
        <v>1421</v>
      </c>
      <c r="N276" s="37">
        <v>2005</v>
      </c>
      <c r="O276" s="37">
        <v>2088</v>
      </c>
      <c r="P276" s="45">
        <v>1768</v>
      </c>
      <c r="Q276" s="53">
        <v>1743</v>
      </c>
      <c r="R276" s="45">
        <f t="shared" si="106"/>
        <v>2088</v>
      </c>
      <c r="S276" s="38">
        <f t="shared" si="107"/>
        <v>6.61</v>
      </c>
      <c r="T276" s="53">
        <v>92679400</v>
      </c>
      <c r="U276" s="53">
        <v>301141697</v>
      </c>
      <c r="V276" s="63">
        <f t="shared" si="108"/>
        <v>30.776009999999999</v>
      </c>
      <c r="W276" s="36">
        <v>331</v>
      </c>
      <c r="X276">
        <v>1780</v>
      </c>
      <c r="Y276">
        <f t="shared" si="109"/>
        <v>18.600000000000001</v>
      </c>
      <c r="Z276" s="55">
        <v>3574046</v>
      </c>
      <c r="AA276" s="46">
        <v>1723977</v>
      </c>
      <c r="AB276" s="37">
        <f t="shared" si="110"/>
        <v>0.376778</v>
      </c>
      <c r="AC276" s="37" t="str">
        <f t="shared" si="111"/>
        <v/>
      </c>
      <c r="AD276" s="37" t="str">
        <f t="shared" si="112"/>
        <v/>
      </c>
      <c r="AE276" s="71">
        <f t="shared" si="113"/>
        <v>923.17997485391891</v>
      </c>
      <c r="AF276" s="71">
        <f t="shared" si="114"/>
        <v>0</v>
      </c>
      <c r="AG276" s="71">
        <f t="shared" si="115"/>
        <v>0</v>
      </c>
      <c r="AH276" s="71" t="str">
        <f t="shared" si="116"/>
        <v/>
      </c>
      <c r="AI276" s="37" t="str">
        <f t="shared" si="117"/>
        <v/>
      </c>
      <c r="AJ276" s="37" t="str">
        <f t="shared" si="118"/>
        <v/>
      </c>
      <c r="AK276" s="38">
        <f t="shared" si="119"/>
        <v>923.18</v>
      </c>
      <c r="AL276" s="38">
        <f t="shared" si="120"/>
        <v>939</v>
      </c>
      <c r="AM276" s="36">
        <f t="shared" si="121"/>
        <v>484428</v>
      </c>
      <c r="AN276" s="39">
        <f t="shared" si="122"/>
        <v>1.8122660999999999E-3</v>
      </c>
      <c r="AO276" s="36">
        <f t="shared" si="123"/>
        <v>395.84784742469998</v>
      </c>
      <c r="AP276" s="36">
        <f t="shared" si="124"/>
        <v>266397</v>
      </c>
      <c r="AQ276" s="36">
        <f t="shared" si="125"/>
        <v>19500</v>
      </c>
      <c r="AR276" s="36">
        <f t="shared" si="126"/>
        <v>86198.85</v>
      </c>
      <c r="AS276" s="36">
        <f t="shared" si="127"/>
        <v>246501</v>
      </c>
      <c r="AT276" s="40">
        <f t="shared" si="128"/>
        <v>266397</v>
      </c>
      <c r="AU276" s="37"/>
      <c r="AV276" s="37">
        <f t="shared" si="129"/>
        <v>1</v>
      </c>
    </row>
    <row r="277" spans="1:48" ht="15" customHeight="1" x14ac:dyDescent="0.25">
      <c r="A277" s="43">
        <v>27</v>
      </c>
      <c r="B277" s="43">
        <v>1900</v>
      </c>
      <c r="C277" t="s">
        <v>1961</v>
      </c>
      <c r="D277" t="s">
        <v>1962</v>
      </c>
      <c r="E277" s="44" t="s">
        <v>527</v>
      </c>
      <c r="F277" s="35">
        <v>0</v>
      </c>
      <c r="G277" s="53">
        <v>547</v>
      </c>
      <c r="H277" s="56">
        <f t="shared" si="104"/>
        <v>2.7379873263334309</v>
      </c>
      <c r="I277">
        <v>53</v>
      </c>
      <c r="J277">
        <v>194</v>
      </c>
      <c r="K277" s="37">
        <f t="shared" si="105"/>
        <v>27.319600000000001</v>
      </c>
      <c r="L277" s="37">
        <v>586</v>
      </c>
      <c r="M277" s="37">
        <v>575</v>
      </c>
      <c r="N277" s="37">
        <v>573</v>
      </c>
      <c r="O277" s="37">
        <v>614</v>
      </c>
      <c r="P277" s="48">
        <v>539</v>
      </c>
      <c r="Q277" s="53">
        <v>546</v>
      </c>
      <c r="R277" s="45">
        <f t="shared" si="106"/>
        <v>614</v>
      </c>
      <c r="S277" s="38">
        <f t="shared" si="107"/>
        <v>10.91</v>
      </c>
      <c r="T277" s="53">
        <v>5176300</v>
      </c>
      <c r="U277" s="53">
        <v>557581446</v>
      </c>
      <c r="V277" s="63">
        <f t="shared" si="108"/>
        <v>0.92834899999999998</v>
      </c>
      <c r="W277" s="36">
        <v>63</v>
      </c>
      <c r="X277">
        <v>463</v>
      </c>
      <c r="Y277">
        <f t="shared" si="109"/>
        <v>13.61</v>
      </c>
      <c r="Z277" s="55">
        <v>6420723</v>
      </c>
      <c r="AA277" s="46">
        <v>1190285</v>
      </c>
      <c r="AB277" s="37">
        <f t="shared" si="110"/>
        <v>0.376778</v>
      </c>
      <c r="AC277" s="37" t="str">
        <f t="shared" si="111"/>
        <v/>
      </c>
      <c r="AD277" s="37" t="str">
        <f t="shared" si="112"/>
        <v/>
      </c>
      <c r="AE277" s="71">
        <f t="shared" si="113"/>
        <v>801.24542667854917</v>
      </c>
      <c r="AF277" s="71">
        <f t="shared" si="114"/>
        <v>0</v>
      </c>
      <c r="AG277" s="71">
        <f t="shared" si="115"/>
        <v>0</v>
      </c>
      <c r="AH277" s="71" t="str">
        <f t="shared" si="116"/>
        <v/>
      </c>
      <c r="AI277" s="37" t="str">
        <f t="shared" si="117"/>
        <v/>
      </c>
      <c r="AJ277" s="37" t="str">
        <f t="shared" si="118"/>
        <v/>
      </c>
      <c r="AK277" s="38">
        <f t="shared" si="119"/>
        <v>801.25</v>
      </c>
      <c r="AL277" s="38">
        <f t="shared" si="120"/>
        <v>814.98</v>
      </c>
      <c r="AM277" s="36">
        <f t="shared" si="121"/>
        <v>0</v>
      </c>
      <c r="AN277" s="39">
        <f t="shared" si="122"/>
        <v>1.8122660999999999E-3</v>
      </c>
      <c r="AO277" s="36">
        <f t="shared" si="123"/>
        <v>0</v>
      </c>
      <c r="AP277" s="36">
        <f t="shared" si="124"/>
        <v>0</v>
      </c>
      <c r="AQ277" s="36">
        <f t="shared" si="125"/>
        <v>5470</v>
      </c>
      <c r="AR277" s="36">
        <f t="shared" si="126"/>
        <v>59514.25</v>
      </c>
      <c r="AS277" s="36">
        <f t="shared" si="127"/>
        <v>-5470</v>
      </c>
      <c r="AT277" s="40">
        <f t="shared" si="128"/>
        <v>0</v>
      </c>
      <c r="AU277" s="37"/>
      <c r="AV277" s="37">
        <f t="shared" si="129"/>
        <v>0</v>
      </c>
    </row>
    <row r="278" spans="1:48" ht="15" customHeight="1" x14ac:dyDescent="0.25">
      <c r="A278" s="43">
        <v>27</v>
      </c>
      <c r="B278" s="43">
        <v>2100</v>
      </c>
      <c r="C278" t="s">
        <v>1991</v>
      </c>
      <c r="D278" t="s">
        <v>1992</v>
      </c>
      <c r="E278" s="44" t="s">
        <v>542</v>
      </c>
      <c r="F278" s="35">
        <v>74762</v>
      </c>
      <c r="G278" s="53">
        <v>9284</v>
      </c>
      <c r="H278" s="56">
        <f t="shared" si="104"/>
        <v>3.96773513178388</v>
      </c>
      <c r="I278">
        <v>699</v>
      </c>
      <c r="J278">
        <v>4660</v>
      </c>
      <c r="K278" s="37">
        <f t="shared" si="105"/>
        <v>15</v>
      </c>
      <c r="L278" s="37">
        <v>7572</v>
      </c>
      <c r="M278" s="37">
        <v>9280</v>
      </c>
      <c r="N278" s="37">
        <v>9634</v>
      </c>
      <c r="O278" s="37">
        <v>9435</v>
      </c>
      <c r="P278" s="45">
        <v>9052</v>
      </c>
      <c r="Q278" s="53">
        <v>9398</v>
      </c>
      <c r="R278" s="45">
        <f t="shared" si="106"/>
        <v>9634</v>
      </c>
      <c r="S278" s="38">
        <f t="shared" si="107"/>
        <v>3.63</v>
      </c>
      <c r="T278" s="53">
        <v>63756500</v>
      </c>
      <c r="U278" s="53">
        <v>2219771255</v>
      </c>
      <c r="V278" s="63">
        <f t="shared" si="108"/>
        <v>2.8722099999999999</v>
      </c>
      <c r="W278" s="36">
        <v>1743</v>
      </c>
      <c r="X278">
        <v>9272</v>
      </c>
      <c r="Y278">
        <f t="shared" si="109"/>
        <v>18.8</v>
      </c>
      <c r="Z278" s="55">
        <v>24461171</v>
      </c>
      <c r="AA278" s="46">
        <v>6966371</v>
      </c>
      <c r="AB278" s="37">
        <f t="shared" si="110"/>
        <v>0.376778</v>
      </c>
      <c r="AC278" s="37" t="str">
        <f t="shared" si="111"/>
        <v/>
      </c>
      <c r="AD278" s="37" t="str">
        <f t="shared" si="112"/>
        <v/>
      </c>
      <c r="AE278" s="71">
        <f t="shared" si="113"/>
        <v>0</v>
      </c>
      <c r="AF278" s="71">
        <f t="shared" si="114"/>
        <v>784.47761192249982</v>
      </c>
      <c r="AG278" s="71">
        <f t="shared" si="115"/>
        <v>0</v>
      </c>
      <c r="AH278" s="71" t="str">
        <f t="shared" si="116"/>
        <v/>
      </c>
      <c r="AI278" s="37" t="str">
        <f t="shared" si="117"/>
        <v/>
      </c>
      <c r="AJ278" s="37" t="str">
        <f t="shared" si="118"/>
        <v/>
      </c>
      <c r="AK278" s="38">
        <f t="shared" si="119"/>
        <v>784.48</v>
      </c>
      <c r="AL278" s="38">
        <f t="shared" si="120"/>
        <v>797.92</v>
      </c>
      <c r="AM278" s="36">
        <f t="shared" si="121"/>
        <v>0</v>
      </c>
      <c r="AN278" s="39">
        <f t="shared" si="122"/>
        <v>1.8122660999999999E-3</v>
      </c>
      <c r="AO278" s="36">
        <f t="shared" si="123"/>
        <v>-135.4886381682</v>
      </c>
      <c r="AP278" s="36">
        <f t="shared" si="124"/>
        <v>0</v>
      </c>
      <c r="AQ278" s="36">
        <f t="shared" si="125"/>
        <v>92840</v>
      </c>
      <c r="AR278" s="36">
        <f t="shared" si="126"/>
        <v>348318.55000000005</v>
      </c>
      <c r="AS278" s="36">
        <f t="shared" si="127"/>
        <v>-18078</v>
      </c>
      <c r="AT278" s="40">
        <f t="shared" si="128"/>
        <v>0</v>
      </c>
      <c r="AU278" s="37"/>
      <c r="AV278" s="37">
        <f t="shared" si="129"/>
        <v>0</v>
      </c>
    </row>
    <row r="279" spans="1:48" ht="15" customHeight="1" x14ac:dyDescent="0.25">
      <c r="A279" s="43">
        <v>27</v>
      </c>
      <c r="B279" s="43">
        <v>2300</v>
      </c>
      <c r="C279" t="s">
        <v>2105</v>
      </c>
      <c r="D279" t="s">
        <v>2106</v>
      </c>
      <c r="E279" s="44" t="s">
        <v>599</v>
      </c>
      <c r="F279" s="35">
        <v>678467</v>
      </c>
      <c r="G279" s="53">
        <v>2642</v>
      </c>
      <c r="H279" s="56">
        <f t="shared" si="104"/>
        <v>3.4219328132785085</v>
      </c>
      <c r="I279">
        <v>136</v>
      </c>
      <c r="J279">
        <v>1285</v>
      </c>
      <c r="K279" s="37">
        <f t="shared" si="105"/>
        <v>10.5837</v>
      </c>
      <c r="L279" s="37">
        <v>2908</v>
      </c>
      <c r="M279" s="37">
        <v>2974</v>
      </c>
      <c r="N279" s="37">
        <v>2704</v>
      </c>
      <c r="O279" s="37">
        <v>2434</v>
      </c>
      <c r="P279" s="45">
        <v>2430</v>
      </c>
      <c r="Q279" s="53">
        <v>2688</v>
      </c>
      <c r="R279" s="45">
        <f t="shared" si="106"/>
        <v>2974</v>
      </c>
      <c r="S279" s="38">
        <f t="shared" si="107"/>
        <v>11.16</v>
      </c>
      <c r="T279" s="53">
        <v>106201800</v>
      </c>
      <c r="U279" s="53">
        <v>384247901</v>
      </c>
      <c r="V279" s="63">
        <f t="shared" si="108"/>
        <v>27.638876</v>
      </c>
      <c r="W279" s="36">
        <v>670</v>
      </c>
      <c r="X279">
        <v>2634</v>
      </c>
      <c r="Y279">
        <f t="shared" si="109"/>
        <v>25.44</v>
      </c>
      <c r="Z279" s="55">
        <v>4445373</v>
      </c>
      <c r="AA279" s="46">
        <v>2158807</v>
      </c>
      <c r="AB279" s="37">
        <f t="shared" si="110"/>
        <v>0.376778</v>
      </c>
      <c r="AC279" s="37">
        <f t="shared" si="111"/>
        <v>0.28400000000000003</v>
      </c>
      <c r="AD279" s="37" t="str">
        <f t="shared" si="112"/>
        <v/>
      </c>
      <c r="AE279" s="71">
        <f t="shared" si="113"/>
        <v>952.3132539985171</v>
      </c>
      <c r="AF279" s="71">
        <f t="shared" si="114"/>
        <v>1152.3295897759999</v>
      </c>
      <c r="AG279" s="71">
        <f t="shared" si="115"/>
        <v>0</v>
      </c>
      <c r="AH279" s="71">
        <f t="shared" si="116"/>
        <v>1009.1178933593221</v>
      </c>
      <c r="AI279" s="37" t="str">
        <f t="shared" si="117"/>
        <v/>
      </c>
      <c r="AJ279" s="37">
        <f t="shared" si="118"/>
        <v>1</v>
      </c>
      <c r="AK279" s="38">
        <f t="shared" si="119"/>
        <v>1009.12</v>
      </c>
      <c r="AL279" s="38">
        <f t="shared" si="120"/>
        <v>1026.4100000000001</v>
      </c>
      <c r="AM279" s="36">
        <f t="shared" si="121"/>
        <v>1036856</v>
      </c>
      <c r="AN279" s="39">
        <f t="shared" si="122"/>
        <v>1.8122660999999999E-3</v>
      </c>
      <c r="AO279" s="36">
        <f t="shared" si="123"/>
        <v>649.49623531290001</v>
      </c>
      <c r="AP279" s="36">
        <f t="shared" si="124"/>
        <v>679116</v>
      </c>
      <c r="AQ279" s="36">
        <f t="shared" si="125"/>
        <v>26420</v>
      </c>
      <c r="AR279" s="36">
        <f t="shared" si="126"/>
        <v>107940.35</v>
      </c>
      <c r="AS279" s="36">
        <f t="shared" si="127"/>
        <v>652047</v>
      </c>
      <c r="AT279" s="40">
        <f t="shared" si="128"/>
        <v>679116</v>
      </c>
      <c r="AU279" s="37"/>
      <c r="AV279" s="37">
        <f t="shared" si="129"/>
        <v>1</v>
      </c>
    </row>
    <row r="280" spans="1:48" ht="15" customHeight="1" x14ac:dyDescent="0.25">
      <c r="A280" s="43">
        <v>27</v>
      </c>
      <c r="B280" s="43">
        <v>2500</v>
      </c>
      <c r="C280" t="s">
        <v>2205</v>
      </c>
      <c r="D280" t="s">
        <v>2206</v>
      </c>
      <c r="E280" s="44" t="s">
        <v>648</v>
      </c>
      <c r="F280" s="35">
        <v>3392552</v>
      </c>
      <c r="G280" s="53">
        <v>36543</v>
      </c>
      <c r="H280" s="56">
        <f t="shared" si="104"/>
        <v>4.5628041979142777</v>
      </c>
      <c r="I280">
        <v>818</v>
      </c>
      <c r="J280">
        <v>16331</v>
      </c>
      <c r="K280" s="37">
        <f t="shared" si="105"/>
        <v>5.0089000000000006</v>
      </c>
      <c r="L280" s="37">
        <v>47231</v>
      </c>
      <c r="M280" s="37">
        <v>37851</v>
      </c>
      <c r="N280" s="37">
        <v>35710</v>
      </c>
      <c r="O280" s="37">
        <v>34439</v>
      </c>
      <c r="P280" s="45">
        <v>35228</v>
      </c>
      <c r="Q280" s="53">
        <v>36994</v>
      </c>
      <c r="R280" s="45">
        <f t="shared" si="106"/>
        <v>47231</v>
      </c>
      <c r="S280" s="38">
        <f t="shared" si="107"/>
        <v>22.63</v>
      </c>
      <c r="T280" s="53">
        <v>754003000</v>
      </c>
      <c r="U280" s="53">
        <v>4968049304</v>
      </c>
      <c r="V280" s="63">
        <f t="shared" si="108"/>
        <v>15.177042999999999</v>
      </c>
      <c r="W280" s="36">
        <v>6380</v>
      </c>
      <c r="X280">
        <v>36809</v>
      </c>
      <c r="Y280">
        <f t="shared" si="109"/>
        <v>17.329999999999998</v>
      </c>
      <c r="Z280" s="55">
        <v>59425629</v>
      </c>
      <c r="AA280" s="46">
        <v>26862161</v>
      </c>
      <c r="AB280" s="37">
        <f t="shared" si="110"/>
        <v>0.376778</v>
      </c>
      <c r="AC280" s="37" t="str">
        <f t="shared" si="111"/>
        <v/>
      </c>
      <c r="AD280" s="37" t="str">
        <f t="shared" si="112"/>
        <v/>
      </c>
      <c r="AE280" s="71">
        <f t="shared" si="113"/>
        <v>0</v>
      </c>
      <c r="AF280" s="71">
        <f t="shared" si="114"/>
        <v>0</v>
      </c>
      <c r="AG280" s="71">
        <f t="shared" si="115"/>
        <v>962.0943006745498</v>
      </c>
      <c r="AH280" s="71" t="str">
        <f t="shared" si="116"/>
        <v/>
      </c>
      <c r="AI280" s="37" t="str">
        <f t="shared" si="117"/>
        <v/>
      </c>
      <c r="AJ280" s="37" t="str">
        <f t="shared" si="118"/>
        <v/>
      </c>
      <c r="AK280" s="38">
        <f t="shared" si="119"/>
        <v>962.09</v>
      </c>
      <c r="AL280" s="38">
        <f t="shared" si="120"/>
        <v>978.57</v>
      </c>
      <c r="AM280" s="36">
        <f t="shared" si="121"/>
        <v>13369614</v>
      </c>
      <c r="AN280" s="39">
        <f t="shared" si="122"/>
        <v>1.8122660999999999E-3</v>
      </c>
      <c r="AO280" s="36">
        <f t="shared" si="123"/>
        <v>18081.091240198199</v>
      </c>
      <c r="AP280" s="36">
        <f t="shared" si="124"/>
        <v>3410633</v>
      </c>
      <c r="AQ280" s="36">
        <f t="shared" si="125"/>
        <v>365430</v>
      </c>
      <c r="AR280" s="36">
        <f t="shared" si="126"/>
        <v>1343108.05</v>
      </c>
      <c r="AS280" s="36">
        <f t="shared" si="127"/>
        <v>3027122</v>
      </c>
      <c r="AT280" s="40">
        <f t="shared" si="128"/>
        <v>3410633</v>
      </c>
      <c r="AU280" s="37"/>
      <c r="AV280" s="37">
        <f t="shared" si="129"/>
        <v>1</v>
      </c>
    </row>
    <row r="281" spans="1:48" ht="15" customHeight="1" x14ac:dyDescent="0.25">
      <c r="A281" s="43">
        <v>27</v>
      </c>
      <c r="B281" s="43">
        <v>2600</v>
      </c>
      <c r="C281" t="s">
        <v>2213</v>
      </c>
      <c r="D281" t="s">
        <v>2214</v>
      </c>
      <c r="E281" s="44" t="s">
        <v>652</v>
      </c>
      <c r="F281" s="35">
        <v>2533996</v>
      </c>
      <c r="G281" s="53">
        <v>14986</v>
      </c>
      <c r="H281" s="56">
        <f t="shared" si="104"/>
        <v>4.1756857282620823</v>
      </c>
      <c r="I281">
        <v>1076</v>
      </c>
      <c r="J281">
        <v>6591</v>
      </c>
      <c r="K281" s="37">
        <f t="shared" si="105"/>
        <v>16.325300000000002</v>
      </c>
      <c r="L281" s="37">
        <v>16845</v>
      </c>
      <c r="M281" s="37">
        <v>14422</v>
      </c>
      <c r="N281" s="37">
        <v>14396</v>
      </c>
      <c r="O281" s="37">
        <v>14123</v>
      </c>
      <c r="P281" s="45">
        <v>13953</v>
      </c>
      <c r="Q281" s="53">
        <v>14646</v>
      </c>
      <c r="R281" s="45">
        <f t="shared" si="106"/>
        <v>16845</v>
      </c>
      <c r="S281" s="38">
        <f t="shared" si="107"/>
        <v>11.04</v>
      </c>
      <c r="T281" s="53">
        <v>116422100</v>
      </c>
      <c r="U281" s="53">
        <v>1765395553</v>
      </c>
      <c r="V281" s="63">
        <f t="shared" si="108"/>
        <v>6.5946749999999996</v>
      </c>
      <c r="W281" s="36">
        <v>2601</v>
      </c>
      <c r="X281">
        <v>14452</v>
      </c>
      <c r="Y281">
        <f t="shared" si="109"/>
        <v>18</v>
      </c>
      <c r="Z281" s="55">
        <v>20875010</v>
      </c>
      <c r="AA281" s="46">
        <v>9279582</v>
      </c>
      <c r="AB281" s="37">
        <f t="shared" si="110"/>
        <v>0.376778</v>
      </c>
      <c r="AC281" s="37" t="str">
        <f t="shared" si="111"/>
        <v/>
      </c>
      <c r="AD281" s="37" t="str">
        <f t="shared" si="112"/>
        <v/>
      </c>
      <c r="AE281" s="71">
        <f t="shared" si="113"/>
        <v>0</v>
      </c>
      <c r="AF281" s="71">
        <f t="shared" si="114"/>
        <v>0</v>
      </c>
      <c r="AG281" s="71">
        <f t="shared" si="115"/>
        <v>899.65279461374996</v>
      </c>
      <c r="AH281" s="71" t="str">
        <f t="shared" si="116"/>
        <v/>
      </c>
      <c r="AI281" s="37" t="str">
        <f t="shared" si="117"/>
        <v/>
      </c>
      <c r="AJ281" s="37" t="str">
        <f t="shared" si="118"/>
        <v/>
      </c>
      <c r="AK281" s="38">
        <f t="shared" si="119"/>
        <v>899.65</v>
      </c>
      <c r="AL281" s="38">
        <f t="shared" si="120"/>
        <v>915.06</v>
      </c>
      <c r="AM281" s="36">
        <f t="shared" si="121"/>
        <v>5847845</v>
      </c>
      <c r="AN281" s="39">
        <f t="shared" si="122"/>
        <v>1.8122660999999999E-3</v>
      </c>
      <c r="AO281" s="36">
        <f t="shared" si="123"/>
        <v>6005.5762032188995</v>
      </c>
      <c r="AP281" s="36">
        <f t="shared" si="124"/>
        <v>2540002</v>
      </c>
      <c r="AQ281" s="36">
        <f t="shared" si="125"/>
        <v>149860</v>
      </c>
      <c r="AR281" s="36">
        <f t="shared" si="126"/>
        <v>463979.10000000003</v>
      </c>
      <c r="AS281" s="36">
        <f t="shared" si="127"/>
        <v>2384136</v>
      </c>
      <c r="AT281" s="40">
        <f t="shared" si="128"/>
        <v>2540002</v>
      </c>
      <c r="AU281" s="37"/>
      <c r="AV281" s="37">
        <f t="shared" si="129"/>
        <v>1</v>
      </c>
    </row>
    <row r="282" spans="1:48" ht="15" customHeight="1" x14ac:dyDescent="0.25">
      <c r="A282" s="43">
        <v>27</v>
      </c>
      <c r="B282" s="43">
        <v>2800</v>
      </c>
      <c r="C282" t="s">
        <v>2223</v>
      </c>
      <c r="D282" t="s">
        <v>2224</v>
      </c>
      <c r="E282" s="44" t="s">
        <v>657</v>
      </c>
      <c r="F282" s="35">
        <v>0</v>
      </c>
      <c r="G282" s="53">
        <v>14430</v>
      </c>
      <c r="H282" s="56">
        <f t="shared" si="104"/>
        <v>4.1592663310934945</v>
      </c>
      <c r="I282">
        <v>60</v>
      </c>
      <c r="J282">
        <v>4647</v>
      </c>
      <c r="K282" s="37">
        <f t="shared" si="105"/>
        <v>1.2911999999999999</v>
      </c>
      <c r="L282" s="37">
        <v>544</v>
      </c>
      <c r="M282" s="37">
        <v>652</v>
      </c>
      <c r="N282" s="37">
        <v>698</v>
      </c>
      <c r="O282" s="37">
        <v>3588</v>
      </c>
      <c r="P282" s="45">
        <v>8597</v>
      </c>
      <c r="Q282" s="53">
        <v>13295</v>
      </c>
      <c r="R282" s="45">
        <f t="shared" si="106"/>
        <v>13295</v>
      </c>
      <c r="S282" s="38">
        <f t="shared" si="107"/>
        <v>0</v>
      </c>
      <c r="T282" s="53">
        <v>1077143800</v>
      </c>
      <c r="U282" s="53">
        <v>3353824676</v>
      </c>
      <c r="V282" s="63">
        <f t="shared" si="108"/>
        <v>32.116878999999997</v>
      </c>
      <c r="W282" s="36">
        <v>1295</v>
      </c>
      <c r="X282">
        <v>13283</v>
      </c>
      <c r="Y282">
        <f t="shared" si="109"/>
        <v>9.75</v>
      </c>
      <c r="Z282" s="55">
        <v>40637066</v>
      </c>
      <c r="AA282" s="46">
        <v>11363018</v>
      </c>
      <c r="AB282" s="37">
        <f t="shared" si="110"/>
        <v>0.376778</v>
      </c>
      <c r="AC282" s="37" t="str">
        <f t="shared" si="111"/>
        <v/>
      </c>
      <c r="AD282" s="37" t="str">
        <f t="shared" si="112"/>
        <v/>
      </c>
      <c r="AE282" s="71">
        <f t="shared" si="113"/>
        <v>0</v>
      </c>
      <c r="AF282" s="71">
        <f t="shared" si="114"/>
        <v>0</v>
      </c>
      <c r="AG282" s="71">
        <f t="shared" si="115"/>
        <v>689.84716201114986</v>
      </c>
      <c r="AH282" s="71" t="str">
        <f t="shared" si="116"/>
        <v/>
      </c>
      <c r="AI282" s="37" t="str">
        <f t="shared" si="117"/>
        <v/>
      </c>
      <c r="AJ282" s="37" t="str">
        <f t="shared" si="118"/>
        <v/>
      </c>
      <c r="AK282" s="38">
        <f t="shared" si="119"/>
        <v>689.85</v>
      </c>
      <c r="AL282" s="38">
        <f t="shared" si="120"/>
        <v>701.67</v>
      </c>
      <c r="AM282" s="36">
        <f t="shared" si="121"/>
        <v>0</v>
      </c>
      <c r="AN282" s="39">
        <f t="shared" si="122"/>
        <v>1.8122660999999999E-3</v>
      </c>
      <c r="AO282" s="36">
        <f t="shared" si="123"/>
        <v>0</v>
      </c>
      <c r="AP282" s="36">
        <f t="shared" si="124"/>
        <v>0</v>
      </c>
      <c r="AQ282" s="36">
        <f t="shared" si="125"/>
        <v>144300</v>
      </c>
      <c r="AR282" s="36">
        <f t="shared" si="126"/>
        <v>568150.9</v>
      </c>
      <c r="AS282" s="36">
        <f t="shared" si="127"/>
        <v>-144300</v>
      </c>
      <c r="AT282" s="40">
        <f t="shared" si="128"/>
        <v>0</v>
      </c>
      <c r="AU282" s="37"/>
      <c r="AV282" s="37">
        <f t="shared" si="129"/>
        <v>0</v>
      </c>
    </row>
    <row r="283" spans="1:48" ht="15" customHeight="1" x14ac:dyDescent="0.25">
      <c r="A283" s="43">
        <v>27</v>
      </c>
      <c r="B283" s="43">
        <v>2900</v>
      </c>
      <c r="C283" t="s">
        <v>2265</v>
      </c>
      <c r="D283" t="s">
        <v>2266</v>
      </c>
      <c r="E283" s="44" t="s">
        <v>678</v>
      </c>
      <c r="F283" s="35">
        <v>428284</v>
      </c>
      <c r="G283" s="53">
        <v>2267</v>
      </c>
      <c r="H283" s="56">
        <f t="shared" si="104"/>
        <v>3.3554515201265174</v>
      </c>
      <c r="I283">
        <v>66</v>
      </c>
      <c r="J283">
        <v>856</v>
      </c>
      <c r="K283" s="37">
        <f t="shared" si="105"/>
        <v>7.7103000000000002</v>
      </c>
      <c r="L283" s="37">
        <v>685</v>
      </c>
      <c r="M283" s="37">
        <v>857</v>
      </c>
      <c r="N283" s="37">
        <v>1180</v>
      </c>
      <c r="O283" s="37">
        <v>1873</v>
      </c>
      <c r="P283" s="45">
        <v>2283</v>
      </c>
      <c r="Q283" s="53">
        <v>2307</v>
      </c>
      <c r="R283" s="45">
        <f t="shared" si="106"/>
        <v>2307</v>
      </c>
      <c r="S283" s="38">
        <f t="shared" si="107"/>
        <v>1.73</v>
      </c>
      <c r="T283" s="53">
        <v>36539100</v>
      </c>
      <c r="U283" s="53">
        <v>319769982</v>
      </c>
      <c r="V283" s="63">
        <f t="shared" si="108"/>
        <v>11.426682</v>
      </c>
      <c r="W283" s="36">
        <v>207</v>
      </c>
      <c r="X283">
        <v>1956</v>
      </c>
      <c r="Y283">
        <f t="shared" si="109"/>
        <v>10.58</v>
      </c>
      <c r="Z283" s="55">
        <v>3959784</v>
      </c>
      <c r="AA283" s="46">
        <v>873738</v>
      </c>
      <c r="AB283" s="37">
        <f t="shared" si="110"/>
        <v>0.376778</v>
      </c>
      <c r="AC283" s="37" t="str">
        <f t="shared" si="111"/>
        <v/>
      </c>
      <c r="AD283" s="37" t="str">
        <f t="shared" si="112"/>
        <v/>
      </c>
      <c r="AE283" s="71">
        <f t="shared" si="113"/>
        <v>937.62906541098482</v>
      </c>
      <c r="AF283" s="71">
        <f t="shared" si="114"/>
        <v>0</v>
      </c>
      <c r="AG283" s="71">
        <f t="shared" si="115"/>
        <v>0</v>
      </c>
      <c r="AH283" s="71" t="str">
        <f t="shared" si="116"/>
        <v/>
      </c>
      <c r="AI283" s="37" t="str">
        <f t="shared" si="117"/>
        <v/>
      </c>
      <c r="AJ283" s="37" t="str">
        <f t="shared" si="118"/>
        <v/>
      </c>
      <c r="AK283" s="38">
        <f t="shared" si="119"/>
        <v>937.63</v>
      </c>
      <c r="AL283" s="38">
        <f t="shared" si="120"/>
        <v>953.69</v>
      </c>
      <c r="AM283" s="36">
        <f t="shared" si="121"/>
        <v>670056</v>
      </c>
      <c r="AN283" s="39">
        <f t="shared" si="122"/>
        <v>1.8122660999999999E-3</v>
      </c>
      <c r="AO283" s="36">
        <f t="shared" si="123"/>
        <v>438.15519952919999</v>
      </c>
      <c r="AP283" s="36">
        <f t="shared" si="124"/>
        <v>428722</v>
      </c>
      <c r="AQ283" s="36">
        <f t="shared" si="125"/>
        <v>22670</v>
      </c>
      <c r="AR283" s="36">
        <f t="shared" si="126"/>
        <v>43686.9</v>
      </c>
      <c r="AS283" s="36">
        <f t="shared" si="127"/>
        <v>405614</v>
      </c>
      <c r="AT283" s="40">
        <f t="shared" si="128"/>
        <v>428722</v>
      </c>
      <c r="AU283" s="37"/>
      <c r="AV283" s="37">
        <f t="shared" si="129"/>
        <v>1</v>
      </c>
    </row>
    <row r="284" spans="1:48" ht="15" customHeight="1" x14ac:dyDescent="0.25">
      <c r="A284" s="43">
        <v>27</v>
      </c>
      <c r="B284" s="43">
        <v>3000</v>
      </c>
      <c r="C284" t="s">
        <v>2267</v>
      </c>
      <c r="D284" t="s">
        <v>2268</v>
      </c>
      <c r="E284" s="44" t="s">
        <v>679</v>
      </c>
      <c r="F284" s="35">
        <v>70627</v>
      </c>
      <c r="G284" s="53">
        <v>49786</v>
      </c>
      <c r="H284" s="56">
        <f t="shared" si="104"/>
        <v>4.6971072347769347</v>
      </c>
      <c r="I284">
        <v>2344</v>
      </c>
      <c r="J284">
        <v>25117</v>
      </c>
      <c r="K284" s="37">
        <f t="shared" si="105"/>
        <v>9.3323</v>
      </c>
      <c r="L284" s="37">
        <v>48883</v>
      </c>
      <c r="M284" s="37">
        <v>42931</v>
      </c>
      <c r="N284" s="37">
        <v>43787</v>
      </c>
      <c r="O284" s="37">
        <v>44126</v>
      </c>
      <c r="P284" s="45">
        <v>45250</v>
      </c>
      <c r="Q284" s="53">
        <v>50010</v>
      </c>
      <c r="R284" s="45">
        <f t="shared" si="106"/>
        <v>50010</v>
      </c>
      <c r="S284" s="38">
        <f t="shared" si="107"/>
        <v>0.45</v>
      </c>
      <c r="T284" s="53">
        <v>2002386400</v>
      </c>
      <c r="U284" s="53">
        <v>9679886649</v>
      </c>
      <c r="V284" s="63">
        <f t="shared" si="108"/>
        <v>20.686052</v>
      </c>
      <c r="W284" s="36">
        <v>8445</v>
      </c>
      <c r="X284">
        <v>49500</v>
      </c>
      <c r="Y284">
        <f t="shared" si="109"/>
        <v>17.059999999999999</v>
      </c>
      <c r="Z284" s="55">
        <v>103535853</v>
      </c>
      <c r="AA284" s="46">
        <v>41699182</v>
      </c>
      <c r="AB284" s="37">
        <f t="shared" si="110"/>
        <v>0.376778</v>
      </c>
      <c r="AC284" s="37" t="str">
        <f t="shared" si="111"/>
        <v/>
      </c>
      <c r="AD284" s="37" t="str">
        <f t="shared" si="112"/>
        <v/>
      </c>
      <c r="AE284" s="71">
        <f t="shared" si="113"/>
        <v>0</v>
      </c>
      <c r="AF284" s="71">
        <f t="shared" si="114"/>
        <v>0</v>
      </c>
      <c r="AG284" s="71">
        <f t="shared" si="115"/>
        <v>795.46816403619982</v>
      </c>
      <c r="AH284" s="71" t="str">
        <f t="shared" si="116"/>
        <v/>
      </c>
      <c r="AI284" s="37" t="str">
        <f t="shared" si="117"/>
        <v/>
      </c>
      <c r="AJ284" s="37" t="str">
        <f t="shared" si="118"/>
        <v/>
      </c>
      <c r="AK284" s="38">
        <f t="shared" si="119"/>
        <v>795.47</v>
      </c>
      <c r="AL284" s="38">
        <f t="shared" si="120"/>
        <v>809.1</v>
      </c>
      <c r="AM284" s="36">
        <f t="shared" si="121"/>
        <v>1271821</v>
      </c>
      <c r="AN284" s="39">
        <f t="shared" si="122"/>
        <v>1.8122660999999999E-3</v>
      </c>
      <c r="AO284" s="36">
        <f t="shared" si="123"/>
        <v>2176.8831657234</v>
      </c>
      <c r="AP284" s="36">
        <f t="shared" si="124"/>
        <v>72804</v>
      </c>
      <c r="AQ284" s="36">
        <f t="shared" si="125"/>
        <v>497860</v>
      </c>
      <c r="AR284" s="36">
        <f t="shared" si="126"/>
        <v>2084959.1</v>
      </c>
      <c r="AS284" s="36">
        <f t="shared" si="127"/>
        <v>-427233</v>
      </c>
      <c r="AT284" s="40">
        <f t="shared" si="128"/>
        <v>72804</v>
      </c>
      <c r="AU284" s="37"/>
      <c r="AV284" s="37">
        <f t="shared" si="129"/>
        <v>1</v>
      </c>
    </row>
    <row r="285" spans="1:48" ht="15" customHeight="1" x14ac:dyDescent="0.25">
      <c r="A285" s="43">
        <v>27</v>
      </c>
      <c r="B285" s="43">
        <v>3200</v>
      </c>
      <c r="C285" t="s">
        <v>2333</v>
      </c>
      <c r="D285" t="s">
        <v>2334</v>
      </c>
      <c r="E285" s="54" t="s">
        <v>712</v>
      </c>
      <c r="F285" s="35">
        <v>0</v>
      </c>
      <c r="G285" s="53">
        <v>1716</v>
      </c>
      <c r="H285" s="56">
        <f t="shared" si="104"/>
        <v>3.2345172835126865</v>
      </c>
      <c r="I285">
        <v>62</v>
      </c>
      <c r="J285">
        <v>1296</v>
      </c>
      <c r="K285" s="37">
        <f t="shared" si="105"/>
        <v>4.7839999999999998</v>
      </c>
      <c r="L285" s="37">
        <v>1087</v>
      </c>
      <c r="M285" s="37">
        <v>1465</v>
      </c>
      <c r="N285" s="37">
        <v>1571</v>
      </c>
      <c r="O285" s="37">
        <v>1717</v>
      </c>
      <c r="P285" s="45">
        <v>1669</v>
      </c>
      <c r="Q285" s="53">
        <v>1734</v>
      </c>
      <c r="R285" s="45">
        <f t="shared" si="106"/>
        <v>1734</v>
      </c>
      <c r="S285" s="38">
        <f t="shared" si="107"/>
        <v>1.04</v>
      </c>
      <c r="T285" s="53">
        <v>44729400</v>
      </c>
      <c r="U285" s="53">
        <v>457932811</v>
      </c>
      <c r="V285" s="63">
        <f t="shared" si="108"/>
        <v>9.7676770000000008</v>
      </c>
      <c r="W285" s="36">
        <v>678</v>
      </c>
      <c r="X285">
        <v>1919</v>
      </c>
      <c r="Y285">
        <f t="shared" si="109"/>
        <v>35.33</v>
      </c>
      <c r="Z285" s="55">
        <v>5414583</v>
      </c>
      <c r="AA285" s="46">
        <v>1377474</v>
      </c>
      <c r="AB285" s="37">
        <f t="shared" si="110"/>
        <v>0.376778</v>
      </c>
      <c r="AC285" s="37" t="str">
        <f t="shared" si="111"/>
        <v/>
      </c>
      <c r="AD285" s="37" t="str">
        <f t="shared" si="112"/>
        <v/>
      </c>
      <c r="AE285" s="71">
        <f t="shared" si="113"/>
        <v>910.91747403043166</v>
      </c>
      <c r="AF285" s="71">
        <f t="shared" si="114"/>
        <v>0</v>
      </c>
      <c r="AG285" s="71">
        <f t="shared" si="115"/>
        <v>0</v>
      </c>
      <c r="AH285" s="71" t="str">
        <f t="shared" si="116"/>
        <v/>
      </c>
      <c r="AI285" s="37" t="str">
        <f t="shared" si="117"/>
        <v/>
      </c>
      <c r="AJ285" s="37" t="str">
        <f t="shared" si="118"/>
        <v/>
      </c>
      <c r="AK285" s="38">
        <f t="shared" si="119"/>
        <v>910.92</v>
      </c>
      <c r="AL285" s="38">
        <f t="shared" si="120"/>
        <v>926.53</v>
      </c>
      <c r="AM285" s="36">
        <f t="shared" si="121"/>
        <v>0</v>
      </c>
      <c r="AN285" s="39">
        <f t="shared" si="122"/>
        <v>1.8122660999999999E-3</v>
      </c>
      <c r="AO285" s="36">
        <f t="shared" si="123"/>
        <v>0</v>
      </c>
      <c r="AP285" s="36">
        <f t="shared" si="124"/>
        <v>0</v>
      </c>
      <c r="AQ285" s="36">
        <f t="shared" si="125"/>
        <v>17160</v>
      </c>
      <c r="AR285" s="36">
        <f t="shared" si="126"/>
        <v>68873.7</v>
      </c>
      <c r="AS285" s="36">
        <f t="shared" si="127"/>
        <v>-17160</v>
      </c>
      <c r="AT285" s="40">
        <f t="shared" si="128"/>
        <v>0</v>
      </c>
      <c r="AU285" s="37"/>
      <c r="AV285" s="37">
        <f t="shared" si="129"/>
        <v>0</v>
      </c>
    </row>
    <row r="286" spans="1:48" ht="15" customHeight="1" x14ac:dyDescent="0.25">
      <c r="A286" s="43">
        <v>27</v>
      </c>
      <c r="B286" s="43">
        <v>3300</v>
      </c>
      <c r="C286" t="s">
        <v>2427</v>
      </c>
      <c r="D286" t="s">
        <v>2428</v>
      </c>
      <c r="E286" s="44" t="s">
        <v>759</v>
      </c>
      <c r="F286" s="35">
        <v>0</v>
      </c>
      <c r="G286" s="53">
        <v>1608</v>
      </c>
      <c r="H286" s="56">
        <f t="shared" si="104"/>
        <v>3.2062860444124324</v>
      </c>
      <c r="I286">
        <v>211</v>
      </c>
      <c r="J286">
        <v>655</v>
      </c>
      <c r="K286" s="37">
        <f t="shared" si="105"/>
        <v>32.213700000000003</v>
      </c>
      <c r="L286" s="37">
        <v>1397</v>
      </c>
      <c r="M286" s="37">
        <v>1354</v>
      </c>
      <c r="N286" s="37">
        <v>1472</v>
      </c>
      <c r="O286" s="37">
        <v>1547</v>
      </c>
      <c r="P286" s="45">
        <v>1475</v>
      </c>
      <c r="Q286" s="53">
        <v>1442</v>
      </c>
      <c r="R286" s="45">
        <f t="shared" si="106"/>
        <v>1547</v>
      </c>
      <c r="S286" s="38">
        <f t="shared" si="107"/>
        <v>0</v>
      </c>
      <c r="T286" s="53">
        <v>14226600</v>
      </c>
      <c r="U286" s="53">
        <v>958213354</v>
      </c>
      <c r="V286" s="63">
        <f t="shared" si="108"/>
        <v>1.484701</v>
      </c>
      <c r="W286" s="36">
        <v>437</v>
      </c>
      <c r="X286">
        <v>1462</v>
      </c>
      <c r="Y286">
        <f t="shared" si="109"/>
        <v>29.89</v>
      </c>
      <c r="Z286" s="55">
        <v>10959240</v>
      </c>
      <c r="AA286" s="46">
        <v>1395702</v>
      </c>
      <c r="AB286" s="37">
        <f t="shared" si="110"/>
        <v>0.376778</v>
      </c>
      <c r="AC286" s="37" t="str">
        <f t="shared" si="111"/>
        <v/>
      </c>
      <c r="AD286" s="37" t="str">
        <f t="shared" si="112"/>
        <v/>
      </c>
      <c r="AE286" s="71">
        <f t="shared" si="113"/>
        <v>904.68184263168484</v>
      </c>
      <c r="AF286" s="71">
        <f t="shared" si="114"/>
        <v>0</v>
      </c>
      <c r="AG286" s="71">
        <f t="shared" si="115"/>
        <v>0</v>
      </c>
      <c r="AH286" s="71" t="str">
        <f t="shared" si="116"/>
        <v/>
      </c>
      <c r="AI286" s="37" t="str">
        <f t="shared" si="117"/>
        <v/>
      </c>
      <c r="AJ286" s="37" t="str">
        <f t="shared" si="118"/>
        <v/>
      </c>
      <c r="AK286" s="38">
        <f t="shared" si="119"/>
        <v>904.68</v>
      </c>
      <c r="AL286" s="38">
        <f t="shared" si="120"/>
        <v>920.18</v>
      </c>
      <c r="AM286" s="36">
        <f t="shared" si="121"/>
        <v>0</v>
      </c>
      <c r="AN286" s="39">
        <f t="shared" si="122"/>
        <v>1.8122660999999999E-3</v>
      </c>
      <c r="AO286" s="36">
        <f t="shared" si="123"/>
        <v>0</v>
      </c>
      <c r="AP286" s="36">
        <f t="shared" si="124"/>
        <v>0</v>
      </c>
      <c r="AQ286" s="36">
        <f t="shared" si="125"/>
        <v>16080</v>
      </c>
      <c r="AR286" s="36">
        <f t="shared" si="126"/>
        <v>69785.100000000006</v>
      </c>
      <c r="AS286" s="36">
        <f t="shared" si="127"/>
        <v>-16080</v>
      </c>
      <c r="AT286" s="40">
        <f t="shared" si="128"/>
        <v>0</v>
      </c>
      <c r="AU286" s="37"/>
      <c r="AV286" s="37">
        <f t="shared" si="129"/>
        <v>0</v>
      </c>
    </row>
    <row r="287" spans="1:48" ht="15" customHeight="1" x14ac:dyDescent="0.25">
      <c r="A287" s="43">
        <v>27</v>
      </c>
      <c r="B287" s="43">
        <v>3400</v>
      </c>
      <c r="C287" t="s">
        <v>2531</v>
      </c>
      <c r="D287" t="s">
        <v>2532</v>
      </c>
      <c r="E287" s="44" t="s">
        <v>811</v>
      </c>
      <c r="F287" s="35">
        <v>0</v>
      </c>
      <c r="G287" s="53">
        <v>4437</v>
      </c>
      <c r="H287" s="56">
        <f t="shared" si="104"/>
        <v>3.6470894287165549</v>
      </c>
      <c r="I287">
        <v>195</v>
      </c>
      <c r="J287">
        <v>2557</v>
      </c>
      <c r="K287" s="37">
        <f t="shared" si="105"/>
        <v>7.6260999999999992</v>
      </c>
      <c r="L287" s="37">
        <v>3700</v>
      </c>
      <c r="M287" s="37">
        <v>3621</v>
      </c>
      <c r="N287" s="37">
        <v>3806</v>
      </c>
      <c r="O287" s="37">
        <v>4113</v>
      </c>
      <c r="P287" s="45">
        <v>3688</v>
      </c>
      <c r="Q287" s="53">
        <v>4434</v>
      </c>
      <c r="R287" s="45">
        <f t="shared" si="106"/>
        <v>4434</v>
      </c>
      <c r="S287" s="38">
        <f t="shared" si="107"/>
        <v>0</v>
      </c>
      <c r="T287" s="53">
        <v>498210300</v>
      </c>
      <c r="U287" s="53">
        <v>3190571537</v>
      </c>
      <c r="V287" s="63">
        <f t="shared" si="108"/>
        <v>15.615080000000001</v>
      </c>
      <c r="W287" s="36">
        <v>1714</v>
      </c>
      <c r="X287">
        <v>4365</v>
      </c>
      <c r="Y287">
        <f t="shared" si="109"/>
        <v>39.270000000000003</v>
      </c>
      <c r="Z287" s="55">
        <v>32100883</v>
      </c>
      <c r="AA287" s="46">
        <v>5937488</v>
      </c>
      <c r="AB287" s="37">
        <f t="shared" si="110"/>
        <v>0.376778</v>
      </c>
      <c r="AC287" s="37" t="str">
        <f t="shared" si="111"/>
        <v/>
      </c>
      <c r="AD287" s="37" t="str">
        <f t="shared" si="112"/>
        <v/>
      </c>
      <c r="AE287" s="71">
        <f t="shared" si="113"/>
        <v>0</v>
      </c>
      <c r="AF287" s="71">
        <f t="shared" si="114"/>
        <v>795.85079653499986</v>
      </c>
      <c r="AG287" s="71">
        <f t="shared" si="115"/>
        <v>0</v>
      </c>
      <c r="AH287" s="71" t="str">
        <f t="shared" si="116"/>
        <v/>
      </c>
      <c r="AI287" s="37" t="str">
        <f t="shared" si="117"/>
        <v/>
      </c>
      <c r="AJ287" s="37" t="str">
        <f t="shared" si="118"/>
        <v/>
      </c>
      <c r="AK287" s="38">
        <f t="shared" si="119"/>
        <v>795.85</v>
      </c>
      <c r="AL287" s="38">
        <f t="shared" si="120"/>
        <v>809.48</v>
      </c>
      <c r="AM287" s="36">
        <f t="shared" si="121"/>
        <v>0</v>
      </c>
      <c r="AN287" s="39">
        <f t="shared" si="122"/>
        <v>1.8122660999999999E-3</v>
      </c>
      <c r="AO287" s="36">
        <f t="shared" si="123"/>
        <v>0</v>
      </c>
      <c r="AP287" s="36">
        <f t="shared" si="124"/>
        <v>0</v>
      </c>
      <c r="AQ287" s="36">
        <f t="shared" si="125"/>
        <v>44370</v>
      </c>
      <c r="AR287" s="36">
        <f t="shared" si="126"/>
        <v>296874.40000000002</v>
      </c>
      <c r="AS287" s="36">
        <f t="shared" si="127"/>
        <v>-44370</v>
      </c>
      <c r="AT287" s="40">
        <f t="shared" si="128"/>
        <v>0</v>
      </c>
      <c r="AU287" s="37"/>
      <c r="AV287" s="37">
        <f t="shared" si="129"/>
        <v>0</v>
      </c>
    </row>
    <row r="288" spans="1:48" ht="15" customHeight="1" x14ac:dyDescent="0.25">
      <c r="A288" s="43">
        <v>27</v>
      </c>
      <c r="B288" s="43">
        <v>3500</v>
      </c>
      <c r="C288" t="s">
        <v>1917</v>
      </c>
      <c r="D288" t="s">
        <v>1918</v>
      </c>
      <c r="E288" s="44" t="s">
        <v>505</v>
      </c>
      <c r="F288" s="35">
        <v>0</v>
      </c>
      <c r="G288" s="53">
        <v>327</v>
      </c>
      <c r="H288" s="56">
        <f t="shared" si="104"/>
        <v>2.514547752660286</v>
      </c>
      <c r="I288">
        <v>30</v>
      </c>
      <c r="J288">
        <v>196</v>
      </c>
      <c r="K288" s="37">
        <f t="shared" si="105"/>
        <v>15.306100000000001</v>
      </c>
      <c r="L288" s="37">
        <v>446</v>
      </c>
      <c r="M288" s="37">
        <v>419</v>
      </c>
      <c r="N288" s="37">
        <v>385</v>
      </c>
      <c r="O288" s="37">
        <v>368</v>
      </c>
      <c r="P288" s="48">
        <v>371</v>
      </c>
      <c r="Q288" s="53">
        <v>337</v>
      </c>
      <c r="R288" s="45">
        <f t="shared" si="106"/>
        <v>446</v>
      </c>
      <c r="S288" s="38">
        <f t="shared" si="107"/>
        <v>26.68</v>
      </c>
      <c r="T288" s="53">
        <v>6479200</v>
      </c>
      <c r="U288" s="53">
        <v>143869898</v>
      </c>
      <c r="V288" s="63">
        <f t="shared" si="108"/>
        <v>4.5035129999999999</v>
      </c>
      <c r="W288" s="36">
        <v>75</v>
      </c>
      <c r="X288">
        <v>419</v>
      </c>
      <c r="Y288">
        <f t="shared" si="109"/>
        <v>17.899999999999999</v>
      </c>
      <c r="Z288" s="55">
        <v>1575747</v>
      </c>
      <c r="AA288" s="46">
        <v>599490</v>
      </c>
      <c r="AB288" s="37">
        <f t="shared" si="110"/>
        <v>0.376778</v>
      </c>
      <c r="AC288" s="37" t="str">
        <f t="shared" si="111"/>
        <v/>
      </c>
      <c r="AD288" s="37" t="str">
        <f t="shared" si="112"/>
        <v/>
      </c>
      <c r="AE288" s="71">
        <f t="shared" si="113"/>
        <v>751.89276396434593</v>
      </c>
      <c r="AF288" s="71">
        <f t="shared" si="114"/>
        <v>0</v>
      </c>
      <c r="AG288" s="71">
        <f t="shared" si="115"/>
        <v>0</v>
      </c>
      <c r="AH288" s="71" t="str">
        <f t="shared" si="116"/>
        <v/>
      </c>
      <c r="AI288" s="37" t="str">
        <f t="shared" si="117"/>
        <v/>
      </c>
      <c r="AJ288" s="37" t="str">
        <f t="shared" si="118"/>
        <v/>
      </c>
      <c r="AK288" s="38">
        <f t="shared" si="119"/>
        <v>751.89</v>
      </c>
      <c r="AL288" s="38">
        <f t="shared" si="120"/>
        <v>764.77</v>
      </c>
      <c r="AM288" s="36">
        <f t="shared" si="121"/>
        <v>0</v>
      </c>
      <c r="AN288" s="39">
        <f t="shared" si="122"/>
        <v>1.8122660999999999E-3</v>
      </c>
      <c r="AO288" s="36">
        <f t="shared" si="123"/>
        <v>0</v>
      </c>
      <c r="AP288" s="36">
        <f t="shared" si="124"/>
        <v>0</v>
      </c>
      <c r="AQ288" s="36">
        <f t="shared" si="125"/>
        <v>3270</v>
      </c>
      <c r="AR288" s="36">
        <f t="shared" si="126"/>
        <v>29974.5</v>
      </c>
      <c r="AS288" s="36">
        <f t="shared" si="127"/>
        <v>-3270</v>
      </c>
      <c r="AT288" s="40">
        <f t="shared" si="128"/>
        <v>0</v>
      </c>
      <c r="AU288" s="37"/>
      <c r="AV288" s="37">
        <f t="shared" si="129"/>
        <v>0</v>
      </c>
    </row>
    <row r="289" spans="1:48" ht="15" customHeight="1" x14ac:dyDescent="0.25">
      <c r="A289" s="43">
        <v>27</v>
      </c>
      <c r="B289" s="43">
        <v>3700</v>
      </c>
      <c r="C289" t="s">
        <v>2591</v>
      </c>
      <c r="D289" t="s">
        <v>2592</v>
      </c>
      <c r="E289" s="44" t="s">
        <v>841</v>
      </c>
      <c r="F289" s="35">
        <v>0</v>
      </c>
      <c r="G289" s="53">
        <v>386</v>
      </c>
      <c r="H289" s="56">
        <f t="shared" si="104"/>
        <v>2.5865873046717551</v>
      </c>
      <c r="I289">
        <v>75</v>
      </c>
      <c r="J289">
        <v>254</v>
      </c>
      <c r="K289" s="37">
        <f t="shared" si="105"/>
        <v>29.5276</v>
      </c>
      <c r="L289" s="37">
        <v>544</v>
      </c>
      <c r="M289" s="37">
        <v>526</v>
      </c>
      <c r="N289" s="37">
        <v>496</v>
      </c>
      <c r="O289" s="37">
        <v>480</v>
      </c>
      <c r="P289" s="48">
        <v>437</v>
      </c>
      <c r="Q289" s="53">
        <v>384</v>
      </c>
      <c r="R289" s="45">
        <f t="shared" si="106"/>
        <v>544</v>
      </c>
      <c r="S289" s="38">
        <f t="shared" si="107"/>
        <v>29.04</v>
      </c>
      <c r="T289" s="53">
        <v>872600</v>
      </c>
      <c r="U289" s="53">
        <v>487030134</v>
      </c>
      <c r="V289" s="63">
        <f t="shared" si="108"/>
        <v>0.17916799999999999</v>
      </c>
      <c r="W289" s="36">
        <v>153</v>
      </c>
      <c r="X289">
        <v>562</v>
      </c>
      <c r="Y289">
        <f t="shared" si="109"/>
        <v>27.22</v>
      </c>
      <c r="Z289" s="55">
        <v>6172750</v>
      </c>
      <c r="AA289" s="46">
        <v>463856</v>
      </c>
      <c r="AB289" s="37">
        <f t="shared" si="110"/>
        <v>0.376778</v>
      </c>
      <c r="AC289" s="37" t="str">
        <f t="shared" si="111"/>
        <v/>
      </c>
      <c r="AD289" s="37" t="str">
        <f t="shared" si="112"/>
        <v/>
      </c>
      <c r="AE289" s="71">
        <f t="shared" si="113"/>
        <v>767.80464409398326</v>
      </c>
      <c r="AF289" s="71">
        <f t="shared" si="114"/>
        <v>0</v>
      </c>
      <c r="AG289" s="71">
        <f t="shared" si="115"/>
        <v>0</v>
      </c>
      <c r="AH289" s="71" t="str">
        <f t="shared" si="116"/>
        <v/>
      </c>
      <c r="AI289" s="37" t="str">
        <f t="shared" si="117"/>
        <v/>
      </c>
      <c r="AJ289" s="37" t="str">
        <f t="shared" si="118"/>
        <v/>
      </c>
      <c r="AK289" s="38">
        <f t="shared" si="119"/>
        <v>767.8</v>
      </c>
      <c r="AL289" s="38">
        <f t="shared" si="120"/>
        <v>780.95</v>
      </c>
      <c r="AM289" s="36">
        <f t="shared" si="121"/>
        <v>0</v>
      </c>
      <c r="AN289" s="39">
        <f t="shared" si="122"/>
        <v>1.8122660999999999E-3</v>
      </c>
      <c r="AO289" s="36">
        <f t="shared" si="123"/>
        <v>0</v>
      </c>
      <c r="AP289" s="36">
        <f t="shared" si="124"/>
        <v>0</v>
      </c>
      <c r="AQ289" s="36">
        <f t="shared" si="125"/>
        <v>3860</v>
      </c>
      <c r="AR289" s="36">
        <f t="shared" si="126"/>
        <v>23192.800000000003</v>
      </c>
      <c r="AS289" s="36">
        <f t="shared" si="127"/>
        <v>-3860</v>
      </c>
      <c r="AT289" s="40">
        <f t="shared" si="128"/>
        <v>0</v>
      </c>
      <c r="AU289" s="37"/>
      <c r="AV289" s="37">
        <f t="shared" si="129"/>
        <v>0</v>
      </c>
    </row>
    <row r="290" spans="1:48" ht="15" customHeight="1" x14ac:dyDescent="0.25">
      <c r="A290" s="43">
        <v>27</v>
      </c>
      <c r="B290" s="43">
        <v>4100</v>
      </c>
      <c r="C290" t="s">
        <v>1055</v>
      </c>
      <c r="D290" t="s">
        <v>1056</v>
      </c>
      <c r="E290" s="44" t="s">
        <v>76</v>
      </c>
      <c r="F290" s="35">
        <v>56616</v>
      </c>
      <c r="G290" s="53">
        <v>91330</v>
      </c>
      <c r="H290" s="56">
        <f t="shared" si="104"/>
        <v>4.9606134576479084</v>
      </c>
      <c r="I290">
        <v>1371</v>
      </c>
      <c r="J290">
        <v>39347</v>
      </c>
      <c r="K290" s="37">
        <f t="shared" si="105"/>
        <v>3.4843999999999999</v>
      </c>
      <c r="L290" s="37">
        <v>81970</v>
      </c>
      <c r="M290" s="37">
        <v>81831</v>
      </c>
      <c r="N290" s="37">
        <v>86335</v>
      </c>
      <c r="O290" s="37">
        <v>85172</v>
      </c>
      <c r="P290" s="45">
        <v>82893</v>
      </c>
      <c r="Q290" s="53">
        <v>89987</v>
      </c>
      <c r="R290" s="45">
        <f t="shared" si="106"/>
        <v>89987</v>
      </c>
      <c r="S290" s="38">
        <f t="shared" si="107"/>
        <v>0</v>
      </c>
      <c r="T290" s="53">
        <v>5253117200</v>
      </c>
      <c r="U290" s="53">
        <v>17491380323</v>
      </c>
      <c r="V290" s="63">
        <f t="shared" si="108"/>
        <v>30.032605</v>
      </c>
      <c r="W290" s="36">
        <v>18252</v>
      </c>
      <c r="X290">
        <v>89244</v>
      </c>
      <c r="Y290">
        <f t="shared" si="109"/>
        <v>20.45</v>
      </c>
      <c r="Z290" s="55">
        <v>213987204</v>
      </c>
      <c r="AA290" s="46">
        <v>74715142</v>
      </c>
      <c r="AB290" s="37">
        <f t="shared" si="110"/>
        <v>0.376778</v>
      </c>
      <c r="AC290" s="37" t="str">
        <f t="shared" si="111"/>
        <v/>
      </c>
      <c r="AD290" s="37" t="str">
        <f t="shared" si="112"/>
        <v/>
      </c>
      <c r="AE290" s="71">
        <f t="shared" si="113"/>
        <v>0</v>
      </c>
      <c r="AF290" s="71">
        <f t="shared" si="114"/>
        <v>0</v>
      </c>
      <c r="AG290" s="71">
        <f t="shared" si="115"/>
        <v>839.19300151424989</v>
      </c>
      <c r="AH290" s="71" t="str">
        <f t="shared" si="116"/>
        <v/>
      </c>
      <c r="AI290" s="37" t="str">
        <f t="shared" si="117"/>
        <v/>
      </c>
      <c r="AJ290" s="37" t="str">
        <f t="shared" si="118"/>
        <v/>
      </c>
      <c r="AK290" s="38">
        <f t="shared" si="119"/>
        <v>839.19</v>
      </c>
      <c r="AL290" s="38">
        <f t="shared" si="120"/>
        <v>853.57</v>
      </c>
      <c r="AM290" s="36">
        <f t="shared" si="121"/>
        <v>0</v>
      </c>
      <c r="AN290" s="39">
        <f t="shared" si="122"/>
        <v>1.8122660999999999E-3</v>
      </c>
      <c r="AO290" s="36">
        <f t="shared" si="123"/>
        <v>-102.6032575176</v>
      </c>
      <c r="AP290" s="36">
        <f t="shared" si="124"/>
        <v>0</v>
      </c>
      <c r="AQ290" s="36">
        <f t="shared" si="125"/>
        <v>913300</v>
      </c>
      <c r="AR290" s="36">
        <f t="shared" si="126"/>
        <v>3735757.1</v>
      </c>
      <c r="AS290" s="36">
        <f t="shared" si="127"/>
        <v>-856684</v>
      </c>
      <c r="AT290" s="40">
        <f t="shared" si="128"/>
        <v>0</v>
      </c>
      <c r="AU290" s="37"/>
      <c r="AV290" s="37">
        <f t="shared" si="129"/>
        <v>0</v>
      </c>
    </row>
    <row r="291" spans="1:48" ht="15" customHeight="1" x14ac:dyDescent="0.25">
      <c r="A291" s="43">
        <v>27</v>
      </c>
      <c r="B291" s="43">
        <v>4200</v>
      </c>
      <c r="C291" t="s">
        <v>2021</v>
      </c>
      <c r="D291" t="s">
        <v>2022</v>
      </c>
      <c r="E291" s="44" t="s">
        <v>557</v>
      </c>
      <c r="F291" s="35">
        <v>1306156</v>
      </c>
      <c r="G291" s="53">
        <v>21552</v>
      </c>
      <c r="H291" s="56">
        <f t="shared" si="104"/>
        <v>4.33348757837891</v>
      </c>
      <c r="I291">
        <v>134</v>
      </c>
      <c r="J291">
        <v>9385</v>
      </c>
      <c r="K291" s="37">
        <f t="shared" si="105"/>
        <v>1.4278000000000002</v>
      </c>
      <c r="L291" s="37">
        <v>23180</v>
      </c>
      <c r="M291" s="37">
        <v>23087</v>
      </c>
      <c r="N291" s="37">
        <v>21853</v>
      </c>
      <c r="O291" s="37">
        <v>20873</v>
      </c>
      <c r="P291" s="45">
        <v>20339</v>
      </c>
      <c r="Q291" s="53">
        <v>21986</v>
      </c>
      <c r="R291" s="45">
        <f t="shared" si="106"/>
        <v>23180</v>
      </c>
      <c r="S291" s="38">
        <f t="shared" si="107"/>
        <v>7.02</v>
      </c>
      <c r="T291" s="53">
        <v>653764500</v>
      </c>
      <c r="U291" s="53">
        <v>2812614620</v>
      </c>
      <c r="V291" s="63">
        <f t="shared" si="108"/>
        <v>23.244012999999999</v>
      </c>
      <c r="W291" s="36">
        <v>3931</v>
      </c>
      <c r="X291">
        <v>21620</v>
      </c>
      <c r="Y291">
        <f t="shared" si="109"/>
        <v>18.18</v>
      </c>
      <c r="Z291" s="55">
        <v>36003481</v>
      </c>
      <c r="AA291" s="46">
        <v>18624498</v>
      </c>
      <c r="AB291" s="37">
        <f t="shared" si="110"/>
        <v>0.376778</v>
      </c>
      <c r="AC291" s="37" t="str">
        <f t="shared" si="111"/>
        <v/>
      </c>
      <c r="AD291" s="37" t="str">
        <f t="shared" si="112"/>
        <v/>
      </c>
      <c r="AE291" s="71">
        <f t="shared" si="113"/>
        <v>0</v>
      </c>
      <c r="AF291" s="71">
        <f t="shared" si="114"/>
        <v>0</v>
      </c>
      <c r="AG291" s="71">
        <f t="shared" si="115"/>
        <v>820.83114373904993</v>
      </c>
      <c r="AH291" s="71" t="str">
        <f t="shared" si="116"/>
        <v/>
      </c>
      <c r="AI291" s="37" t="str">
        <f t="shared" si="117"/>
        <v/>
      </c>
      <c r="AJ291" s="37" t="str">
        <f t="shared" si="118"/>
        <v/>
      </c>
      <c r="AK291" s="38">
        <f t="shared" si="119"/>
        <v>820.83</v>
      </c>
      <c r="AL291" s="38">
        <f t="shared" si="120"/>
        <v>834.89</v>
      </c>
      <c r="AM291" s="36">
        <f t="shared" si="121"/>
        <v>4428230</v>
      </c>
      <c r="AN291" s="39">
        <f t="shared" si="122"/>
        <v>1.8122660999999999E-3</v>
      </c>
      <c r="AO291" s="36">
        <f t="shared" si="123"/>
        <v>5658.0288718913998</v>
      </c>
      <c r="AP291" s="36">
        <f t="shared" si="124"/>
        <v>1311814</v>
      </c>
      <c r="AQ291" s="36">
        <f t="shared" si="125"/>
        <v>215520</v>
      </c>
      <c r="AR291" s="36">
        <f t="shared" si="126"/>
        <v>931224.9</v>
      </c>
      <c r="AS291" s="36">
        <f t="shared" si="127"/>
        <v>1090636</v>
      </c>
      <c r="AT291" s="40">
        <f t="shared" si="128"/>
        <v>1311814</v>
      </c>
      <c r="AU291" s="37"/>
      <c r="AV291" s="37">
        <f t="shared" si="129"/>
        <v>1</v>
      </c>
    </row>
    <row r="292" spans="1:48" ht="15" customHeight="1" x14ac:dyDescent="0.25">
      <c r="A292" s="43">
        <v>27</v>
      </c>
      <c r="B292" s="43">
        <v>4400</v>
      </c>
      <c r="C292" t="s">
        <v>1879</v>
      </c>
      <c r="D292" t="s">
        <v>1880</v>
      </c>
      <c r="E292" s="44" t="s">
        <v>486</v>
      </c>
      <c r="F292" s="35">
        <v>0</v>
      </c>
      <c r="G292" s="53">
        <v>71230</v>
      </c>
      <c r="H292" s="56">
        <f t="shared" si="104"/>
        <v>4.8526629443445692</v>
      </c>
      <c r="I292">
        <v>377</v>
      </c>
      <c r="J292">
        <v>28044</v>
      </c>
      <c r="K292" s="37">
        <f t="shared" si="105"/>
        <v>1.3443000000000001</v>
      </c>
      <c r="L292" s="37">
        <v>6275</v>
      </c>
      <c r="M292" s="37">
        <v>20525</v>
      </c>
      <c r="N292" s="37">
        <v>38736</v>
      </c>
      <c r="O292" s="37">
        <v>50365</v>
      </c>
      <c r="P292" s="45">
        <v>61567</v>
      </c>
      <c r="Q292" s="53">
        <v>70253</v>
      </c>
      <c r="R292" s="45">
        <f t="shared" si="106"/>
        <v>70253</v>
      </c>
      <c r="S292" s="38">
        <f t="shared" si="107"/>
        <v>0</v>
      </c>
      <c r="T292" s="53">
        <v>2501439800</v>
      </c>
      <c r="U292" s="53">
        <v>14199764612</v>
      </c>
      <c r="V292" s="63">
        <f t="shared" si="108"/>
        <v>17.616064999999999</v>
      </c>
      <c r="W292" s="36">
        <v>9730</v>
      </c>
      <c r="X292">
        <v>70110</v>
      </c>
      <c r="Y292">
        <f t="shared" si="109"/>
        <v>13.88</v>
      </c>
      <c r="Z292" s="55">
        <v>171794623</v>
      </c>
      <c r="AA292" s="46">
        <v>41203908</v>
      </c>
      <c r="AB292" s="37">
        <f t="shared" si="110"/>
        <v>0.376778</v>
      </c>
      <c r="AC292" s="37" t="str">
        <f t="shared" si="111"/>
        <v/>
      </c>
      <c r="AD292" s="37" t="str">
        <f t="shared" si="112"/>
        <v/>
      </c>
      <c r="AE292" s="71">
        <f t="shared" si="113"/>
        <v>0</v>
      </c>
      <c r="AF292" s="71">
        <f t="shared" si="114"/>
        <v>0</v>
      </c>
      <c r="AG292" s="71">
        <f t="shared" si="115"/>
        <v>649.59168563524997</v>
      </c>
      <c r="AH292" s="71" t="str">
        <f t="shared" si="116"/>
        <v/>
      </c>
      <c r="AI292" s="37" t="str">
        <f t="shared" si="117"/>
        <v/>
      </c>
      <c r="AJ292" s="37" t="str">
        <f t="shared" si="118"/>
        <v/>
      </c>
      <c r="AK292" s="38">
        <f t="shared" si="119"/>
        <v>649.59</v>
      </c>
      <c r="AL292" s="38">
        <f t="shared" si="120"/>
        <v>660.72</v>
      </c>
      <c r="AM292" s="36">
        <f t="shared" si="121"/>
        <v>0</v>
      </c>
      <c r="AN292" s="39">
        <f t="shared" si="122"/>
        <v>1.8122660999999999E-3</v>
      </c>
      <c r="AO292" s="36">
        <f t="shared" si="123"/>
        <v>0</v>
      </c>
      <c r="AP292" s="36">
        <f t="shared" si="124"/>
        <v>0</v>
      </c>
      <c r="AQ292" s="36">
        <f t="shared" si="125"/>
        <v>712300</v>
      </c>
      <c r="AR292" s="36">
        <f t="shared" si="126"/>
        <v>2060195.4000000001</v>
      </c>
      <c r="AS292" s="36">
        <f t="shared" si="127"/>
        <v>-712300</v>
      </c>
      <c r="AT292" s="40">
        <f t="shared" si="128"/>
        <v>0</v>
      </c>
      <c r="AU292" s="37"/>
      <c r="AV292" s="37">
        <f t="shared" si="129"/>
        <v>0</v>
      </c>
    </row>
    <row r="293" spans="1:48" ht="15" customHeight="1" x14ac:dyDescent="0.25">
      <c r="A293" s="43">
        <v>27</v>
      </c>
      <c r="B293" s="43">
        <v>4500</v>
      </c>
      <c r="C293" t="s">
        <v>1919</v>
      </c>
      <c r="D293" t="s">
        <v>1920</v>
      </c>
      <c r="E293" s="44" t="s">
        <v>506</v>
      </c>
      <c r="F293" s="35">
        <v>0</v>
      </c>
      <c r="G293" s="53">
        <v>7250</v>
      </c>
      <c r="H293" s="56">
        <f t="shared" si="104"/>
        <v>3.8603380065709936</v>
      </c>
      <c r="I293">
        <v>28</v>
      </c>
      <c r="J293">
        <v>2364</v>
      </c>
      <c r="K293" s="37">
        <f t="shared" si="105"/>
        <v>1.1844000000000001</v>
      </c>
      <c r="L293" s="37">
        <v>2396</v>
      </c>
      <c r="M293" s="37">
        <v>2623</v>
      </c>
      <c r="N293" s="37">
        <v>3096</v>
      </c>
      <c r="O293" s="37">
        <v>4005</v>
      </c>
      <c r="P293" s="45">
        <v>4892</v>
      </c>
      <c r="Q293" s="53">
        <v>6837</v>
      </c>
      <c r="R293" s="45">
        <f t="shared" si="106"/>
        <v>6837</v>
      </c>
      <c r="S293" s="38">
        <f t="shared" si="107"/>
        <v>0</v>
      </c>
      <c r="T293" s="53">
        <v>252825200</v>
      </c>
      <c r="U293" s="53">
        <v>2618417674</v>
      </c>
      <c r="V293" s="63">
        <f t="shared" si="108"/>
        <v>9.6556479999999993</v>
      </c>
      <c r="W293" s="36">
        <v>676</v>
      </c>
      <c r="X293">
        <v>6746</v>
      </c>
      <c r="Y293">
        <f t="shared" si="109"/>
        <v>10.02</v>
      </c>
      <c r="Z293" s="55">
        <v>29744173</v>
      </c>
      <c r="AA293" s="46">
        <v>6029795</v>
      </c>
      <c r="AB293" s="37">
        <f t="shared" si="110"/>
        <v>0.376778</v>
      </c>
      <c r="AC293" s="37" t="str">
        <f t="shared" si="111"/>
        <v/>
      </c>
      <c r="AD293" s="37" t="str">
        <f t="shared" si="112"/>
        <v/>
      </c>
      <c r="AE293" s="71">
        <f t="shared" si="113"/>
        <v>0</v>
      </c>
      <c r="AF293" s="71">
        <f t="shared" si="114"/>
        <v>683.30836978799994</v>
      </c>
      <c r="AG293" s="71">
        <f t="shared" si="115"/>
        <v>0</v>
      </c>
      <c r="AH293" s="71" t="str">
        <f t="shared" si="116"/>
        <v/>
      </c>
      <c r="AI293" s="37" t="str">
        <f t="shared" si="117"/>
        <v/>
      </c>
      <c r="AJ293" s="37" t="str">
        <f t="shared" si="118"/>
        <v/>
      </c>
      <c r="AK293" s="38">
        <f t="shared" si="119"/>
        <v>683.31</v>
      </c>
      <c r="AL293" s="38">
        <f t="shared" si="120"/>
        <v>695.02</v>
      </c>
      <c r="AM293" s="36">
        <f t="shared" si="121"/>
        <v>0</v>
      </c>
      <c r="AN293" s="39">
        <f t="shared" si="122"/>
        <v>1.8122660999999999E-3</v>
      </c>
      <c r="AO293" s="36">
        <f t="shared" si="123"/>
        <v>0</v>
      </c>
      <c r="AP293" s="36">
        <f t="shared" si="124"/>
        <v>0</v>
      </c>
      <c r="AQ293" s="36">
        <f t="shared" si="125"/>
        <v>72500</v>
      </c>
      <c r="AR293" s="36">
        <f t="shared" si="126"/>
        <v>301489.75</v>
      </c>
      <c r="AS293" s="36">
        <f t="shared" si="127"/>
        <v>-72500</v>
      </c>
      <c r="AT293" s="40">
        <f t="shared" si="128"/>
        <v>0</v>
      </c>
      <c r="AU293" s="37"/>
      <c r="AV293" s="37">
        <f t="shared" si="129"/>
        <v>0</v>
      </c>
    </row>
    <row r="294" spans="1:48" ht="15" customHeight="1" x14ac:dyDescent="0.25">
      <c r="A294" s="43">
        <v>27</v>
      </c>
      <c r="B294" s="43">
        <v>4600</v>
      </c>
      <c r="C294" t="s">
        <v>2093</v>
      </c>
      <c r="D294" t="s">
        <v>2094</v>
      </c>
      <c r="E294" s="44" t="s">
        <v>593</v>
      </c>
      <c r="F294" s="35">
        <v>0</v>
      </c>
      <c r="G294" s="53">
        <v>8447</v>
      </c>
      <c r="H294" s="56">
        <f t="shared" si="104"/>
        <v>3.9267024941826452</v>
      </c>
      <c r="I294">
        <v>558</v>
      </c>
      <c r="J294">
        <v>3406</v>
      </c>
      <c r="K294" s="37">
        <f t="shared" si="105"/>
        <v>16.382899999999999</v>
      </c>
      <c r="L294" s="37">
        <v>6787</v>
      </c>
      <c r="M294" s="37">
        <v>6845</v>
      </c>
      <c r="N294" s="37">
        <v>7285</v>
      </c>
      <c r="O294" s="37">
        <v>7538</v>
      </c>
      <c r="P294" s="45">
        <v>7437</v>
      </c>
      <c r="Q294" s="53">
        <v>8315</v>
      </c>
      <c r="R294" s="45">
        <f t="shared" si="106"/>
        <v>8315</v>
      </c>
      <c r="S294" s="38">
        <f t="shared" si="107"/>
        <v>0</v>
      </c>
      <c r="T294" s="53">
        <v>103296100</v>
      </c>
      <c r="U294" s="53">
        <v>4915790092</v>
      </c>
      <c r="V294" s="63">
        <f t="shared" si="108"/>
        <v>2.1013120000000001</v>
      </c>
      <c r="W294" s="36">
        <v>1293</v>
      </c>
      <c r="X294">
        <v>8223</v>
      </c>
      <c r="Y294">
        <f t="shared" si="109"/>
        <v>15.72</v>
      </c>
      <c r="Z294" s="55">
        <v>55415680</v>
      </c>
      <c r="AA294" s="46">
        <v>8387521</v>
      </c>
      <c r="AB294" s="37">
        <f t="shared" si="110"/>
        <v>0.376778</v>
      </c>
      <c r="AC294" s="37" t="str">
        <f t="shared" si="111"/>
        <v/>
      </c>
      <c r="AD294" s="37" t="str">
        <f t="shared" si="112"/>
        <v/>
      </c>
      <c r="AE294" s="71">
        <f t="shared" si="113"/>
        <v>0</v>
      </c>
      <c r="AF294" s="71">
        <f t="shared" si="114"/>
        <v>719.78084203699996</v>
      </c>
      <c r="AG294" s="71">
        <f t="shared" si="115"/>
        <v>0</v>
      </c>
      <c r="AH294" s="71" t="str">
        <f t="shared" si="116"/>
        <v/>
      </c>
      <c r="AI294" s="37" t="str">
        <f t="shared" si="117"/>
        <v/>
      </c>
      <c r="AJ294" s="37" t="str">
        <f t="shared" si="118"/>
        <v/>
      </c>
      <c r="AK294" s="38">
        <f t="shared" si="119"/>
        <v>719.78</v>
      </c>
      <c r="AL294" s="38">
        <f t="shared" si="120"/>
        <v>732.11</v>
      </c>
      <c r="AM294" s="36">
        <f t="shared" si="121"/>
        <v>0</v>
      </c>
      <c r="AN294" s="39">
        <f t="shared" si="122"/>
        <v>1.8122660999999999E-3</v>
      </c>
      <c r="AO294" s="36">
        <f t="shared" si="123"/>
        <v>0</v>
      </c>
      <c r="AP294" s="36">
        <f t="shared" si="124"/>
        <v>0</v>
      </c>
      <c r="AQ294" s="36">
        <f t="shared" si="125"/>
        <v>84470</v>
      </c>
      <c r="AR294" s="36">
        <f t="shared" si="126"/>
        <v>419376.05000000005</v>
      </c>
      <c r="AS294" s="36">
        <f t="shared" si="127"/>
        <v>-84470</v>
      </c>
      <c r="AT294" s="40">
        <f t="shared" si="128"/>
        <v>0</v>
      </c>
      <c r="AU294" s="37"/>
      <c r="AV294" s="37">
        <f t="shared" si="129"/>
        <v>0</v>
      </c>
    </row>
    <row r="295" spans="1:48" ht="15" customHeight="1" x14ac:dyDescent="0.25">
      <c r="A295" s="43">
        <v>27</v>
      </c>
      <c r="B295" s="43">
        <v>4700</v>
      </c>
      <c r="C295" t="s">
        <v>2159</v>
      </c>
      <c r="D295" t="s">
        <v>2160</v>
      </c>
      <c r="E295" s="44" t="s">
        <v>626</v>
      </c>
      <c r="F295" s="35">
        <v>0</v>
      </c>
      <c r="G295" s="53">
        <v>80762</v>
      </c>
      <c r="H295" s="56">
        <f t="shared" si="104"/>
        <v>4.907207065326193</v>
      </c>
      <c r="I295">
        <v>658</v>
      </c>
      <c r="J295">
        <v>33890</v>
      </c>
      <c r="K295" s="37">
        <f t="shared" si="105"/>
        <v>1.9416</v>
      </c>
      <c r="L295" s="37">
        <v>18077</v>
      </c>
      <c r="M295" s="37">
        <v>31615</v>
      </c>
      <c r="N295" s="37">
        <v>50889</v>
      </c>
      <c r="O295" s="37">
        <v>65894</v>
      </c>
      <c r="P295" s="45">
        <v>70576</v>
      </c>
      <c r="Q295" s="53">
        <v>81026</v>
      </c>
      <c r="R295" s="45">
        <f t="shared" si="106"/>
        <v>81026</v>
      </c>
      <c r="S295" s="38">
        <f t="shared" si="107"/>
        <v>0.33</v>
      </c>
      <c r="T295" s="53">
        <v>3358594600</v>
      </c>
      <c r="U295" s="53">
        <v>17748092223</v>
      </c>
      <c r="V295" s="63">
        <f t="shared" si="108"/>
        <v>18.923694000000001</v>
      </c>
      <c r="W295" s="36">
        <v>13236</v>
      </c>
      <c r="X295">
        <v>79918</v>
      </c>
      <c r="Y295">
        <f t="shared" si="109"/>
        <v>16.559999999999999</v>
      </c>
      <c r="Z295" s="55">
        <v>214795075</v>
      </c>
      <c r="AA295" s="46">
        <v>46556517</v>
      </c>
      <c r="AB295" s="37">
        <f t="shared" si="110"/>
        <v>0.376778</v>
      </c>
      <c r="AC295" s="37" t="str">
        <f t="shared" si="111"/>
        <v/>
      </c>
      <c r="AD295" s="37" t="str">
        <f t="shared" si="112"/>
        <v/>
      </c>
      <c r="AE295" s="71">
        <f t="shared" si="113"/>
        <v>0</v>
      </c>
      <c r="AF295" s="71">
        <f t="shared" si="114"/>
        <v>0</v>
      </c>
      <c r="AG295" s="71">
        <f t="shared" si="115"/>
        <v>703.10351536389987</v>
      </c>
      <c r="AH295" s="71" t="str">
        <f t="shared" si="116"/>
        <v/>
      </c>
      <c r="AI295" s="37" t="str">
        <f t="shared" si="117"/>
        <v/>
      </c>
      <c r="AJ295" s="37" t="str">
        <f t="shared" si="118"/>
        <v/>
      </c>
      <c r="AK295" s="38">
        <f t="shared" si="119"/>
        <v>703.1</v>
      </c>
      <c r="AL295" s="38">
        <f t="shared" si="120"/>
        <v>715.15</v>
      </c>
      <c r="AM295" s="36">
        <f t="shared" si="121"/>
        <v>0</v>
      </c>
      <c r="AN295" s="39">
        <f t="shared" si="122"/>
        <v>1.8122660999999999E-3</v>
      </c>
      <c r="AO295" s="36">
        <f t="shared" si="123"/>
        <v>0</v>
      </c>
      <c r="AP295" s="36">
        <f t="shared" si="124"/>
        <v>0</v>
      </c>
      <c r="AQ295" s="36">
        <f t="shared" si="125"/>
        <v>807620</v>
      </c>
      <c r="AR295" s="36">
        <f t="shared" si="126"/>
        <v>2327825.85</v>
      </c>
      <c r="AS295" s="36">
        <f t="shared" si="127"/>
        <v>-807620</v>
      </c>
      <c r="AT295" s="40">
        <f t="shared" si="128"/>
        <v>0</v>
      </c>
      <c r="AU295" s="37"/>
      <c r="AV295" s="37">
        <f t="shared" si="129"/>
        <v>0</v>
      </c>
    </row>
    <row r="296" spans="1:48" ht="15" customHeight="1" x14ac:dyDescent="0.25">
      <c r="A296" s="43">
        <v>27</v>
      </c>
      <c r="B296" s="43">
        <v>4900</v>
      </c>
      <c r="C296" t="s">
        <v>1091</v>
      </c>
      <c r="D296" t="s">
        <v>1092</v>
      </c>
      <c r="E296" s="44" t="s">
        <v>94</v>
      </c>
      <c r="F296" s="35">
        <v>906979</v>
      </c>
      <c r="G296" s="53">
        <v>84993</v>
      </c>
      <c r="H296" s="56">
        <f t="shared" si="104"/>
        <v>4.9293831588135966</v>
      </c>
      <c r="I296">
        <v>800</v>
      </c>
      <c r="J296">
        <v>30483</v>
      </c>
      <c r="K296" s="37">
        <f t="shared" si="105"/>
        <v>2.6244000000000001</v>
      </c>
      <c r="L296" s="37">
        <v>26230</v>
      </c>
      <c r="M296" s="37">
        <v>43332</v>
      </c>
      <c r="N296" s="37">
        <v>56381</v>
      </c>
      <c r="O296" s="37">
        <v>67388</v>
      </c>
      <c r="P296" s="45">
        <v>75781</v>
      </c>
      <c r="Q296" s="53">
        <v>86478</v>
      </c>
      <c r="R296" s="45">
        <f t="shared" si="106"/>
        <v>86478</v>
      </c>
      <c r="S296" s="38">
        <f t="shared" si="107"/>
        <v>1.72</v>
      </c>
      <c r="T296" s="53">
        <v>2352564800</v>
      </c>
      <c r="U296" s="53">
        <v>10877316412</v>
      </c>
      <c r="V296" s="63">
        <f t="shared" si="108"/>
        <v>21.628173</v>
      </c>
      <c r="W296" s="36">
        <v>10151</v>
      </c>
      <c r="X296">
        <v>84951</v>
      </c>
      <c r="Y296">
        <f t="shared" si="109"/>
        <v>11.95</v>
      </c>
      <c r="Z296" s="55">
        <v>138141348</v>
      </c>
      <c r="AA296" s="46">
        <v>56952761</v>
      </c>
      <c r="AB296" s="37">
        <f t="shared" si="110"/>
        <v>0.376778</v>
      </c>
      <c r="AC296" s="37" t="str">
        <f t="shared" si="111"/>
        <v/>
      </c>
      <c r="AD296" s="37" t="str">
        <f t="shared" si="112"/>
        <v/>
      </c>
      <c r="AE296" s="71">
        <f t="shared" si="113"/>
        <v>0</v>
      </c>
      <c r="AF296" s="71">
        <f t="shared" si="114"/>
        <v>0</v>
      </c>
      <c r="AG296" s="71">
        <f t="shared" si="115"/>
        <v>681.84610691504997</v>
      </c>
      <c r="AH296" s="71" t="str">
        <f t="shared" si="116"/>
        <v/>
      </c>
      <c r="AI296" s="37" t="str">
        <f t="shared" si="117"/>
        <v/>
      </c>
      <c r="AJ296" s="37" t="str">
        <f t="shared" si="118"/>
        <v/>
      </c>
      <c r="AK296" s="38">
        <f t="shared" si="119"/>
        <v>681.85</v>
      </c>
      <c r="AL296" s="38">
        <f t="shared" si="120"/>
        <v>693.53</v>
      </c>
      <c r="AM296" s="36">
        <f t="shared" si="121"/>
        <v>6896574</v>
      </c>
      <c r="AN296" s="39">
        <f t="shared" si="122"/>
        <v>1.8122660999999999E-3</v>
      </c>
      <c r="AO296" s="36">
        <f t="shared" si="123"/>
        <v>10854.739971229499</v>
      </c>
      <c r="AP296" s="36">
        <f t="shared" si="124"/>
        <v>917834</v>
      </c>
      <c r="AQ296" s="36">
        <f t="shared" si="125"/>
        <v>849930</v>
      </c>
      <c r="AR296" s="36">
        <f t="shared" si="126"/>
        <v>2847638.0500000003</v>
      </c>
      <c r="AS296" s="36">
        <f t="shared" si="127"/>
        <v>57049</v>
      </c>
      <c r="AT296" s="40">
        <f t="shared" si="128"/>
        <v>917834</v>
      </c>
      <c r="AU296" s="37"/>
      <c r="AV296" s="37">
        <f t="shared" si="129"/>
        <v>1</v>
      </c>
    </row>
    <row r="297" spans="1:48" ht="15" customHeight="1" x14ac:dyDescent="0.25">
      <c r="A297" s="43">
        <v>27</v>
      </c>
      <c r="B297" s="43">
        <v>5000</v>
      </c>
      <c r="C297" t="s">
        <v>1547</v>
      </c>
      <c r="D297" t="s">
        <v>1548</v>
      </c>
      <c r="E297" s="44" t="s">
        <v>320</v>
      </c>
      <c r="F297" s="35">
        <v>0</v>
      </c>
      <c r="G297" s="53">
        <v>720</v>
      </c>
      <c r="H297" s="56">
        <f t="shared" si="104"/>
        <v>2.8573324964312685</v>
      </c>
      <c r="I297">
        <v>55</v>
      </c>
      <c r="J297">
        <v>335</v>
      </c>
      <c r="K297" s="37">
        <f t="shared" si="105"/>
        <v>16.417899999999999</v>
      </c>
      <c r="L297" s="37">
        <v>587</v>
      </c>
      <c r="M297" s="37">
        <v>653</v>
      </c>
      <c r="N297" s="37">
        <v>614</v>
      </c>
      <c r="O297" s="37">
        <v>729</v>
      </c>
      <c r="P297" s="48">
        <v>688</v>
      </c>
      <c r="Q297" s="53">
        <v>726</v>
      </c>
      <c r="R297" s="45">
        <f t="shared" si="106"/>
        <v>729</v>
      </c>
      <c r="S297" s="38">
        <f t="shared" si="107"/>
        <v>1.23</v>
      </c>
      <c r="T297" s="53">
        <v>17424500</v>
      </c>
      <c r="U297" s="53">
        <v>575097568</v>
      </c>
      <c r="V297" s="63">
        <f t="shared" si="108"/>
        <v>3.0298340000000001</v>
      </c>
      <c r="W297" s="36">
        <v>129</v>
      </c>
      <c r="X297">
        <v>742</v>
      </c>
      <c r="Y297">
        <f t="shared" si="109"/>
        <v>17.39</v>
      </c>
      <c r="Z297" s="55">
        <v>7298410</v>
      </c>
      <c r="AA297" s="46">
        <v>650042</v>
      </c>
      <c r="AB297" s="37">
        <f t="shared" si="110"/>
        <v>0.376778</v>
      </c>
      <c r="AC297" s="37" t="str">
        <f t="shared" si="111"/>
        <v/>
      </c>
      <c r="AD297" s="37" t="str">
        <f t="shared" si="112"/>
        <v/>
      </c>
      <c r="AE297" s="71">
        <f t="shared" si="113"/>
        <v>827.60602981424927</v>
      </c>
      <c r="AF297" s="71">
        <f t="shared" si="114"/>
        <v>0</v>
      </c>
      <c r="AG297" s="71">
        <f t="shared" si="115"/>
        <v>0</v>
      </c>
      <c r="AH297" s="71" t="str">
        <f t="shared" si="116"/>
        <v/>
      </c>
      <c r="AI297" s="37" t="str">
        <f t="shared" si="117"/>
        <v/>
      </c>
      <c r="AJ297" s="37" t="str">
        <f t="shared" si="118"/>
        <v/>
      </c>
      <c r="AK297" s="38">
        <f t="shared" si="119"/>
        <v>827.61</v>
      </c>
      <c r="AL297" s="38">
        <f t="shared" si="120"/>
        <v>841.79</v>
      </c>
      <c r="AM297" s="36">
        <f t="shared" si="121"/>
        <v>0</v>
      </c>
      <c r="AN297" s="39">
        <f t="shared" si="122"/>
        <v>1.8122660999999999E-3</v>
      </c>
      <c r="AO297" s="36">
        <f t="shared" si="123"/>
        <v>0</v>
      </c>
      <c r="AP297" s="36">
        <f t="shared" si="124"/>
        <v>0</v>
      </c>
      <c r="AQ297" s="36">
        <f t="shared" si="125"/>
        <v>7200</v>
      </c>
      <c r="AR297" s="36">
        <f t="shared" si="126"/>
        <v>32502.100000000002</v>
      </c>
      <c r="AS297" s="36">
        <f t="shared" si="127"/>
        <v>-7200</v>
      </c>
      <c r="AT297" s="40">
        <f t="shared" si="128"/>
        <v>0</v>
      </c>
      <c r="AU297" s="37"/>
      <c r="AV297" s="37">
        <f t="shared" si="129"/>
        <v>0</v>
      </c>
    </row>
    <row r="298" spans="1:48" ht="15" customHeight="1" x14ac:dyDescent="0.25">
      <c r="A298" s="43">
        <v>27</v>
      </c>
      <c r="B298" s="43">
        <v>5200</v>
      </c>
      <c r="C298" t="s">
        <v>1959</v>
      </c>
      <c r="D298" t="s">
        <v>1960</v>
      </c>
      <c r="E298" s="44" t="s">
        <v>526</v>
      </c>
      <c r="F298" s="35">
        <v>0</v>
      </c>
      <c r="G298" s="53">
        <v>54474</v>
      </c>
      <c r="H298" s="56">
        <f t="shared" si="104"/>
        <v>4.7361892664819809</v>
      </c>
      <c r="I298">
        <v>780</v>
      </c>
      <c r="J298">
        <v>24647</v>
      </c>
      <c r="K298" s="37">
        <f t="shared" si="105"/>
        <v>3.1647000000000003</v>
      </c>
      <c r="L298" s="37">
        <v>35776</v>
      </c>
      <c r="M298" s="37">
        <v>38683</v>
      </c>
      <c r="N298" s="37">
        <v>48370</v>
      </c>
      <c r="O298" s="37">
        <v>51301</v>
      </c>
      <c r="P298" s="45">
        <v>49734</v>
      </c>
      <c r="Q298" s="53">
        <v>53781</v>
      </c>
      <c r="R298" s="45">
        <f t="shared" si="106"/>
        <v>53781</v>
      </c>
      <c r="S298" s="38">
        <f t="shared" si="107"/>
        <v>0</v>
      </c>
      <c r="T298" s="53">
        <v>2184709700</v>
      </c>
      <c r="U298" s="53">
        <v>13320920566</v>
      </c>
      <c r="V298" s="63">
        <f t="shared" si="108"/>
        <v>16.400590999999999</v>
      </c>
      <c r="W298" s="36">
        <v>11445</v>
      </c>
      <c r="X298">
        <v>53529</v>
      </c>
      <c r="Y298">
        <f t="shared" si="109"/>
        <v>21.38</v>
      </c>
      <c r="Z298" s="55">
        <v>154702394</v>
      </c>
      <c r="AA298" s="46">
        <v>47856095</v>
      </c>
      <c r="AB298" s="37">
        <f t="shared" si="110"/>
        <v>0.376778</v>
      </c>
      <c r="AC298" s="37" t="str">
        <f t="shared" si="111"/>
        <v/>
      </c>
      <c r="AD298" s="37" t="str">
        <f t="shared" si="112"/>
        <v/>
      </c>
      <c r="AE298" s="71">
        <f t="shared" si="113"/>
        <v>0</v>
      </c>
      <c r="AF298" s="71">
        <f t="shared" si="114"/>
        <v>0</v>
      </c>
      <c r="AG298" s="71">
        <f t="shared" si="115"/>
        <v>758.67858457834984</v>
      </c>
      <c r="AH298" s="71" t="str">
        <f t="shared" si="116"/>
        <v/>
      </c>
      <c r="AI298" s="37" t="str">
        <f t="shared" si="117"/>
        <v/>
      </c>
      <c r="AJ298" s="37" t="str">
        <f t="shared" si="118"/>
        <v/>
      </c>
      <c r="AK298" s="38">
        <f t="shared" si="119"/>
        <v>758.68</v>
      </c>
      <c r="AL298" s="38">
        <f t="shared" si="120"/>
        <v>771.68</v>
      </c>
      <c r="AM298" s="36">
        <f t="shared" si="121"/>
        <v>0</v>
      </c>
      <c r="AN298" s="39">
        <f t="shared" si="122"/>
        <v>1.8122660999999999E-3</v>
      </c>
      <c r="AO298" s="36">
        <f t="shared" si="123"/>
        <v>0</v>
      </c>
      <c r="AP298" s="36">
        <f t="shared" si="124"/>
        <v>0</v>
      </c>
      <c r="AQ298" s="36">
        <f t="shared" si="125"/>
        <v>544740</v>
      </c>
      <c r="AR298" s="36">
        <f t="shared" si="126"/>
        <v>2392804.75</v>
      </c>
      <c r="AS298" s="36">
        <f t="shared" si="127"/>
        <v>-544740</v>
      </c>
      <c r="AT298" s="40">
        <f t="shared" si="128"/>
        <v>0</v>
      </c>
      <c r="AU298" s="37"/>
      <c r="AV298" s="37">
        <f t="shared" si="129"/>
        <v>0</v>
      </c>
    </row>
    <row r="299" spans="1:48" ht="15" customHeight="1" x14ac:dyDescent="0.25">
      <c r="A299" s="43">
        <v>27</v>
      </c>
      <c r="B299" s="43">
        <v>5300</v>
      </c>
      <c r="C299" t="s">
        <v>2305</v>
      </c>
      <c r="D299" t="s">
        <v>2306</v>
      </c>
      <c r="E299" s="44" t="s">
        <v>698</v>
      </c>
      <c r="F299" s="35">
        <v>0</v>
      </c>
      <c r="G299" s="53">
        <v>7859</v>
      </c>
      <c r="H299" s="56">
        <f t="shared" si="104"/>
        <v>3.8953672887733619</v>
      </c>
      <c r="I299">
        <v>193</v>
      </c>
      <c r="J299">
        <v>3009</v>
      </c>
      <c r="K299" s="37">
        <f t="shared" si="105"/>
        <v>6.4141000000000004</v>
      </c>
      <c r="L299" s="37">
        <v>4223</v>
      </c>
      <c r="M299" s="37">
        <v>4646</v>
      </c>
      <c r="N299" s="37">
        <v>5917</v>
      </c>
      <c r="O299" s="37">
        <v>7400</v>
      </c>
      <c r="P299" s="45">
        <v>7307</v>
      </c>
      <c r="Q299" s="53">
        <v>7783</v>
      </c>
      <c r="R299" s="45">
        <f t="shared" si="106"/>
        <v>7783</v>
      </c>
      <c r="S299" s="38">
        <f t="shared" si="107"/>
        <v>0</v>
      </c>
      <c r="T299" s="53">
        <v>71007100</v>
      </c>
      <c r="U299" s="53">
        <v>2801696154</v>
      </c>
      <c r="V299" s="63">
        <f t="shared" si="108"/>
        <v>2.5344329999999999</v>
      </c>
      <c r="W299" s="36">
        <v>1460</v>
      </c>
      <c r="X299">
        <v>7722</v>
      </c>
      <c r="Y299">
        <f t="shared" si="109"/>
        <v>18.91</v>
      </c>
      <c r="Z299" s="55">
        <v>32090253</v>
      </c>
      <c r="AA299" s="46">
        <v>6511241</v>
      </c>
      <c r="AB299" s="37">
        <f t="shared" si="110"/>
        <v>0.376778</v>
      </c>
      <c r="AC299" s="37" t="str">
        <f t="shared" si="111"/>
        <v/>
      </c>
      <c r="AD299" s="37" t="str">
        <f t="shared" si="112"/>
        <v/>
      </c>
      <c r="AE299" s="71">
        <f t="shared" si="113"/>
        <v>0</v>
      </c>
      <c r="AF299" s="71">
        <f t="shared" si="114"/>
        <v>647.93944551425</v>
      </c>
      <c r="AG299" s="71">
        <f t="shared" si="115"/>
        <v>0</v>
      </c>
      <c r="AH299" s="71" t="str">
        <f t="shared" si="116"/>
        <v/>
      </c>
      <c r="AI299" s="37" t="str">
        <f t="shared" si="117"/>
        <v/>
      </c>
      <c r="AJ299" s="37" t="str">
        <f t="shared" si="118"/>
        <v/>
      </c>
      <c r="AK299" s="38">
        <f t="shared" si="119"/>
        <v>647.94000000000005</v>
      </c>
      <c r="AL299" s="38">
        <f t="shared" si="120"/>
        <v>659.04</v>
      </c>
      <c r="AM299" s="36">
        <f t="shared" si="121"/>
        <v>0</v>
      </c>
      <c r="AN299" s="39">
        <f t="shared" si="122"/>
        <v>1.8122660999999999E-3</v>
      </c>
      <c r="AO299" s="36">
        <f t="shared" si="123"/>
        <v>0</v>
      </c>
      <c r="AP299" s="36">
        <f t="shared" si="124"/>
        <v>0</v>
      </c>
      <c r="AQ299" s="36">
        <f t="shared" si="125"/>
        <v>78590</v>
      </c>
      <c r="AR299" s="36">
        <f t="shared" si="126"/>
        <v>325562.05000000005</v>
      </c>
      <c r="AS299" s="36">
        <f t="shared" si="127"/>
        <v>-78590</v>
      </c>
      <c r="AT299" s="40">
        <f t="shared" si="128"/>
        <v>0</v>
      </c>
      <c r="AU299" s="37"/>
      <c r="AV299" s="37">
        <f t="shared" si="129"/>
        <v>0</v>
      </c>
    </row>
    <row r="300" spans="1:48" ht="15" customHeight="1" x14ac:dyDescent="0.25">
      <c r="A300" s="43">
        <v>27</v>
      </c>
      <c r="B300" s="43">
        <v>5400</v>
      </c>
      <c r="C300" t="s">
        <v>1671</v>
      </c>
      <c r="D300" t="s">
        <v>1672</v>
      </c>
      <c r="E300" s="44" t="s">
        <v>382</v>
      </c>
      <c r="F300" s="35">
        <v>0</v>
      </c>
      <c r="G300" s="53">
        <v>3771</v>
      </c>
      <c r="H300" s="56">
        <f t="shared" si="104"/>
        <v>3.5764565324056203</v>
      </c>
      <c r="I300">
        <v>95</v>
      </c>
      <c r="J300">
        <v>1244</v>
      </c>
      <c r="K300" s="37">
        <f t="shared" si="105"/>
        <v>7.6367000000000003</v>
      </c>
      <c r="L300" s="37">
        <v>1993</v>
      </c>
      <c r="M300" s="37">
        <v>2640</v>
      </c>
      <c r="N300" s="37">
        <v>2822</v>
      </c>
      <c r="O300" s="37">
        <v>3236</v>
      </c>
      <c r="P300" s="45">
        <v>3504</v>
      </c>
      <c r="Q300" s="53">
        <v>3755</v>
      </c>
      <c r="R300" s="45">
        <f t="shared" si="106"/>
        <v>3755</v>
      </c>
      <c r="S300" s="38">
        <f t="shared" si="107"/>
        <v>0</v>
      </c>
      <c r="T300" s="53">
        <v>44614000</v>
      </c>
      <c r="U300" s="53">
        <v>1114497444</v>
      </c>
      <c r="V300" s="63">
        <f t="shared" si="108"/>
        <v>4.0030599999999996</v>
      </c>
      <c r="W300" s="36">
        <v>680</v>
      </c>
      <c r="X300">
        <v>3718</v>
      </c>
      <c r="Y300">
        <f t="shared" si="109"/>
        <v>18.29</v>
      </c>
      <c r="Z300" s="55">
        <v>13037564</v>
      </c>
      <c r="AA300" s="46">
        <v>3695160</v>
      </c>
      <c r="AB300" s="37">
        <f t="shared" si="110"/>
        <v>0.376778</v>
      </c>
      <c r="AC300" s="37" t="str">
        <f t="shared" si="111"/>
        <v/>
      </c>
      <c r="AD300" s="37" t="str">
        <f t="shared" si="112"/>
        <v/>
      </c>
      <c r="AE300" s="71">
        <f t="shared" si="113"/>
        <v>0</v>
      </c>
      <c r="AF300" s="71">
        <f t="shared" si="114"/>
        <v>672.87658832</v>
      </c>
      <c r="AG300" s="71">
        <f t="shared" si="115"/>
        <v>0</v>
      </c>
      <c r="AH300" s="71" t="str">
        <f t="shared" si="116"/>
        <v/>
      </c>
      <c r="AI300" s="37" t="str">
        <f t="shared" si="117"/>
        <v/>
      </c>
      <c r="AJ300" s="37" t="str">
        <f t="shared" si="118"/>
        <v/>
      </c>
      <c r="AK300" s="38">
        <f t="shared" si="119"/>
        <v>672.88</v>
      </c>
      <c r="AL300" s="38">
        <f t="shared" si="120"/>
        <v>684.41</v>
      </c>
      <c r="AM300" s="36">
        <f t="shared" si="121"/>
        <v>0</v>
      </c>
      <c r="AN300" s="39">
        <f t="shared" si="122"/>
        <v>1.8122660999999999E-3</v>
      </c>
      <c r="AO300" s="36">
        <f t="shared" si="123"/>
        <v>0</v>
      </c>
      <c r="AP300" s="36">
        <f t="shared" si="124"/>
        <v>0</v>
      </c>
      <c r="AQ300" s="36">
        <f t="shared" si="125"/>
        <v>37710</v>
      </c>
      <c r="AR300" s="36">
        <f t="shared" si="126"/>
        <v>184758</v>
      </c>
      <c r="AS300" s="36">
        <f t="shared" si="127"/>
        <v>-37710</v>
      </c>
      <c r="AT300" s="40">
        <f t="shared" si="128"/>
        <v>0</v>
      </c>
      <c r="AU300" s="37"/>
      <c r="AV300" s="37">
        <f t="shared" si="129"/>
        <v>0</v>
      </c>
    </row>
    <row r="301" spans="1:48" ht="15" customHeight="1" x14ac:dyDescent="0.25">
      <c r="A301" s="43">
        <v>27</v>
      </c>
      <c r="B301" s="43">
        <v>5500</v>
      </c>
      <c r="C301" t="s">
        <v>1543</v>
      </c>
      <c r="D301" t="s">
        <v>1544</v>
      </c>
      <c r="E301" s="44" t="s">
        <v>318</v>
      </c>
      <c r="F301" s="35">
        <v>0</v>
      </c>
      <c r="G301" s="53">
        <v>2947</v>
      </c>
      <c r="H301" s="56">
        <f t="shared" si="104"/>
        <v>3.4693801358499252</v>
      </c>
      <c r="I301">
        <v>59</v>
      </c>
      <c r="J301">
        <v>1006</v>
      </c>
      <c r="K301" s="37">
        <f t="shared" si="105"/>
        <v>5.8647999999999998</v>
      </c>
      <c r="L301" s="37">
        <v>977</v>
      </c>
      <c r="M301" s="37">
        <v>1391</v>
      </c>
      <c r="N301" s="37">
        <v>1450</v>
      </c>
      <c r="O301" s="37">
        <v>2544</v>
      </c>
      <c r="P301" s="45">
        <v>2777</v>
      </c>
      <c r="Q301" s="53">
        <v>2903</v>
      </c>
      <c r="R301" s="45">
        <f t="shared" si="106"/>
        <v>2903</v>
      </c>
      <c r="S301" s="38">
        <f t="shared" si="107"/>
        <v>0</v>
      </c>
      <c r="T301" s="53">
        <v>47172900</v>
      </c>
      <c r="U301" s="53">
        <v>735157467</v>
      </c>
      <c r="V301" s="63">
        <f t="shared" si="108"/>
        <v>6.4167069999999997</v>
      </c>
      <c r="W301" s="36">
        <v>434</v>
      </c>
      <c r="X301">
        <v>2909</v>
      </c>
      <c r="Y301">
        <f t="shared" si="109"/>
        <v>14.92</v>
      </c>
      <c r="Z301" s="55">
        <v>9001467</v>
      </c>
      <c r="AA301" s="46">
        <v>2440334</v>
      </c>
      <c r="AB301" s="37">
        <f t="shared" si="110"/>
        <v>0.376778</v>
      </c>
      <c r="AC301" s="37">
        <f t="shared" si="111"/>
        <v>0.89400000000000002</v>
      </c>
      <c r="AD301" s="37" t="str">
        <f t="shared" si="112"/>
        <v/>
      </c>
      <c r="AE301" s="71">
        <f t="shared" si="113"/>
        <v>962.79327626612394</v>
      </c>
      <c r="AF301" s="71">
        <f t="shared" si="114"/>
        <v>684.8693630957498</v>
      </c>
      <c r="AG301" s="71">
        <f t="shared" si="115"/>
        <v>0</v>
      </c>
      <c r="AH301" s="71">
        <f t="shared" si="116"/>
        <v>714.32929789180957</v>
      </c>
      <c r="AI301" s="37" t="str">
        <f t="shared" si="117"/>
        <v/>
      </c>
      <c r="AJ301" s="37">
        <f t="shared" si="118"/>
        <v>1</v>
      </c>
      <c r="AK301" s="38">
        <f t="shared" si="119"/>
        <v>714.33</v>
      </c>
      <c r="AL301" s="38">
        <f t="shared" si="120"/>
        <v>726.57</v>
      </c>
      <c r="AM301" s="36">
        <f t="shared" si="121"/>
        <v>0</v>
      </c>
      <c r="AN301" s="39">
        <f t="shared" si="122"/>
        <v>1.8122660999999999E-3</v>
      </c>
      <c r="AO301" s="36">
        <f t="shared" si="123"/>
        <v>0</v>
      </c>
      <c r="AP301" s="36">
        <f t="shared" si="124"/>
        <v>0</v>
      </c>
      <c r="AQ301" s="36">
        <f t="shared" si="125"/>
        <v>29470</v>
      </c>
      <c r="AR301" s="36">
        <f t="shared" si="126"/>
        <v>122016.70000000001</v>
      </c>
      <c r="AS301" s="36">
        <f t="shared" si="127"/>
        <v>-29470</v>
      </c>
      <c r="AT301" s="40">
        <f t="shared" si="128"/>
        <v>0</v>
      </c>
      <c r="AU301" s="37"/>
      <c r="AV301" s="37">
        <f t="shared" si="129"/>
        <v>0</v>
      </c>
    </row>
    <row r="302" spans="1:48" ht="15" customHeight="1" x14ac:dyDescent="0.25">
      <c r="A302" s="43">
        <v>27</v>
      </c>
      <c r="B302" s="43">
        <v>5600</v>
      </c>
      <c r="C302" t="s">
        <v>1237</v>
      </c>
      <c r="D302" t="s">
        <v>1238</v>
      </c>
      <c r="E302" s="44" t="s">
        <v>167</v>
      </c>
      <c r="F302" s="35">
        <v>0</v>
      </c>
      <c r="G302" s="53">
        <v>7430</v>
      </c>
      <c r="H302" s="56">
        <f t="shared" si="104"/>
        <v>3.8709888137605755</v>
      </c>
      <c r="I302">
        <v>162</v>
      </c>
      <c r="J302">
        <v>2423</v>
      </c>
      <c r="K302" s="37">
        <f t="shared" si="105"/>
        <v>6.6859000000000002</v>
      </c>
      <c r="L302" s="37">
        <v>1656</v>
      </c>
      <c r="M302" s="37">
        <v>4252</v>
      </c>
      <c r="N302" s="37">
        <v>5199</v>
      </c>
      <c r="O302" s="37">
        <v>5630</v>
      </c>
      <c r="P302" s="45">
        <v>5379</v>
      </c>
      <c r="Q302" s="53">
        <v>6185</v>
      </c>
      <c r="R302" s="45">
        <f t="shared" si="106"/>
        <v>6185</v>
      </c>
      <c r="S302" s="38">
        <f t="shared" si="107"/>
        <v>0</v>
      </c>
      <c r="T302" s="53">
        <v>120913200</v>
      </c>
      <c r="U302" s="53">
        <v>1832086083</v>
      </c>
      <c r="V302" s="63">
        <f t="shared" si="108"/>
        <v>6.599755</v>
      </c>
      <c r="W302" s="36">
        <v>1318</v>
      </c>
      <c r="X302">
        <v>6549</v>
      </c>
      <c r="Y302">
        <f t="shared" si="109"/>
        <v>20.13</v>
      </c>
      <c r="Z302" s="55">
        <v>19353688</v>
      </c>
      <c r="AA302" s="46">
        <v>7158231</v>
      </c>
      <c r="AB302" s="37">
        <f t="shared" si="110"/>
        <v>0.376778</v>
      </c>
      <c r="AC302" s="37" t="str">
        <f t="shared" si="111"/>
        <v/>
      </c>
      <c r="AD302" s="37" t="str">
        <f t="shared" si="112"/>
        <v/>
      </c>
      <c r="AE302" s="71">
        <f t="shared" si="113"/>
        <v>0</v>
      </c>
      <c r="AF302" s="71">
        <f t="shared" si="114"/>
        <v>693.10458326874982</v>
      </c>
      <c r="AG302" s="71">
        <f t="shared" si="115"/>
        <v>0</v>
      </c>
      <c r="AH302" s="71" t="str">
        <f t="shared" si="116"/>
        <v/>
      </c>
      <c r="AI302" s="37" t="str">
        <f t="shared" si="117"/>
        <v/>
      </c>
      <c r="AJ302" s="37" t="str">
        <f t="shared" si="118"/>
        <v/>
      </c>
      <c r="AK302" s="38">
        <f t="shared" si="119"/>
        <v>693.1</v>
      </c>
      <c r="AL302" s="38">
        <f t="shared" si="120"/>
        <v>704.97</v>
      </c>
      <c r="AM302" s="36">
        <f t="shared" si="121"/>
        <v>0</v>
      </c>
      <c r="AN302" s="39">
        <f t="shared" si="122"/>
        <v>1.8122660999999999E-3</v>
      </c>
      <c r="AO302" s="36">
        <f t="shared" si="123"/>
        <v>0</v>
      </c>
      <c r="AP302" s="36">
        <f t="shared" si="124"/>
        <v>0</v>
      </c>
      <c r="AQ302" s="36">
        <f t="shared" si="125"/>
        <v>74300</v>
      </c>
      <c r="AR302" s="36">
        <f t="shared" si="126"/>
        <v>357911.55000000005</v>
      </c>
      <c r="AS302" s="36">
        <f t="shared" si="127"/>
        <v>-74300</v>
      </c>
      <c r="AT302" s="40">
        <f t="shared" si="128"/>
        <v>0</v>
      </c>
      <c r="AU302" s="37"/>
      <c r="AV302" s="37">
        <f t="shared" si="129"/>
        <v>0</v>
      </c>
    </row>
    <row r="303" spans="1:48" ht="15" customHeight="1" x14ac:dyDescent="0.25">
      <c r="A303" s="43">
        <v>27</v>
      </c>
      <c r="B303" s="43">
        <v>5800</v>
      </c>
      <c r="C303" t="s">
        <v>1963</v>
      </c>
      <c r="D303" t="s">
        <v>1964</v>
      </c>
      <c r="E303" s="44" t="s">
        <v>528</v>
      </c>
      <c r="F303" s="35">
        <v>0</v>
      </c>
      <c r="G303" s="53">
        <v>8827</v>
      </c>
      <c r="H303" s="56">
        <f t="shared" si="104"/>
        <v>3.9458131265873386</v>
      </c>
      <c r="I303">
        <v>96</v>
      </c>
      <c r="J303">
        <v>3037</v>
      </c>
      <c r="K303" s="37">
        <f t="shared" si="105"/>
        <v>3.161</v>
      </c>
      <c r="L303" s="37">
        <v>2878</v>
      </c>
      <c r="M303" s="37">
        <v>3236</v>
      </c>
      <c r="N303" s="37">
        <v>3439</v>
      </c>
      <c r="O303" s="37">
        <v>4358</v>
      </c>
      <c r="P303" s="45">
        <v>6384</v>
      </c>
      <c r="Q303" s="53">
        <v>8262</v>
      </c>
      <c r="R303" s="45">
        <f t="shared" si="106"/>
        <v>8262</v>
      </c>
      <c r="S303" s="38">
        <f t="shared" si="107"/>
        <v>0</v>
      </c>
      <c r="T303" s="53">
        <v>39719800</v>
      </c>
      <c r="U303" s="53">
        <v>2980309567</v>
      </c>
      <c r="V303" s="63">
        <f t="shared" si="108"/>
        <v>1.332741</v>
      </c>
      <c r="W303" s="36">
        <v>824</v>
      </c>
      <c r="X303">
        <v>8347</v>
      </c>
      <c r="Y303">
        <f t="shared" si="109"/>
        <v>9.8699999999999992</v>
      </c>
      <c r="Z303" s="55">
        <v>34293657</v>
      </c>
      <c r="AA303" s="46">
        <v>5854678</v>
      </c>
      <c r="AB303" s="37">
        <f t="shared" si="110"/>
        <v>0.376778</v>
      </c>
      <c r="AC303" s="37" t="str">
        <f t="shared" si="111"/>
        <v/>
      </c>
      <c r="AD303" s="37" t="str">
        <f t="shared" si="112"/>
        <v/>
      </c>
      <c r="AE303" s="71">
        <f t="shared" si="113"/>
        <v>0</v>
      </c>
      <c r="AF303" s="71">
        <f t="shared" si="114"/>
        <v>610.26313461224993</v>
      </c>
      <c r="AG303" s="71">
        <f t="shared" si="115"/>
        <v>0</v>
      </c>
      <c r="AH303" s="71" t="str">
        <f t="shared" si="116"/>
        <v/>
      </c>
      <c r="AI303" s="37" t="str">
        <f t="shared" si="117"/>
        <v/>
      </c>
      <c r="AJ303" s="37" t="str">
        <f t="shared" si="118"/>
        <v/>
      </c>
      <c r="AK303" s="38">
        <f t="shared" si="119"/>
        <v>610.26</v>
      </c>
      <c r="AL303" s="38">
        <f t="shared" si="120"/>
        <v>620.71</v>
      </c>
      <c r="AM303" s="36">
        <f t="shared" si="121"/>
        <v>0</v>
      </c>
      <c r="AN303" s="39">
        <f t="shared" si="122"/>
        <v>1.8122660999999999E-3</v>
      </c>
      <c r="AO303" s="36">
        <f t="shared" si="123"/>
        <v>0</v>
      </c>
      <c r="AP303" s="36">
        <f t="shared" si="124"/>
        <v>0</v>
      </c>
      <c r="AQ303" s="36">
        <f t="shared" si="125"/>
        <v>88270</v>
      </c>
      <c r="AR303" s="36">
        <f t="shared" si="126"/>
        <v>292733.90000000002</v>
      </c>
      <c r="AS303" s="36">
        <f t="shared" si="127"/>
        <v>-88270</v>
      </c>
      <c r="AT303" s="40">
        <f t="shared" si="128"/>
        <v>0</v>
      </c>
      <c r="AU303" s="37"/>
      <c r="AV303" s="37">
        <f t="shared" si="129"/>
        <v>0</v>
      </c>
    </row>
    <row r="304" spans="1:48" ht="15" customHeight="1" x14ac:dyDescent="0.25">
      <c r="A304" s="43">
        <v>27</v>
      </c>
      <c r="B304" s="43">
        <v>6000</v>
      </c>
      <c r="C304" t="s">
        <v>1353</v>
      </c>
      <c r="D304" t="s">
        <v>1354</v>
      </c>
      <c r="E304" s="44" t="s">
        <v>224</v>
      </c>
      <c r="F304" s="35">
        <v>0</v>
      </c>
      <c r="G304" s="53">
        <v>64023</v>
      </c>
      <c r="H304" s="56">
        <f t="shared" si="104"/>
        <v>4.8063360205253876</v>
      </c>
      <c r="I304">
        <v>413</v>
      </c>
      <c r="J304">
        <v>25978</v>
      </c>
      <c r="K304" s="37">
        <f t="shared" si="105"/>
        <v>1.5897999999999999</v>
      </c>
      <c r="L304" s="37">
        <v>6938</v>
      </c>
      <c r="M304" s="37">
        <v>16263</v>
      </c>
      <c r="N304" s="37">
        <v>39311</v>
      </c>
      <c r="O304" s="37">
        <v>54901</v>
      </c>
      <c r="P304" s="45">
        <v>60797</v>
      </c>
      <c r="Q304" s="53">
        <v>64198</v>
      </c>
      <c r="R304" s="45">
        <f t="shared" si="106"/>
        <v>64198</v>
      </c>
      <c r="S304" s="38">
        <f t="shared" si="107"/>
        <v>0.27</v>
      </c>
      <c r="T304" s="53">
        <v>2654234800</v>
      </c>
      <c r="U304" s="53">
        <v>14336980585</v>
      </c>
      <c r="V304" s="63">
        <f t="shared" si="108"/>
        <v>18.513206</v>
      </c>
      <c r="W304" s="36">
        <v>9117</v>
      </c>
      <c r="X304">
        <v>63623</v>
      </c>
      <c r="Y304">
        <f t="shared" si="109"/>
        <v>14.33</v>
      </c>
      <c r="Z304" s="55">
        <v>170620948</v>
      </c>
      <c r="AA304" s="46">
        <v>44912310</v>
      </c>
      <c r="AB304" s="37">
        <f t="shared" si="110"/>
        <v>0.376778</v>
      </c>
      <c r="AC304" s="37" t="str">
        <f t="shared" si="111"/>
        <v/>
      </c>
      <c r="AD304" s="37" t="str">
        <f t="shared" si="112"/>
        <v/>
      </c>
      <c r="AE304" s="71">
        <f t="shared" si="113"/>
        <v>0</v>
      </c>
      <c r="AF304" s="71">
        <f t="shared" si="114"/>
        <v>0</v>
      </c>
      <c r="AG304" s="71">
        <f t="shared" si="115"/>
        <v>666.80506432109996</v>
      </c>
      <c r="AH304" s="71" t="str">
        <f t="shared" si="116"/>
        <v/>
      </c>
      <c r="AI304" s="37" t="str">
        <f t="shared" si="117"/>
        <v/>
      </c>
      <c r="AJ304" s="37" t="str">
        <f t="shared" si="118"/>
        <v/>
      </c>
      <c r="AK304" s="38">
        <f t="shared" si="119"/>
        <v>666.81</v>
      </c>
      <c r="AL304" s="38">
        <f t="shared" si="120"/>
        <v>678.23</v>
      </c>
      <c r="AM304" s="36">
        <f t="shared" si="121"/>
        <v>0</v>
      </c>
      <c r="AN304" s="39">
        <f t="shared" si="122"/>
        <v>1.8122660999999999E-3</v>
      </c>
      <c r="AO304" s="36">
        <f t="shared" si="123"/>
        <v>0</v>
      </c>
      <c r="AP304" s="36">
        <f t="shared" si="124"/>
        <v>0</v>
      </c>
      <c r="AQ304" s="36">
        <f t="shared" si="125"/>
        <v>640230</v>
      </c>
      <c r="AR304" s="36">
        <f t="shared" si="126"/>
        <v>2245615.5</v>
      </c>
      <c r="AS304" s="36">
        <f t="shared" si="127"/>
        <v>-640230</v>
      </c>
      <c r="AT304" s="40">
        <f t="shared" si="128"/>
        <v>0</v>
      </c>
      <c r="AU304" s="37"/>
      <c r="AV304" s="37">
        <f t="shared" si="129"/>
        <v>0</v>
      </c>
    </row>
    <row r="305" spans="1:48" ht="15" customHeight="1" x14ac:dyDescent="0.25">
      <c r="A305" s="43">
        <v>27</v>
      </c>
      <c r="B305" s="43">
        <v>6600</v>
      </c>
      <c r="C305" t="s">
        <v>1283</v>
      </c>
      <c r="D305" t="s">
        <v>1284</v>
      </c>
      <c r="E305" s="44" t="s">
        <v>189</v>
      </c>
      <c r="F305" s="35">
        <v>2690</v>
      </c>
      <c r="G305" s="53">
        <v>9281</v>
      </c>
      <c r="H305" s="56">
        <f t="shared" si="104"/>
        <v>3.9675947726718896</v>
      </c>
      <c r="I305">
        <v>174</v>
      </c>
      <c r="J305">
        <v>2816</v>
      </c>
      <c r="K305" s="37">
        <f t="shared" si="105"/>
        <v>6.1789999999999994</v>
      </c>
      <c r="L305" s="37">
        <v>517</v>
      </c>
      <c r="M305" s="37">
        <v>4070</v>
      </c>
      <c r="N305" s="37">
        <v>4443</v>
      </c>
      <c r="O305" s="37">
        <v>4699</v>
      </c>
      <c r="P305" s="45">
        <v>4671</v>
      </c>
      <c r="Q305" s="53">
        <v>7262</v>
      </c>
      <c r="R305" s="45">
        <f t="shared" si="106"/>
        <v>7262</v>
      </c>
      <c r="S305" s="38">
        <f t="shared" si="107"/>
        <v>0</v>
      </c>
      <c r="T305" s="53">
        <v>307781500</v>
      </c>
      <c r="U305" s="53">
        <v>2065231996</v>
      </c>
      <c r="V305" s="63">
        <f t="shared" si="108"/>
        <v>14.902998999999999</v>
      </c>
      <c r="W305" s="36">
        <v>1016</v>
      </c>
      <c r="X305">
        <v>7745</v>
      </c>
      <c r="Y305">
        <f t="shared" si="109"/>
        <v>13.12</v>
      </c>
      <c r="Z305" s="55">
        <v>20371665</v>
      </c>
      <c r="AA305" s="46">
        <v>6550423</v>
      </c>
      <c r="AB305" s="37">
        <f t="shared" si="110"/>
        <v>0.376778</v>
      </c>
      <c r="AC305" s="37" t="str">
        <f t="shared" si="111"/>
        <v/>
      </c>
      <c r="AD305" s="37" t="str">
        <f t="shared" si="112"/>
        <v/>
      </c>
      <c r="AE305" s="71">
        <f t="shared" si="113"/>
        <v>0</v>
      </c>
      <c r="AF305" s="71">
        <f t="shared" si="114"/>
        <v>777.20970810274991</v>
      </c>
      <c r="AG305" s="71">
        <f t="shared" si="115"/>
        <v>0</v>
      </c>
      <c r="AH305" s="71" t="str">
        <f t="shared" si="116"/>
        <v/>
      </c>
      <c r="AI305" s="37" t="str">
        <f t="shared" si="117"/>
        <v/>
      </c>
      <c r="AJ305" s="37" t="str">
        <f t="shared" si="118"/>
        <v/>
      </c>
      <c r="AK305" s="38">
        <f t="shared" si="119"/>
        <v>777.21</v>
      </c>
      <c r="AL305" s="38">
        <f t="shared" si="120"/>
        <v>790.53</v>
      </c>
      <c r="AM305" s="36">
        <f t="shared" si="121"/>
        <v>0</v>
      </c>
      <c r="AN305" s="39">
        <f t="shared" si="122"/>
        <v>1.8122660999999999E-3</v>
      </c>
      <c r="AO305" s="36">
        <f t="shared" si="123"/>
        <v>-4.8749958089999996</v>
      </c>
      <c r="AP305" s="36">
        <f t="shared" si="124"/>
        <v>0</v>
      </c>
      <c r="AQ305" s="36">
        <f t="shared" si="125"/>
        <v>92810</v>
      </c>
      <c r="AR305" s="36">
        <f t="shared" si="126"/>
        <v>327521.15000000002</v>
      </c>
      <c r="AS305" s="36">
        <f t="shared" si="127"/>
        <v>-90120</v>
      </c>
      <c r="AT305" s="40">
        <f t="shared" si="128"/>
        <v>0</v>
      </c>
      <c r="AU305" s="37"/>
      <c r="AV305" s="37">
        <f t="shared" si="129"/>
        <v>0</v>
      </c>
    </row>
    <row r="306" spans="1:48" ht="15" customHeight="1" x14ac:dyDescent="0.25">
      <c r="A306" s="43">
        <v>27</v>
      </c>
      <c r="B306" s="43">
        <v>8800</v>
      </c>
      <c r="C306" t="s">
        <v>1949</v>
      </c>
      <c r="D306" t="s">
        <v>1950</v>
      </c>
      <c r="E306" s="44" t="s">
        <v>521</v>
      </c>
      <c r="F306" s="35">
        <v>81469158</v>
      </c>
      <c r="G306" s="53">
        <v>436934</v>
      </c>
      <c r="H306" s="56">
        <f t="shared" si="104"/>
        <v>5.6404158406305145</v>
      </c>
      <c r="I306">
        <v>86910</v>
      </c>
      <c r="J306">
        <v>198971</v>
      </c>
      <c r="K306" s="37">
        <f t="shared" si="105"/>
        <v>43.679699999999997</v>
      </c>
      <c r="L306" s="37">
        <v>434400</v>
      </c>
      <c r="M306" s="37">
        <v>370951</v>
      </c>
      <c r="N306" s="37">
        <v>368383</v>
      </c>
      <c r="O306" s="37">
        <v>382618</v>
      </c>
      <c r="P306" s="45">
        <v>382578</v>
      </c>
      <c r="Q306" s="53">
        <v>429954</v>
      </c>
      <c r="R306" s="45">
        <f t="shared" si="106"/>
        <v>434400</v>
      </c>
      <c r="S306" s="38">
        <f t="shared" si="107"/>
        <v>0</v>
      </c>
      <c r="T306" s="53">
        <v>13739015500</v>
      </c>
      <c r="U306" s="53">
        <v>67335729518</v>
      </c>
      <c r="V306" s="63">
        <f t="shared" si="108"/>
        <v>20.403752000000001</v>
      </c>
      <c r="W306" s="36">
        <v>45680</v>
      </c>
      <c r="X306">
        <v>426877</v>
      </c>
      <c r="Y306">
        <f t="shared" si="109"/>
        <v>10.7</v>
      </c>
      <c r="Z306" s="55">
        <v>823337332</v>
      </c>
      <c r="AA306" s="46">
        <v>444023254</v>
      </c>
      <c r="AB306" s="37">
        <f t="shared" si="110"/>
        <v>0.376778</v>
      </c>
      <c r="AC306" s="37" t="str">
        <f t="shared" si="111"/>
        <v/>
      </c>
      <c r="AD306" s="37" t="str">
        <f t="shared" si="112"/>
        <v/>
      </c>
      <c r="AE306" s="71">
        <f t="shared" si="113"/>
        <v>0</v>
      </c>
      <c r="AF306" s="71">
        <f t="shared" si="114"/>
        <v>0</v>
      </c>
      <c r="AG306" s="71">
        <f t="shared" si="115"/>
        <v>1043.2262330011997</v>
      </c>
      <c r="AH306" s="71" t="str">
        <f t="shared" si="116"/>
        <v/>
      </c>
      <c r="AI306" s="37" t="str">
        <f t="shared" si="117"/>
        <v/>
      </c>
      <c r="AJ306" s="37" t="str">
        <f t="shared" si="118"/>
        <v/>
      </c>
      <c r="AK306" s="38">
        <f t="shared" si="119"/>
        <v>1043.23</v>
      </c>
      <c r="AL306" s="38">
        <f t="shared" si="120"/>
        <v>1061.0999999999999</v>
      </c>
      <c r="AM306" s="36">
        <f t="shared" si="121"/>
        <v>153415274</v>
      </c>
      <c r="AN306" s="39">
        <f t="shared" si="122"/>
        <v>1.8122660999999999E-3</v>
      </c>
      <c r="AO306" s="36">
        <f t="shared" si="123"/>
        <v>130385.50705346759</v>
      </c>
      <c r="AP306" s="36">
        <f t="shared" si="124"/>
        <v>81599544</v>
      </c>
      <c r="AQ306" s="36">
        <f t="shared" si="125"/>
        <v>4369340</v>
      </c>
      <c r="AR306" s="36">
        <f t="shared" si="126"/>
        <v>22201162.700000003</v>
      </c>
      <c r="AS306" s="36">
        <f t="shared" si="127"/>
        <v>77099818</v>
      </c>
      <c r="AT306" s="40">
        <f t="shared" si="128"/>
        <v>81599544</v>
      </c>
      <c r="AU306" s="37"/>
      <c r="AV306" s="37">
        <f t="shared" si="129"/>
        <v>1</v>
      </c>
    </row>
    <row r="307" spans="1:48" ht="15" customHeight="1" x14ac:dyDescent="0.25">
      <c r="A307" s="43">
        <v>27</v>
      </c>
      <c r="B307" s="43">
        <v>9100</v>
      </c>
      <c r="C307" t="s">
        <v>2263</v>
      </c>
      <c r="D307" t="s">
        <v>2264</v>
      </c>
      <c r="E307" s="44" t="s">
        <v>677</v>
      </c>
      <c r="F307" s="35">
        <v>717179</v>
      </c>
      <c r="G307" s="53">
        <v>9060</v>
      </c>
      <c r="H307" s="56">
        <f t="shared" si="104"/>
        <v>3.9571281976768131</v>
      </c>
      <c r="I307">
        <v>160</v>
      </c>
      <c r="J307">
        <v>4205</v>
      </c>
      <c r="K307" s="37">
        <f t="shared" si="105"/>
        <v>3.8050000000000002</v>
      </c>
      <c r="L307" s="37">
        <v>9239</v>
      </c>
      <c r="M307" s="37">
        <v>7981</v>
      </c>
      <c r="N307" s="37">
        <v>7727</v>
      </c>
      <c r="O307" s="37">
        <v>8012</v>
      </c>
      <c r="P307" s="45">
        <v>8226</v>
      </c>
      <c r="Q307" s="53">
        <v>9257</v>
      </c>
      <c r="R307" s="45">
        <f t="shared" si="106"/>
        <v>9257</v>
      </c>
      <c r="S307" s="38">
        <f t="shared" si="107"/>
        <v>2.13</v>
      </c>
      <c r="T307" s="53">
        <v>154410400</v>
      </c>
      <c r="U307" s="53">
        <v>1482262244</v>
      </c>
      <c r="V307" s="63">
        <f t="shared" si="108"/>
        <v>10.417211999999999</v>
      </c>
      <c r="W307" s="36">
        <v>2260</v>
      </c>
      <c r="X307">
        <v>9332</v>
      </c>
      <c r="Y307">
        <f t="shared" si="109"/>
        <v>24.22</v>
      </c>
      <c r="Z307" s="55">
        <v>15112639</v>
      </c>
      <c r="AA307" s="46">
        <v>8478332</v>
      </c>
      <c r="AB307" s="37">
        <f t="shared" si="110"/>
        <v>0.376778</v>
      </c>
      <c r="AC307" s="37" t="str">
        <f t="shared" si="111"/>
        <v/>
      </c>
      <c r="AD307" s="37" t="str">
        <f t="shared" si="112"/>
        <v/>
      </c>
      <c r="AE307" s="71">
        <f t="shared" si="113"/>
        <v>0</v>
      </c>
      <c r="AF307" s="71">
        <f t="shared" si="114"/>
        <v>750.86153461699985</v>
      </c>
      <c r="AG307" s="71">
        <f t="shared" si="115"/>
        <v>0</v>
      </c>
      <c r="AH307" s="71" t="str">
        <f t="shared" si="116"/>
        <v/>
      </c>
      <c r="AI307" s="37" t="str">
        <f t="shared" si="117"/>
        <v/>
      </c>
      <c r="AJ307" s="37" t="str">
        <f t="shared" si="118"/>
        <v/>
      </c>
      <c r="AK307" s="38">
        <f t="shared" si="119"/>
        <v>750.86</v>
      </c>
      <c r="AL307" s="38">
        <f t="shared" si="120"/>
        <v>763.72</v>
      </c>
      <c r="AM307" s="36">
        <f t="shared" si="121"/>
        <v>1225193</v>
      </c>
      <c r="AN307" s="39">
        <f t="shared" si="122"/>
        <v>1.8122660999999999E-3</v>
      </c>
      <c r="AO307" s="36">
        <f t="shared" si="123"/>
        <v>920.65655052540001</v>
      </c>
      <c r="AP307" s="36">
        <f t="shared" si="124"/>
        <v>718100</v>
      </c>
      <c r="AQ307" s="36">
        <f t="shared" si="125"/>
        <v>90600</v>
      </c>
      <c r="AR307" s="36">
        <f t="shared" si="126"/>
        <v>423916.60000000003</v>
      </c>
      <c r="AS307" s="36">
        <f t="shared" si="127"/>
        <v>626579</v>
      </c>
      <c r="AT307" s="40">
        <f t="shared" si="128"/>
        <v>718100</v>
      </c>
      <c r="AU307" s="37"/>
      <c r="AV307" s="37">
        <f t="shared" si="129"/>
        <v>1</v>
      </c>
    </row>
    <row r="308" spans="1:48" ht="15" customHeight="1" x14ac:dyDescent="0.25">
      <c r="A308" s="43">
        <v>28</v>
      </c>
      <c r="B308" s="43">
        <v>100</v>
      </c>
      <c r="C308" t="s">
        <v>1105</v>
      </c>
      <c r="D308" t="s">
        <v>1106</v>
      </c>
      <c r="E308" s="44" t="s">
        <v>101</v>
      </c>
      <c r="F308" s="35">
        <v>93628</v>
      </c>
      <c r="G308" s="53">
        <v>572</v>
      </c>
      <c r="H308" s="56">
        <f t="shared" si="104"/>
        <v>2.7573960287930244</v>
      </c>
      <c r="I308">
        <v>66</v>
      </c>
      <c r="J308">
        <v>282</v>
      </c>
      <c r="K308" s="37">
        <f t="shared" si="105"/>
        <v>23.404299999999999</v>
      </c>
      <c r="L308" s="37">
        <v>417</v>
      </c>
      <c r="M308" s="37">
        <v>418</v>
      </c>
      <c r="N308" s="37">
        <v>415</v>
      </c>
      <c r="O308" s="37">
        <v>517</v>
      </c>
      <c r="P308" s="48">
        <v>466</v>
      </c>
      <c r="Q308" s="53">
        <v>566</v>
      </c>
      <c r="R308" s="45">
        <f t="shared" si="106"/>
        <v>566</v>
      </c>
      <c r="S308" s="38">
        <f t="shared" si="107"/>
        <v>0</v>
      </c>
      <c r="T308" s="53">
        <v>1830400</v>
      </c>
      <c r="U308" s="53">
        <v>72894200</v>
      </c>
      <c r="V308" s="63">
        <f t="shared" si="108"/>
        <v>2.511037</v>
      </c>
      <c r="W308" s="36">
        <v>149</v>
      </c>
      <c r="X308">
        <v>661</v>
      </c>
      <c r="Y308">
        <f t="shared" si="109"/>
        <v>22.54</v>
      </c>
      <c r="Z308" s="55">
        <v>772431</v>
      </c>
      <c r="AA308" s="46">
        <v>152531</v>
      </c>
      <c r="AB308" s="37">
        <f t="shared" si="110"/>
        <v>0.376778</v>
      </c>
      <c r="AC308" s="37" t="str">
        <f t="shared" si="111"/>
        <v/>
      </c>
      <c r="AD308" s="37" t="str">
        <f t="shared" si="112"/>
        <v/>
      </c>
      <c r="AE308" s="71">
        <f t="shared" si="113"/>
        <v>805.53236265171688</v>
      </c>
      <c r="AF308" s="71">
        <f t="shared" si="114"/>
        <v>0</v>
      </c>
      <c r="AG308" s="71">
        <f t="shared" si="115"/>
        <v>0</v>
      </c>
      <c r="AH308" s="71" t="str">
        <f t="shared" si="116"/>
        <v/>
      </c>
      <c r="AI308" s="37" t="str">
        <f t="shared" si="117"/>
        <v/>
      </c>
      <c r="AJ308" s="37" t="str">
        <f t="shared" si="118"/>
        <v/>
      </c>
      <c r="AK308" s="38">
        <f t="shared" si="119"/>
        <v>805.53</v>
      </c>
      <c r="AL308" s="38">
        <f t="shared" si="120"/>
        <v>819.33</v>
      </c>
      <c r="AM308" s="36">
        <f t="shared" si="121"/>
        <v>177622</v>
      </c>
      <c r="AN308" s="39">
        <f t="shared" si="122"/>
        <v>1.8122660999999999E-3</v>
      </c>
      <c r="AO308" s="36">
        <f t="shared" si="123"/>
        <v>152.21947880339999</v>
      </c>
      <c r="AP308" s="36">
        <f t="shared" si="124"/>
        <v>93780</v>
      </c>
      <c r="AQ308" s="36">
        <f t="shared" si="125"/>
        <v>5720</v>
      </c>
      <c r="AR308" s="36">
        <f t="shared" si="126"/>
        <v>7626.55</v>
      </c>
      <c r="AS308" s="36">
        <f t="shared" si="127"/>
        <v>87908</v>
      </c>
      <c r="AT308" s="40">
        <f t="shared" si="128"/>
        <v>93780</v>
      </c>
      <c r="AU308" s="37"/>
      <c r="AV308" s="37">
        <f t="shared" si="129"/>
        <v>1</v>
      </c>
    </row>
    <row r="309" spans="1:48" ht="15" customHeight="1" x14ac:dyDescent="0.25">
      <c r="A309" s="43">
        <v>28</v>
      </c>
      <c r="B309" s="43">
        <v>200</v>
      </c>
      <c r="C309" t="s">
        <v>1127</v>
      </c>
      <c r="D309" t="s">
        <v>1128</v>
      </c>
      <c r="E309" s="44" t="s">
        <v>112</v>
      </c>
      <c r="F309" s="35">
        <v>1204544</v>
      </c>
      <c r="G309" s="53">
        <v>2895</v>
      </c>
      <c r="H309" s="56">
        <f t="shared" si="104"/>
        <v>3.4616485680634552</v>
      </c>
      <c r="I309">
        <v>365</v>
      </c>
      <c r="J309">
        <v>1405</v>
      </c>
      <c r="K309" s="37">
        <f t="shared" si="105"/>
        <v>25.9786</v>
      </c>
      <c r="L309" s="37">
        <v>2619</v>
      </c>
      <c r="M309" s="37">
        <v>2691</v>
      </c>
      <c r="N309" s="37">
        <v>2846</v>
      </c>
      <c r="O309" s="37">
        <v>2965</v>
      </c>
      <c r="P309" s="45">
        <v>2868</v>
      </c>
      <c r="Q309" s="53">
        <v>2847</v>
      </c>
      <c r="R309" s="45">
        <f t="shared" si="106"/>
        <v>2965</v>
      </c>
      <c r="S309" s="38">
        <f t="shared" si="107"/>
        <v>2.36</v>
      </c>
      <c r="T309" s="53">
        <v>32734200</v>
      </c>
      <c r="U309" s="53">
        <v>216481500</v>
      </c>
      <c r="V309" s="63">
        <f t="shared" si="108"/>
        <v>15.121015</v>
      </c>
      <c r="W309" s="36">
        <v>698</v>
      </c>
      <c r="X309">
        <v>2832</v>
      </c>
      <c r="Y309">
        <f t="shared" si="109"/>
        <v>24.65</v>
      </c>
      <c r="Z309" s="55">
        <v>2497387</v>
      </c>
      <c r="AA309" s="46">
        <v>1146107</v>
      </c>
      <c r="AB309" s="37">
        <f t="shared" si="110"/>
        <v>0.376778</v>
      </c>
      <c r="AC309" s="37">
        <f t="shared" si="111"/>
        <v>0.79</v>
      </c>
      <c r="AD309" s="37" t="str">
        <f t="shared" si="112"/>
        <v/>
      </c>
      <c r="AE309" s="71">
        <f t="shared" si="113"/>
        <v>961.08555076815185</v>
      </c>
      <c r="AF309" s="71">
        <f t="shared" si="114"/>
        <v>974.96843533874983</v>
      </c>
      <c r="AG309" s="71">
        <f t="shared" si="115"/>
        <v>0</v>
      </c>
      <c r="AH309" s="71">
        <f t="shared" si="116"/>
        <v>972.05302957892422</v>
      </c>
      <c r="AI309" s="37" t="str">
        <f t="shared" si="117"/>
        <v/>
      </c>
      <c r="AJ309" s="37">
        <f t="shared" si="118"/>
        <v>1</v>
      </c>
      <c r="AK309" s="38">
        <f t="shared" si="119"/>
        <v>972.05</v>
      </c>
      <c r="AL309" s="38">
        <f t="shared" si="120"/>
        <v>988.7</v>
      </c>
      <c r="AM309" s="36">
        <f t="shared" si="121"/>
        <v>1921326</v>
      </c>
      <c r="AN309" s="39">
        <f t="shared" si="122"/>
        <v>1.8122660999999999E-3</v>
      </c>
      <c r="AO309" s="36">
        <f t="shared" si="123"/>
        <v>1298.9997196902</v>
      </c>
      <c r="AP309" s="36">
        <f t="shared" si="124"/>
        <v>1205843</v>
      </c>
      <c r="AQ309" s="36">
        <f t="shared" si="125"/>
        <v>28950</v>
      </c>
      <c r="AR309" s="36">
        <f t="shared" si="126"/>
        <v>57305.350000000006</v>
      </c>
      <c r="AS309" s="36">
        <f t="shared" si="127"/>
        <v>1175594</v>
      </c>
      <c r="AT309" s="40">
        <f t="shared" si="128"/>
        <v>1205843</v>
      </c>
      <c r="AU309" s="37"/>
      <c r="AV309" s="37">
        <f t="shared" si="129"/>
        <v>1</v>
      </c>
    </row>
    <row r="310" spans="1:48" ht="15" customHeight="1" x14ac:dyDescent="0.25">
      <c r="A310" s="43">
        <v>28</v>
      </c>
      <c r="B310" s="43">
        <v>300</v>
      </c>
      <c r="C310" t="s">
        <v>1363</v>
      </c>
      <c r="D310" t="s">
        <v>1364</v>
      </c>
      <c r="E310" s="44" t="s">
        <v>229</v>
      </c>
      <c r="F310" s="35">
        <v>59301</v>
      </c>
      <c r="G310" s="53">
        <v>280</v>
      </c>
      <c r="H310" s="56">
        <f t="shared" si="104"/>
        <v>2.4471580313422194</v>
      </c>
      <c r="I310">
        <v>33</v>
      </c>
      <c r="J310">
        <v>141</v>
      </c>
      <c r="K310" s="37">
        <f t="shared" si="105"/>
        <v>23.404299999999999</v>
      </c>
      <c r="L310" s="37">
        <v>208</v>
      </c>
      <c r="M310" s="37">
        <v>226</v>
      </c>
      <c r="N310" s="37">
        <v>221</v>
      </c>
      <c r="O310" s="37">
        <v>229</v>
      </c>
      <c r="P310" s="48">
        <v>243</v>
      </c>
      <c r="Q310" s="53">
        <v>279</v>
      </c>
      <c r="R310" s="45">
        <f t="shared" si="106"/>
        <v>279</v>
      </c>
      <c r="S310" s="38">
        <f t="shared" si="107"/>
        <v>0</v>
      </c>
      <c r="T310" s="53">
        <v>1583500</v>
      </c>
      <c r="U310" s="53">
        <v>16322400</v>
      </c>
      <c r="V310" s="63">
        <f t="shared" si="108"/>
        <v>9.7013920000000002</v>
      </c>
      <c r="W310" s="36">
        <v>74</v>
      </c>
      <c r="X310">
        <v>319</v>
      </c>
      <c r="Y310">
        <f t="shared" si="109"/>
        <v>23.2</v>
      </c>
      <c r="Z310" s="55">
        <v>167393</v>
      </c>
      <c r="AA310" s="46">
        <v>123900</v>
      </c>
      <c r="AB310" s="37">
        <f t="shared" si="110"/>
        <v>0.376778</v>
      </c>
      <c r="AC310" s="37" t="str">
        <f t="shared" si="111"/>
        <v/>
      </c>
      <c r="AD310" s="37" t="str">
        <f t="shared" si="112"/>
        <v/>
      </c>
      <c r="AE310" s="71">
        <f t="shared" si="113"/>
        <v>737.00792448877542</v>
      </c>
      <c r="AF310" s="71">
        <f t="shared" si="114"/>
        <v>0</v>
      </c>
      <c r="AG310" s="71">
        <f t="shared" si="115"/>
        <v>0</v>
      </c>
      <c r="AH310" s="71" t="str">
        <f t="shared" si="116"/>
        <v/>
      </c>
      <c r="AI310" s="37" t="str">
        <f t="shared" si="117"/>
        <v/>
      </c>
      <c r="AJ310" s="37" t="str">
        <f t="shared" si="118"/>
        <v/>
      </c>
      <c r="AK310" s="38">
        <f t="shared" si="119"/>
        <v>737.01</v>
      </c>
      <c r="AL310" s="38">
        <f t="shared" si="120"/>
        <v>749.64</v>
      </c>
      <c r="AM310" s="36">
        <f t="shared" si="121"/>
        <v>146829</v>
      </c>
      <c r="AN310" s="39">
        <f t="shared" si="122"/>
        <v>1.8122660999999999E-3</v>
      </c>
      <c r="AO310" s="36">
        <f t="shared" si="123"/>
        <v>158.62402720079999</v>
      </c>
      <c r="AP310" s="36">
        <f t="shared" si="124"/>
        <v>59460</v>
      </c>
      <c r="AQ310" s="36">
        <f t="shared" si="125"/>
        <v>2800</v>
      </c>
      <c r="AR310" s="36">
        <f t="shared" si="126"/>
        <v>6195</v>
      </c>
      <c r="AS310" s="36">
        <f t="shared" si="127"/>
        <v>56501</v>
      </c>
      <c r="AT310" s="40">
        <f t="shared" si="128"/>
        <v>59460</v>
      </c>
      <c r="AU310" s="37"/>
      <c r="AV310" s="37">
        <f t="shared" si="129"/>
        <v>1</v>
      </c>
    </row>
    <row r="311" spans="1:48" ht="15" customHeight="1" x14ac:dyDescent="0.25">
      <c r="A311" s="43">
        <v>28</v>
      </c>
      <c r="B311" s="43">
        <v>500</v>
      </c>
      <c r="C311" t="s">
        <v>1643</v>
      </c>
      <c r="D311" t="s">
        <v>1644</v>
      </c>
      <c r="E311" s="44" t="s">
        <v>368</v>
      </c>
      <c r="F311" s="35">
        <v>198234</v>
      </c>
      <c r="G311" s="53">
        <v>563</v>
      </c>
      <c r="H311" s="56">
        <f t="shared" si="104"/>
        <v>2.7505083948513462</v>
      </c>
      <c r="I311">
        <v>148</v>
      </c>
      <c r="J311">
        <v>334</v>
      </c>
      <c r="K311" s="37">
        <f t="shared" si="105"/>
        <v>44.311399999999999</v>
      </c>
      <c r="L311" s="37">
        <v>697</v>
      </c>
      <c r="M311" s="37">
        <v>686</v>
      </c>
      <c r="N311" s="37">
        <v>687</v>
      </c>
      <c r="O311" s="37">
        <v>614</v>
      </c>
      <c r="P311" s="48">
        <v>580</v>
      </c>
      <c r="Q311" s="53">
        <v>553</v>
      </c>
      <c r="R311" s="45">
        <f t="shared" si="106"/>
        <v>697</v>
      </c>
      <c r="S311" s="38">
        <f t="shared" si="107"/>
        <v>19.23</v>
      </c>
      <c r="T311" s="53">
        <v>2142100</v>
      </c>
      <c r="U311" s="53">
        <v>34973700</v>
      </c>
      <c r="V311" s="63">
        <f t="shared" si="108"/>
        <v>6.1248880000000003</v>
      </c>
      <c r="W311" s="36">
        <v>80</v>
      </c>
      <c r="X311">
        <v>749</v>
      </c>
      <c r="Y311">
        <f t="shared" si="109"/>
        <v>10.68</v>
      </c>
      <c r="Z311" s="55">
        <v>490546</v>
      </c>
      <c r="AA311" s="46">
        <v>343301</v>
      </c>
      <c r="AB311" s="37">
        <f t="shared" si="110"/>
        <v>0.376778</v>
      </c>
      <c r="AC311" s="37" t="str">
        <f t="shared" si="111"/>
        <v/>
      </c>
      <c r="AD311" s="37" t="str">
        <f t="shared" si="112"/>
        <v/>
      </c>
      <c r="AE311" s="71">
        <f t="shared" si="113"/>
        <v>804.01104272958082</v>
      </c>
      <c r="AF311" s="71">
        <f t="shared" si="114"/>
        <v>0</v>
      </c>
      <c r="AG311" s="71">
        <f t="shared" si="115"/>
        <v>0</v>
      </c>
      <c r="AH311" s="71" t="str">
        <f t="shared" si="116"/>
        <v/>
      </c>
      <c r="AI311" s="37" t="str">
        <f t="shared" si="117"/>
        <v/>
      </c>
      <c r="AJ311" s="37" t="str">
        <f t="shared" si="118"/>
        <v/>
      </c>
      <c r="AK311" s="38">
        <f t="shared" si="119"/>
        <v>804.01</v>
      </c>
      <c r="AL311" s="38">
        <f t="shared" si="120"/>
        <v>817.78</v>
      </c>
      <c r="AM311" s="36">
        <f t="shared" si="121"/>
        <v>275583</v>
      </c>
      <c r="AN311" s="39">
        <f t="shared" si="122"/>
        <v>1.8122660999999999E-3</v>
      </c>
      <c r="AO311" s="36">
        <f t="shared" si="123"/>
        <v>140.1769705689</v>
      </c>
      <c r="AP311" s="36">
        <f t="shared" si="124"/>
        <v>198374</v>
      </c>
      <c r="AQ311" s="36">
        <f t="shared" si="125"/>
        <v>5630</v>
      </c>
      <c r="AR311" s="36">
        <f t="shared" si="126"/>
        <v>17165.05</v>
      </c>
      <c r="AS311" s="36">
        <f t="shared" si="127"/>
        <v>192604</v>
      </c>
      <c r="AT311" s="40">
        <f t="shared" si="128"/>
        <v>198374</v>
      </c>
      <c r="AU311" s="37"/>
      <c r="AV311" s="37">
        <f t="shared" si="129"/>
        <v>1</v>
      </c>
    </row>
    <row r="312" spans="1:48" ht="15" customHeight="1" x14ac:dyDescent="0.25">
      <c r="A312" s="43">
        <v>28</v>
      </c>
      <c r="B312" s="43">
        <v>600</v>
      </c>
      <c r="C312" t="s">
        <v>1657</v>
      </c>
      <c r="D312" t="s">
        <v>1658</v>
      </c>
      <c r="E312" s="44" t="s">
        <v>375</v>
      </c>
      <c r="F312" s="35">
        <v>410789</v>
      </c>
      <c r="G312" s="53">
        <v>1012</v>
      </c>
      <c r="H312" s="56">
        <f t="shared" si="104"/>
        <v>3.0051805125037805</v>
      </c>
      <c r="I312">
        <v>196</v>
      </c>
      <c r="J312">
        <v>394</v>
      </c>
      <c r="K312" s="37">
        <f t="shared" si="105"/>
        <v>49.746200000000002</v>
      </c>
      <c r="L312" s="37">
        <v>1090</v>
      </c>
      <c r="M312" s="37">
        <v>1057</v>
      </c>
      <c r="N312" s="37">
        <v>1013</v>
      </c>
      <c r="O312" s="37">
        <v>1020</v>
      </c>
      <c r="P312" s="48">
        <v>979</v>
      </c>
      <c r="Q312" s="53">
        <v>997</v>
      </c>
      <c r="R312" s="45">
        <f t="shared" si="106"/>
        <v>1090</v>
      </c>
      <c r="S312" s="38">
        <f t="shared" si="107"/>
        <v>7.16</v>
      </c>
      <c r="T312" s="53">
        <v>10954000</v>
      </c>
      <c r="U312" s="53">
        <v>61521200</v>
      </c>
      <c r="V312" s="63">
        <f t="shared" si="108"/>
        <v>17.805243999999998</v>
      </c>
      <c r="W312" s="36">
        <v>204</v>
      </c>
      <c r="X312">
        <v>892</v>
      </c>
      <c r="Y312">
        <f t="shared" si="109"/>
        <v>22.87</v>
      </c>
      <c r="Z312" s="55">
        <v>636560</v>
      </c>
      <c r="AA312" s="46">
        <v>565254</v>
      </c>
      <c r="AB312" s="37">
        <f t="shared" si="110"/>
        <v>0.376778</v>
      </c>
      <c r="AC312" s="37" t="str">
        <f t="shared" si="111"/>
        <v/>
      </c>
      <c r="AD312" s="37" t="str">
        <f t="shared" si="112"/>
        <v/>
      </c>
      <c r="AE312" s="71">
        <f t="shared" si="113"/>
        <v>860.26225606029755</v>
      </c>
      <c r="AF312" s="71">
        <f t="shared" si="114"/>
        <v>0</v>
      </c>
      <c r="AG312" s="71">
        <f t="shared" si="115"/>
        <v>0</v>
      </c>
      <c r="AH312" s="71" t="str">
        <f t="shared" si="116"/>
        <v/>
      </c>
      <c r="AI312" s="37" t="str">
        <f t="shared" si="117"/>
        <v/>
      </c>
      <c r="AJ312" s="37" t="str">
        <f t="shared" si="118"/>
        <v/>
      </c>
      <c r="AK312" s="38">
        <f t="shared" si="119"/>
        <v>860.26</v>
      </c>
      <c r="AL312" s="38">
        <f t="shared" si="120"/>
        <v>875</v>
      </c>
      <c r="AM312" s="36">
        <f t="shared" si="121"/>
        <v>645658</v>
      </c>
      <c r="AN312" s="39">
        <f t="shared" si="122"/>
        <v>1.8122660999999999E-3</v>
      </c>
      <c r="AO312" s="36">
        <f t="shared" si="123"/>
        <v>425.6451266409</v>
      </c>
      <c r="AP312" s="36">
        <f t="shared" si="124"/>
        <v>411215</v>
      </c>
      <c r="AQ312" s="36">
        <f t="shared" si="125"/>
        <v>10120</v>
      </c>
      <c r="AR312" s="36">
        <f t="shared" si="126"/>
        <v>28262.7</v>
      </c>
      <c r="AS312" s="36">
        <f t="shared" si="127"/>
        <v>400669</v>
      </c>
      <c r="AT312" s="40">
        <f t="shared" si="128"/>
        <v>411215</v>
      </c>
      <c r="AU312" s="37"/>
      <c r="AV312" s="37">
        <f t="shared" si="129"/>
        <v>1</v>
      </c>
    </row>
    <row r="313" spans="1:48" ht="15" customHeight="1" x14ac:dyDescent="0.25">
      <c r="A313" s="43">
        <v>28</v>
      </c>
      <c r="B313" s="43">
        <v>1000</v>
      </c>
      <c r="C313" t="s">
        <v>2327</v>
      </c>
      <c r="D313" t="s">
        <v>2328</v>
      </c>
      <c r="E313" s="54" t="s">
        <v>709</v>
      </c>
      <c r="F313" s="35">
        <v>504396</v>
      </c>
      <c r="G313" s="53">
        <v>1265</v>
      </c>
      <c r="H313" s="56">
        <f t="shared" si="104"/>
        <v>3.1020905255118367</v>
      </c>
      <c r="I313">
        <v>240</v>
      </c>
      <c r="J313">
        <v>691</v>
      </c>
      <c r="K313" s="37">
        <f t="shared" si="105"/>
        <v>34.732300000000002</v>
      </c>
      <c r="L313" s="37">
        <v>1290</v>
      </c>
      <c r="M313" s="37">
        <v>1275</v>
      </c>
      <c r="N313" s="37">
        <v>1153</v>
      </c>
      <c r="O313" s="37">
        <v>1304</v>
      </c>
      <c r="P313" s="45">
        <v>1330</v>
      </c>
      <c r="Q313" s="53">
        <v>1256</v>
      </c>
      <c r="R313" s="45">
        <f t="shared" si="106"/>
        <v>1330</v>
      </c>
      <c r="S313" s="38">
        <f t="shared" si="107"/>
        <v>4.8899999999999997</v>
      </c>
      <c r="T313" s="53">
        <v>13217000</v>
      </c>
      <c r="U313" s="53">
        <v>90407700</v>
      </c>
      <c r="V313" s="63">
        <f t="shared" si="108"/>
        <v>14.61933</v>
      </c>
      <c r="W313" s="36">
        <v>424</v>
      </c>
      <c r="X313">
        <v>1361</v>
      </c>
      <c r="Y313">
        <f t="shared" si="109"/>
        <v>31.15</v>
      </c>
      <c r="Z313" s="55">
        <v>932619</v>
      </c>
      <c r="AA313" s="46">
        <v>693001</v>
      </c>
      <c r="AB313" s="37">
        <f t="shared" si="110"/>
        <v>0.376778</v>
      </c>
      <c r="AC313" s="37" t="str">
        <f t="shared" si="111"/>
        <v/>
      </c>
      <c r="AD313" s="37" t="str">
        <f t="shared" si="112"/>
        <v/>
      </c>
      <c r="AE313" s="71">
        <f t="shared" si="113"/>
        <v>881.66744900347794</v>
      </c>
      <c r="AF313" s="71">
        <f t="shared" si="114"/>
        <v>0</v>
      </c>
      <c r="AG313" s="71">
        <f t="shared" si="115"/>
        <v>0</v>
      </c>
      <c r="AH313" s="71" t="str">
        <f t="shared" si="116"/>
        <v/>
      </c>
      <c r="AI313" s="37" t="str">
        <f t="shared" si="117"/>
        <v/>
      </c>
      <c r="AJ313" s="37" t="str">
        <f t="shared" si="118"/>
        <v/>
      </c>
      <c r="AK313" s="38">
        <f t="shared" si="119"/>
        <v>881.67</v>
      </c>
      <c r="AL313" s="38">
        <f t="shared" si="120"/>
        <v>896.77</v>
      </c>
      <c r="AM313" s="36">
        <f t="shared" si="121"/>
        <v>783024</v>
      </c>
      <c r="AN313" s="39">
        <f t="shared" si="122"/>
        <v>1.8122660999999999E-3</v>
      </c>
      <c r="AO313" s="36">
        <f t="shared" si="123"/>
        <v>504.94807891079995</v>
      </c>
      <c r="AP313" s="36">
        <f t="shared" si="124"/>
        <v>504901</v>
      </c>
      <c r="AQ313" s="36">
        <f t="shared" si="125"/>
        <v>12650</v>
      </c>
      <c r="AR313" s="36">
        <f t="shared" si="126"/>
        <v>34650.050000000003</v>
      </c>
      <c r="AS313" s="36">
        <f t="shared" si="127"/>
        <v>491746</v>
      </c>
      <c r="AT313" s="40">
        <f t="shared" si="128"/>
        <v>504901</v>
      </c>
      <c r="AU313" s="37"/>
      <c r="AV313" s="37">
        <f t="shared" si="129"/>
        <v>1</v>
      </c>
    </row>
    <row r="314" spans="1:48" ht="15" customHeight="1" x14ac:dyDescent="0.25">
      <c r="A314" s="43">
        <v>28</v>
      </c>
      <c r="B314" s="43">
        <v>9000</v>
      </c>
      <c r="C314" t="s">
        <v>1745</v>
      </c>
      <c r="D314" t="s">
        <v>1746</v>
      </c>
      <c r="E314" s="44" t="s">
        <v>419</v>
      </c>
      <c r="F314" s="35">
        <v>796400</v>
      </c>
      <c r="G314" s="53">
        <v>5431</v>
      </c>
      <c r="H314" s="56">
        <f t="shared" si="104"/>
        <v>3.7348798027926273</v>
      </c>
      <c r="I314">
        <v>233</v>
      </c>
      <c r="J314">
        <v>2549</v>
      </c>
      <c r="K314" s="37">
        <f t="shared" si="105"/>
        <v>9.1408000000000005</v>
      </c>
      <c r="L314" s="37">
        <v>3296</v>
      </c>
      <c r="M314" s="37">
        <v>3674</v>
      </c>
      <c r="N314" s="37">
        <v>4311</v>
      </c>
      <c r="O314" s="37">
        <v>4923</v>
      </c>
      <c r="P314" s="45">
        <v>4830</v>
      </c>
      <c r="Q314" s="53">
        <v>5276</v>
      </c>
      <c r="R314" s="45">
        <f t="shared" si="106"/>
        <v>5276</v>
      </c>
      <c r="S314" s="38">
        <f t="shared" si="107"/>
        <v>0</v>
      </c>
      <c r="T314" s="53">
        <v>31840700</v>
      </c>
      <c r="U314" s="53">
        <v>624625100</v>
      </c>
      <c r="V314" s="63">
        <f t="shared" si="108"/>
        <v>5.0975700000000002</v>
      </c>
      <c r="W314" s="36">
        <v>1061</v>
      </c>
      <c r="X314">
        <v>5352</v>
      </c>
      <c r="Y314">
        <f t="shared" si="109"/>
        <v>19.82</v>
      </c>
      <c r="Z314" s="55">
        <v>7233580</v>
      </c>
      <c r="AA314" s="46">
        <v>3524801</v>
      </c>
      <c r="AB314" s="37">
        <f t="shared" si="110"/>
        <v>0.376778</v>
      </c>
      <c r="AC314" s="37" t="str">
        <f t="shared" si="111"/>
        <v/>
      </c>
      <c r="AD314" s="37" t="str">
        <f t="shared" si="112"/>
        <v/>
      </c>
      <c r="AE314" s="71">
        <f t="shared" si="113"/>
        <v>0</v>
      </c>
      <c r="AF314" s="71">
        <f t="shared" si="114"/>
        <v>696.00739432249986</v>
      </c>
      <c r="AG314" s="71">
        <f t="shared" si="115"/>
        <v>0</v>
      </c>
      <c r="AH314" s="71" t="str">
        <f t="shared" si="116"/>
        <v/>
      </c>
      <c r="AI314" s="37" t="str">
        <f t="shared" si="117"/>
        <v/>
      </c>
      <c r="AJ314" s="37" t="str">
        <f t="shared" si="118"/>
        <v/>
      </c>
      <c r="AK314" s="38">
        <f t="shared" si="119"/>
        <v>696.01</v>
      </c>
      <c r="AL314" s="38">
        <f t="shared" si="120"/>
        <v>707.93</v>
      </c>
      <c r="AM314" s="36">
        <f t="shared" si="121"/>
        <v>1119314</v>
      </c>
      <c r="AN314" s="39">
        <f t="shared" si="122"/>
        <v>1.8122660999999999E-3</v>
      </c>
      <c r="AO314" s="36">
        <f t="shared" si="123"/>
        <v>585.2060954154</v>
      </c>
      <c r="AP314" s="36">
        <f t="shared" si="124"/>
        <v>796985</v>
      </c>
      <c r="AQ314" s="36">
        <f t="shared" si="125"/>
        <v>54310</v>
      </c>
      <c r="AR314" s="36">
        <f t="shared" si="126"/>
        <v>176240.05000000002</v>
      </c>
      <c r="AS314" s="36">
        <f t="shared" si="127"/>
        <v>742090</v>
      </c>
      <c r="AT314" s="40">
        <f t="shared" si="128"/>
        <v>796985</v>
      </c>
      <c r="AU314" s="37"/>
      <c r="AV314" s="37">
        <f t="shared" si="129"/>
        <v>1</v>
      </c>
    </row>
    <row r="315" spans="1:48" ht="15" customHeight="1" x14ac:dyDescent="0.25">
      <c r="A315" s="43">
        <v>29</v>
      </c>
      <c r="B315" s="43">
        <v>100</v>
      </c>
      <c r="C315" t="s">
        <v>913</v>
      </c>
      <c r="D315" t="s">
        <v>914</v>
      </c>
      <c r="E315" s="44" t="s">
        <v>5</v>
      </c>
      <c r="F315" s="35">
        <v>108657</v>
      </c>
      <c r="G315" s="53">
        <v>426</v>
      </c>
      <c r="H315" s="56">
        <f t="shared" si="104"/>
        <v>2.6294095991027189</v>
      </c>
      <c r="I315">
        <v>42</v>
      </c>
      <c r="J315">
        <v>217</v>
      </c>
      <c r="K315" s="37">
        <f t="shared" si="105"/>
        <v>19.354800000000001</v>
      </c>
      <c r="L315" s="37">
        <v>468</v>
      </c>
      <c r="M315" s="37">
        <v>486</v>
      </c>
      <c r="N315" s="37">
        <v>393</v>
      </c>
      <c r="O315" s="37">
        <v>412</v>
      </c>
      <c r="P315" s="48">
        <v>432</v>
      </c>
      <c r="Q315" s="53">
        <v>404</v>
      </c>
      <c r="R315" s="45">
        <f t="shared" si="106"/>
        <v>486</v>
      </c>
      <c r="S315" s="38">
        <f t="shared" si="107"/>
        <v>12.35</v>
      </c>
      <c r="T315" s="53">
        <v>2995300</v>
      </c>
      <c r="U315" s="53">
        <v>37620223</v>
      </c>
      <c r="V315" s="63">
        <f t="shared" si="108"/>
        <v>7.9619410000000004</v>
      </c>
      <c r="W315" s="36">
        <v>101</v>
      </c>
      <c r="X315">
        <v>363</v>
      </c>
      <c r="Y315">
        <f t="shared" si="109"/>
        <v>27.82</v>
      </c>
      <c r="Z315" s="55">
        <v>322063</v>
      </c>
      <c r="AA315" s="46">
        <v>224770</v>
      </c>
      <c r="AB315" s="37">
        <f t="shared" si="110"/>
        <v>0.376778</v>
      </c>
      <c r="AC315" s="37" t="str">
        <f t="shared" si="111"/>
        <v/>
      </c>
      <c r="AD315" s="37" t="str">
        <f t="shared" si="112"/>
        <v/>
      </c>
      <c r="AE315" s="71">
        <f t="shared" si="113"/>
        <v>777.26310402101126</v>
      </c>
      <c r="AF315" s="71">
        <f t="shared" si="114"/>
        <v>0</v>
      </c>
      <c r="AG315" s="71">
        <f t="shared" si="115"/>
        <v>0</v>
      </c>
      <c r="AH315" s="71" t="str">
        <f t="shared" si="116"/>
        <v/>
      </c>
      <c r="AI315" s="37" t="str">
        <f t="shared" si="117"/>
        <v/>
      </c>
      <c r="AJ315" s="37" t="str">
        <f t="shared" si="118"/>
        <v/>
      </c>
      <c r="AK315" s="38">
        <f t="shared" si="119"/>
        <v>777.26</v>
      </c>
      <c r="AL315" s="38">
        <f t="shared" si="120"/>
        <v>790.58</v>
      </c>
      <c r="AM315" s="36">
        <f t="shared" si="121"/>
        <v>215441</v>
      </c>
      <c r="AN315" s="39">
        <f t="shared" si="122"/>
        <v>1.8122660999999999E-3</v>
      </c>
      <c r="AO315" s="36">
        <f t="shared" si="123"/>
        <v>193.5210232224</v>
      </c>
      <c r="AP315" s="36">
        <f t="shared" si="124"/>
        <v>108851</v>
      </c>
      <c r="AQ315" s="36">
        <f t="shared" si="125"/>
        <v>4260</v>
      </c>
      <c r="AR315" s="36">
        <f t="shared" si="126"/>
        <v>11238.5</v>
      </c>
      <c r="AS315" s="36">
        <f t="shared" si="127"/>
        <v>104397</v>
      </c>
      <c r="AT315" s="40">
        <f t="shared" si="128"/>
        <v>108851</v>
      </c>
      <c r="AU315" s="37"/>
      <c r="AV315" s="37">
        <f t="shared" si="129"/>
        <v>1</v>
      </c>
    </row>
    <row r="316" spans="1:48" ht="15" customHeight="1" x14ac:dyDescent="0.25">
      <c r="A316" s="43">
        <v>29</v>
      </c>
      <c r="B316" s="43">
        <v>1100</v>
      </c>
      <c r="C316" t="s">
        <v>1787</v>
      </c>
      <c r="D316" t="s">
        <v>1788</v>
      </c>
      <c r="E316" s="44" t="s">
        <v>440</v>
      </c>
      <c r="F316" s="35">
        <v>14582</v>
      </c>
      <c r="G316" s="53">
        <v>141</v>
      </c>
      <c r="H316" s="56">
        <f t="shared" si="104"/>
        <v>2.1492191126553797</v>
      </c>
      <c r="I316">
        <v>1</v>
      </c>
      <c r="J316">
        <v>37</v>
      </c>
      <c r="K316" s="37">
        <f t="shared" si="105"/>
        <v>2.7027000000000001</v>
      </c>
      <c r="L316" s="37">
        <v>154</v>
      </c>
      <c r="M316" s="37">
        <v>160</v>
      </c>
      <c r="N316" s="37">
        <v>101</v>
      </c>
      <c r="O316" s="37">
        <v>145</v>
      </c>
      <c r="P316" s="48">
        <v>111</v>
      </c>
      <c r="Q316" s="53">
        <v>134</v>
      </c>
      <c r="R316" s="45">
        <f t="shared" si="106"/>
        <v>160</v>
      </c>
      <c r="S316" s="38">
        <f t="shared" si="107"/>
        <v>11.88</v>
      </c>
      <c r="T316" s="53">
        <v>1787600</v>
      </c>
      <c r="U316" s="53">
        <v>13732278</v>
      </c>
      <c r="V316" s="63">
        <f t="shared" si="108"/>
        <v>13.017505</v>
      </c>
      <c r="W316" s="36">
        <v>21</v>
      </c>
      <c r="X316">
        <v>58</v>
      </c>
      <c r="Y316">
        <f t="shared" si="109"/>
        <v>36.21</v>
      </c>
      <c r="Z316" s="55">
        <v>145762</v>
      </c>
      <c r="AA316" s="46">
        <v>74813</v>
      </c>
      <c r="AB316" s="37">
        <f t="shared" si="110"/>
        <v>0.376778</v>
      </c>
      <c r="AC316" s="37" t="str">
        <f t="shared" si="111"/>
        <v/>
      </c>
      <c r="AD316" s="37" t="str">
        <f t="shared" si="112"/>
        <v/>
      </c>
      <c r="AE316" s="71">
        <f t="shared" si="113"/>
        <v>671.20006994598236</v>
      </c>
      <c r="AF316" s="71">
        <f t="shared" si="114"/>
        <v>0</v>
      </c>
      <c r="AG316" s="71">
        <f t="shared" si="115"/>
        <v>0</v>
      </c>
      <c r="AH316" s="71" t="str">
        <f t="shared" si="116"/>
        <v/>
      </c>
      <c r="AI316" s="37" t="str">
        <f t="shared" si="117"/>
        <v/>
      </c>
      <c r="AJ316" s="37" t="str">
        <f t="shared" si="118"/>
        <v/>
      </c>
      <c r="AK316" s="38">
        <f t="shared" si="119"/>
        <v>671.2</v>
      </c>
      <c r="AL316" s="38">
        <f t="shared" si="120"/>
        <v>682.7</v>
      </c>
      <c r="AM316" s="36">
        <f t="shared" si="121"/>
        <v>41341</v>
      </c>
      <c r="AN316" s="39">
        <f t="shared" si="122"/>
        <v>1.8122660999999999E-3</v>
      </c>
      <c r="AO316" s="36">
        <f t="shared" si="123"/>
        <v>48.494428569899995</v>
      </c>
      <c r="AP316" s="36">
        <f t="shared" si="124"/>
        <v>14630</v>
      </c>
      <c r="AQ316" s="36">
        <f t="shared" si="125"/>
        <v>1410</v>
      </c>
      <c r="AR316" s="36">
        <f t="shared" si="126"/>
        <v>3740.65</v>
      </c>
      <c r="AS316" s="36">
        <f t="shared" si="127"/>
        <v>13172</v>
      </c>
      <c r="AT316" s="40">
        <f t="shared" si="128"/>
        <v>14630</v>
      </c>
      <c r="AU316" s="37"/>
      <c r="AV316" s="37">
        <f t="shared" si="129"/>
        <v>1</v>
      </c>
    </row>
    <row r="317" spans="1:48" ht="15" customHeight="1" x14ac:dyDescent="0.25">
      <c r="A317" s="43">
        <v>29</v>
      </c>
      <c r="B317" s="43">
        <v>1200</v>
      </c>
      <c r="C317" t="s">
        <v>2013</v>
      </c>
      <c r="D317" t="s">
        <v>2014</v>
      </c>
      <c r="E317" s="44" t="s">
        <v>553</v>
      </c>
      <c r="F317" s="35">
        <v>79935</v>
      </c>
      <c r="G317" s="53">
        <v>392</v>
      </c>
      <c r="H317" s="56">
        <f t="shared" si="104"/>
        <v>2.5932860670204572</v>
      </c>
      <c r="I317">
        <v>57</v>
      </c>
      <c r="J317">
        <v>210</v>
      </c>
      <c r="K317" s="37">
        <f t="shared" si="105"/>
        <v>27.142899999999997</v>
      </c>
      <c r="L317" s="37">
        <v>308</v>
      </c>
      <c r="M317" s="37">
        <v>332</v>
      </c>
      <c r="N317" s="37">
        <v>375</v>
      </c>
      <c r="O317" s="37">
        <v>364</v>
      </c>
      <c r="P317" s="48">
        <v>390</v>
      </c>
      <c r="Q317" s="53">
        <v>377</v>
      </c>
      <c r="R317" s="45">
        <f t="shared" si="106"/>
        <v>390</v>
      </c>
      <c r="S317" s="38">
        <f t="shared" si="107"/>
        <v>0</v>
      </c>
      <c r="T317" s="53">
        <v>6485100</v>
      </c>
      <c r="U317" s="53">
        <v>45671485</v>
      </c>
      <c r="V317" s="63">
        <f t="shared" si="108"/>
        <v>14.199451</v>
      </c>
      <c r="W317" s="36">
        <v>83</v>
      </c>
      <c r="X317">
        <v>429</v>
      </c>
      <c r="Y317">
        <f t="shared" si="109"/>
        <v>19.350000000000001</v>
      </c>
      <c r="Z317" s="55">
        <v>434630</v>
      </c>
      <c r="AA317" s="46">
        <v>274587</v>
      </c>
      <c r="AB317" s="37">
        <f t="shared" si="110"/>
        <v>0.376778</v>
      </c>
      <c r="AC317" s="37" t="str">
        <f t="shared" si="111"/>
        <v/>
      </c>
      <c r="AD317" s="37" t="str">
        <f t="shared" si="112"/>
        <v/>
      </c>
      <c r="AE317" s="71">
        <f t="shared" si="113"/>
        <v>769.28424662527755</v>
      </c>
      <c r="AF317" s="71">
        <f t="shared" si="114"/>
        <v>0</v>
      </c>
      <c r="AG317" s="71">
        <f t="shared" si="115"/>
        <v>0</v>
      </c>
      <c r="AH317" s="71" t="str">
        <f t="shared" si="116"/>
        <v/>
      </c>
      <c r="AI317" s="37" t="str">
        <f t="shared" si="117"/>
        <v/>
      </c>
      <c r="AJ317" s="37" t="str">
        <f t="shared" si="118"/>
        <v/>
      </c>
      <c r="AK317" s="38">
        <f t="shared" si="119"/>
        <v>769.28</v>
      </c>
      <c r="AL317" s="38">
        <f t="shared" si="120"/>
        <v>782.46</v>
      </c>
      <c r="AM317" s="36">
        <f t="shared" si="121"/>
        <v>142965</v>
      </c>
      <c r="AN317" s="39">
        <f t="shared" si="122"/>
        <v>1.8122660999999999E-3</v>
      </c>
      <c r="AO317" s="36">
        <f t="shared" si="123"/>
        <v>114.22713228299999</v>
      </c>
      <c r="AP317" s="36">
        <f t="shared" si="124"/>
        <v>80049</v>
      </c>
      <c r="AQ317" s="36">
        <f t="shared" si="125"/>
        <v>3920</v>
      </c>
      <c r="AR317" s="36">
        <f t="shared" si="126"/>
        <v>13729.35</v>
      </c>
      <c r="AS317" s="36">
        <f t="shared" si="127"/>
        <v>76015</v>
      </c>
      <c r="AT317" s="40">
        <f t="shared" si="128"/>
        <v>80049</v>
      </c>
      <c r="AU317" s="37"/>
      <c r="AV317" s="37">
        <f t="shared" si="129"/>
        <v>1</v>
      </c>
    </row>
    <row r="318" spans="1:48" ht="15" customHeight="1" x14ac:dyDescent="0.25">
      <c r="A318" s="43">
        <v>29</v>
      </c>
      <c r="B318" s="43">
        <v>1300</v>
      </c>
      <c r="C318" t="s">
        <v>2117</v>
      </c>
      <c r="D318" t="s">
        <v>2118</v>
      </c>
      <c r="E318" s="44" t="s">
        <v>605</v>
      </c>
      <c r="F318" s="35">
        <v>856523</v>
      </c>
      <c r="G318" s="53">
        <v>4298</v>
      </c>
      <c r="H318" s="56">
        <f t="shared" si="104"/>
        <v>3.6332664111554247</v>
      </c>
      <c r="I318">
        <v>327</v>
      </c>
      <c r="J318">
        <v>1995</v>
      </c>
      <c r="K318" s="37">
        <f t="shared" si="105"/>
        <v>16.390999999999998</v>
      </c>
      <c r="L318" s="37">
        <v>2772</v>
      </c>
      <c r="M318" s="37">
        <v>2976</v>
      </c>
      <c r="N318" s="37">
        <v>2863</v>
      </c>
      <c r="O318" s="37">
        <v>3276</v>
      </c>
      <c r="P318" s="45">
        <v>3709</v>
      </c>
      <c r="Q318" s="53">
        <v>4142</v>
      </c>
      <c r="R318" s="45">
        <f t="shared" si="106"/>
        <v>4142</v>
      </c>
      <c r="S318" s="38">
        <f t="shared" si="107"/>
        <v>0</v>
      </c>
      <c r="T318" s="53">
        <v>136151900</v>
      </c>
      <c r="U318" s="53">
        <v>443653457</v>
      </c>
      <c r="V318" s="63">
        <f t="shared" si="108"/>
        <v>30.688794999999999</v>
      </c>
      <c r="W318" s="36">
        <v>1016</v>
      </c>
      <c r="X318">
        <v>4163</v>
      </c>
      <c r="Y318">
        <f t="shared" si="109"/>
        <v>24.41</v>
      </c>
      <c r="Z318" s="55">
        <v>5026956</v>
      </c>
      <c r="AA318" s="46">
        <v>3035124</v>
      </c>
      <c r="AB318" s="37">
        <f t="shared" si="110"/>
        <v>0.376778</v>
      </c>
      <c r="AC318" s="37" t="str">
        <f t="shared" si="111"/>
        <v/>
      </c>
      <c r="AD318" s="37" t="str">
        <f t="shared" si="112"/>
        <v/>
      </c>
      <c r="AE318" s="71">
        <f t="shared" si="113"/>
        <v>0</v>
      </c>
      <c r="AF318" s="71">
        <f t="shared" si="114"/>
        <v>1022.7916493637498</v>
      </c>
      <c r="AG318" s="71">
        <f t="shared" si="115"/>
        <v>0</v>
      </c>
      <c r="AH318" s="71" t="str">
        <f t="shared" si="116"/>
        <v/>
      </c>
      <c r="AI318" s="37" t="str">
        <f t="shared" si="117"/>
        <v/>
      </c>
      <c r="AJ318" s="37" t="str">
        <f t="shared" si="118"/>
        <v/>
      </c>
      <c r="AK318" s="38">
        <f t="shared" si="119"/>
        <v>1022.79</v>
      </c>
      <c r="AL318" s="38">
        <f t="shared" si="120"/>
        <v>1040.31</v>
      </c>
      <c r="AM318" s="36">
        <f t="shared" si="121"/>
        <v>2577206</v>
      </c>
      <c r="AN318" s="39">
        <f t="shared" si="122"/>
        <v>1.8122660999999999E-3</v>
      </c>
      <c r="AO318" s="36">
        <f t="shared" si="123"/>
        <v>3118.3354697462996</v>
      </c>
      <c r="AP318" s="36">
        <f t="shared" si="124"/>
        <v>859641</v>
      </c>
      <c r="AQ318" s="36">
        <f t="shared" si="125"/>
        <v>42980</v>
      </c>
      <c r="AR318" s="36">
        <f t="shared" si="126"/>
        <v>151756.20000000001</v>
      </c>
      <c r="AS318" s="36">
        <f t="shared" si="127"/>
        <v>813543</v>
      </c>
      <c r="AT318" s="40">
        <f t="shared" si="128"/>
        <v>859641</v>
      </c>
      <c r="AU318" s="37"/>
      <c r="AV318" s="37">
        <f t="shared" si="129"/>
        <v>1</v>
      </c>
    </row>
    <row r="319" spans="1:48" ht="15" customHeight="1" x14ac:dyDescent="0.25">
      <c r="A319" s="43">
        <v>30</v>
      </c>
      <c r="B319" s="43">
        <v>200</v>
      </c>
      <c r="C319" t="s">
        <v>1133</v>
      </c>
      <c r="D319" t="s">
        <v>1134</v>
      </c>
      <c r="E319" s="44" t="s">
        <v>115</v>
      </c>
      <c r="F319" s="35">
        <v>1503227</v>
      </c>
      <c r="G319" s="53">
        <v>10541</v>
      </c>
      <c r="H319" s="56">
        <f t="shared" si="104"/>
        <v>4.022881813332031</v>
      </c>
      <c r="I319">
        <v>278</v>
      </c>
      <c r="J319">
        <v>4155</v>
      </c>
      <c r="K319" s="37">
        <f t="shared" si="105"/>
        <v>6.6906999999999996</v>
      </c>
      <c r="L319" s="37">
        <v>2720</v>
      </c>
      <c r="M319" s="37">
        <v>3170</v>
      </c>
      <c r="N319" s="37">
        <v>5094</v>
      </c>
      <c r="O319" s="37">
        <v>5520</v>
      </c>
      <c r="P319" s="45">
        <v>8111</v>
      </c>
      <c r="Q319" s="53">
        <v>9611</v>
      </c>
      <c r="R319" s="45">
        <f t="shared" si="106"/>
        <v>9611</v>
      </c>
      <c r="S319" s="38">
        <f t="shared" si="107"/>
        <v>0</v>
      </c>
      <c r="T319" s="53">
        <v>181975600</v>
      </c>
      <c r="U319" s="53">
        <v>1016244100</v>
      </c>
      <c r="V319" s="63">
        <f t="shared" si="108"/>
        <v>17.906682</v>
      </c>
      <c r="W319" s="36">
        <v>1854</v>
      </c>
      <c r="X319">
        <v>9726</v>
      </c>
      <c r="Y319">
        <f t="shared" si="109"/>
        <v>19.059999999999999</v>
      </c>
      <c r="Z319" s="55">
        <v>11574401</v>
      </c>
      <c r="AA319" s="46">
        <v>6246447</v>
      </c>
      <c r="AB319" s="37">
        <f t="shared" si="110"/>
        <v>0.376778</v>
      </c>
      <c r="AC319" s="37" t="str">
        <f t="shared" si="111"/>
        <v/>
      </c>
      <c r="AD319" s="37">
        <f t="shared" si="112"/>
        <v>0.45900000000000002</v>
      </c>
      <c r="AE319" s="71">
        <f t="shared" si="113"/>
        <v>0</v>
      </c>
      <c r="AF319" s="71">
        <f t="shared" si="114"/>
        <v>812.96371725949996</v>
      </c>
      <c r="AG319" s="71">
        <f t="shared" si="115"/>
        <v>772.67652997169989</v>
      </c>
      <c r="AH319" s="71" t="str">
        <f t="shared" si="116"/>
        <v/>
      </c>
      <c r="AI319" s="37">
        <f t="shared" si="117"/>
        <v>791.16834893680016</v>
      </c>
      <c r="AJ319" s="37">
        <f t="shared" si="118"/>
        <v>1</v>
      </c>
      <c r="AK319" s="38">
        <f t="shared" si="119"/>
        <v>791.17</v>
      </c>
      <c r="AL319" s="38">
        <f t="shared" si="120"/>
        <v>804.72</v>
      </c>
      <c r="AM319" s="36">
        <f t="shared" si="121"/>
        <v>4121574</v>
      </c>
      <c r="AN319" s="39">
        <f t="shared" si="122"/>
        <v>1.8122660999999999E-3</v>
      </c>
      <c r="AO319" s="36">
        <f t="shared" si="123"/>
        <v>4745.1415061366997</v>
      </c>
      <c r="AP319" s="36">
        <f t="shared" si="124"/>
        <v>1507972</v>
      </c>
      <c r="AQ319" s="36">
        <f t="shared" si="125"/>
        <v>105410</v>
      </c>
      <c r="AR319" s="36">
        <f t="shared" si="126"/>
        <v>312322.35000000003</v>
      </c>
      <c r="AS319" s="36">
        <f t="shared" si="127"/>
        <v>1397817</v>
      </c>
      <c r="AT319" s="40">
        <f t="shared" si="128"/>
        <v>1507972</v>
      </c>
      <c r="AU319" s="37"/>
      <c r="AV319" s="37">
        <f t="shared" si="129"/>
        <v>1</v>
      </c>
    </row>
    <row r="320" spans="1:48" ht="15" customHeight="1" x14ac:dyDescent="0.25">
      <c r="A320" s="43">
        <v>30</v>
      </c>
      <c r="B320" s="43">
        <v>500</v>
      </c>
      <c r="C320" t="s">
        <v>1683</v>
      </c>
      <c r="D320" t="s">
        <v>1684</v>
      </c>
      <c r="E320" s="44" t="s">
        <v>388</v>
      </c>
      <c r="F320" s="35">
        <v>1019827</v>
      </c>
      <c r="G320" s="53">
        <v>7218</v>
      </c>
      <c r="H320" s="56">
        <f t="shared" si="104"/>
        <v>3.8584168777234882</v>
      </c>
      <c r="I320">
        <v>124</v>
      </c>
      <c r="J320">
        <v>2674</v>
      </c>
      <c r="K320" s="37">
        <f t="shared" si="105"/>
        <v>4.6372</v>
      </c>
      <c r="L320" s="37">
        <v>679</v>
      </c>
      <c r="M320" s="37">
        <v>858</v>
      </c>
      <c r="N320" s="37">
        <v>1228</v>
      </c>
      <c r="O320" s="37">
        <v>2324</v>
      </c>
      <c r="P320" s="45">
        <v>5251</v>
      </c>
      <c r="Q320" s="53">
        <v>6804</v>
      </c>
      <c r="R320" s="45">
        <f t="shared" si="106"/>
        <v>6804</v>
      </c>
      <c r="S320" s="38">
        <f t="shared" si="107"/>
        <v>0</v>
      </c>
      <c r="T320" s="53">
        <v>66504900</v>
      </c>
      <c r="U320" s="53">
        <v>730533450</v>
      </c>
      <c r="V320" s="63">
        <f t="shared" si="108"/>
        <v>9.1036079999999995</v>
      </c>
      <c r="W320" s="36">
        <v>757</v>
      </c>
      <c r="X320">
        <v>6850</v>
      </c>
      <c r="Y320">
        <f t="shared" si="109"/>
        <v>11.05</v>
      </c>
      <c r="Z320" s="55">
        <v>8134438</v>
      </c>
      <c r="AA320" s="46">
        <v>3684954</v>
      </c>
      <c r="AB320" s="37">
        <f t="shared" si="110"/>
        <v>0.376778</v>
      </c>
      <c r="AC320" s="37" t="str">
        <f t="shared" si="111"/>
        <v/>
      </c>
      <c r="AD320" s="37" t="str">
        <f t="shared" si="112"/>
        <v/>
      </c>
      <c r="AE320" s="71">
        <f t="shared" si="113"/>
        <v>0</v>
      </c>
      <c r="AF320" s="71">
        <f t="shared" si="114"/>
        <v>703.93105413799981</v>
      </c>
      <c r="AG320" s="71">
        <f t="shared" si="115"/>
        <v>0</v>
      </c>
      <c r="AH320" s="71" t="str">
        <f t="shared" si="116"/>
        <v/>
      </c>
      <c r="AI320" s="37" t="str">
        <f t="shared" si="117"/>
        <v/>
      </c>
      <c r="AJ320" s="37" t="str">
        <f t="shared" si="118"/>
        <v/>
      </c>
      <c r="AK320" s="38">
        <f t="shared" si="119"/>
        <v>703.93</v>
      </c>
      <c r="AL320" s="38">
        <f t="shared" si="120"/>
        <v>715.99</v>
      </c>
      <c r="AM320" s="36">
        <f t="shared" si="121"/>
        <v>2103139</v>
      </c>
      <c r="AN320" s="39">
        <f t="shared" si="122"/>
        <v>1.8122660999999999E-3</v>
      </c>
      <c r="AO320" s="36">
        <f t="shared" si="123"/>
        <v>1963.2496133231998</v>
      </c>
      <c r="AP320" s="36">
        <f t="shared" si="124"/>
        <v>1021790</v>
      </c>
      <c r="AQ320" s="36">
        <f t="shared" si="125"/>
        <v>72180</v>
      </c>
      <c r="AR320" s="36">
        <f t="shared" si="126"/>
        <v>184247.7</v>
      </c>
      <c r="AS320" s="36">
        <f t="shared" si="127"/>
        <v>947647</v>
      </c>
      <c r="AT320" s="40">
        <f t="shared" si="128"/>
        <v>1021790</v>
      </c>
      <c r="AU320" s="37"/>
      <c r="AV320" s="37">
        <f t="shared" si="129"/>
        <v>1</v>
      </c>
    </row>
    <row r="321" spans="1:48" ht="15" customHeight="1" x14ac:dyDescent="0.25">
      <c r="A321" s="43">
        <v>30</v>
      </c>
      <c r="B321" s="43">
        <v>6000</v>
      </c>
      <c r="C321" t="s">
        <v>1073</v>
      </c>
      <c r="D321" t="s">
        <v>1074</v>
      </c>
      <c r="E321" s="44" t="s">
        <v>85</v>
      </c>
      <c r="F321" s="35">
        <v>711129</v>
      </c>
      <c r="G321" s="53">
        <v>1784</v>
      </c>
      <c r="H321" s="56">
        <f t="shared" si="104"/>
        <v>3.2513948500401044</v>
      </c>
      <c r="I321">
        <v>136</v>
      </c>
      <c r="J321">
        <v>729</v>
      </c>
      <c r="K321" s="37">
        <f t="shared" si="105"/>
        <v>18.6557</v>
      </c>
      <c r="L321" s="37">
        <v>744</v>
      </c>
      <c r="M321" s="37">
        <v>1015</v>
      </c>
      <c r="N321" s="37">
        <v>1139</v>
      </c>
      <c r="O321" s="37">
        <v>1276</v>
      </c>
      <c r="P321" s="45">
        <v>1793</v>
      </c>
      <c r="Q321" s="53">
        <v>1769</v>
      </c>
      <c r="R321" s="45">
        <f t="shared" si="106"/>
        <v>1793</v>
      </c>
      <c r="S321" s="38">
        <f t="shared" si="107"/>
        <v>0.5</v>
      </c>
      <c r="T321" s="53">
        <v>14658500</v>
      </c>
      <c r="U321" s="53">
        <v>119052300</v>
      </c>
      <c r="V321" s="63">
        <f t="shared" si="108"/>
        <v>12.312656</v>
      </c>
      <c r="W321" s="36">
        <v>215</v>
      </c>
      <c r="X321">
        <v>1680</v>
      </c>
      <c r="Y321">
        <f t="shared" si="109"/>
        <v>12.8</v>
      </c>
      <c r="Z321" s="55">
        <v>1384805</v>
      </c>
      <c r="AA321" s="46">
        <v>1409239</v>
      </c>
      <c r="AB321" s="37">
        <f t="shared" si="110"/>
        <v>0.376778</v>
      </c>
      <c r="AC321" s="37" t="str">
        <f t="shared" si="111"/>
        <v/>
      </c>
      <c r="AD321" s="37" t="str">
        <f t="shared" si="112"/>
        <v/>
      </c>
      <c r="AE321" s="71">
        <f t="shared" si="113"/>
        <v>914.64534029230811</v>
      </c>
      <c r="AF321" s="71">
        <f t="shared" si="114"/>
        <v>0</v>
      </c>
      <c r="AG321" s="71">
        <f t="shared" si="115"/>
        <v>0</v>
      </c>
      <c r="AH321" s="71" t="str">
        <f t="shared" si="116"/>
        <v/>
      </c>
      <c r="AI321" s="37" t="str">
        <f t="shared" si="117"/>
        <v/>
      </c>
      <c r="AJ321" s="37" t="str">
        <f t="shared" si="118"/>
        <v/>
      </c>
      <c r="AK321" s="38">
        <f t="shared" si="119"/>
        <v>914.65</v>
      </c>
      <c r="AL321" s="38">
        <f t="shared" si="120"/>
        <v>930.32</v>
      </c>
      <c r="AM321" s="36">
        <f t="shared" si="121"/>
        <v>1137927</v>
      </c>
      <c r="AN321" s="39">
        <f t="shared" si="122"/>
        <v>1.8122660999999999E-3</v>
      </c>
      <c r="AO321" s="36">
        <f t="shared" si="123"/>
        <v>773.47154694779999</v>
      </c>
      <c r="AP321" s="36">
        <f t="shared" si="124"/>
        <v>711902</v>
      </c>
      <c r="AQ321" s="36">
        <f t="shared" si="125"/>
        <v>17840</v>
      </c>
      <c r="AR321" s="36">
        <f t="shared" si="126"/>
        <v>70461.95</v>
      </c>
      <c r="AS321" s="36">
        <f t="shared" si="127"/>
        <v>693289</v>
      </c>
      <c r="AT321" s="40">
        <f t="shared" si="128"/>
        <v>711902</v>
      </c>
      <c r="AU321" s="37"/>
      <c r="AV321" s="37">
        <f t="shared" si="129"/>
        <v>1</v>
      </c>
    </row>
    <row r="322" spans="1:48" ht="15" customHeight="1" x14ac:dyDescent="0.25">
      <c r="A322" s="43">
        <v>31</v>
      </c>
      <c r="B322" s="43">
        <v>400</v>
      </c>
      <c r="C322" t="s">
        <v>1035</v>
      </c>
      <c r="D322" t="s">
        <v>1036</v>
      </c>
      <c r="E322" s="44" t="s">
        <v>66</v>
      </c>
      <c r="F322" s="35">
        <v>125075</v>
      </c>
      <c r="G322" s="53">
        <v>401</v>
      </c>
      <c r="H322" s="56">
        <f t="shared" si="104"/>
        <v>2.6031443726201822</v>
      </c>
      <c r="I322">
        <v>17</v>
      </c>
      <c r="J322">
        <v>182</v>
      </c>
      <c r="K322" s="37">
        <f t="shared" si="105"/>
        <v>9.3407</v>
      </c>
      <c r="L322" s="37">
        <v>399</v>
      </c>
      <c r="M322" s="37">
        <v>457</v>
      </c>
      <c r="N322" s="37">
        <v>384</v>
      </c>
      <c r="O322" s="37">
        <v>469</v>
      </c>
      <c r="P322" s="48">
        <v>446</v>
      </c>
      <c r="Q322" s="53">
        <v>400</v>
      </c>
      <c r="R322" s="45">
        <f t="shared" si="106"/>
        <v>469</v>
      </c>
      <c r="S322" s="38">
        <f t="shared" si="107"/>
        <v>14.5</v>
      </c>
      <c r="T322" s="53">
        <v>4460900</v>
      </c>
      <c r="U322" s="53">
        <v>19783812</v>
      </c>
      <c r="V322" s="63">
        <f t="shared" si="108"/>
        <v>22.548233</v>
      </c>
      <c r="W322" s="36">
        <v>182</v>
      </c>
      <c r="X322">
        <v>353</v>
      </c>
      <c r="Y322">
        <f t="shared" si="109"/>
        <v>51.56</v>
      </c>
      <c r="Z322" s="55">
        <v>278131</v>
      </c>
      <c r="AA322" s="46">
        <v>199999.01</v>
      </c>
      <c r="AB322" s="37">
        <f t="shared" si="110"/>
        <v>0.376778</v>
      </c>
      <c r="AC322" s="37" t="str">
        <f t="shared" si="111"/>
        <v/>
      </c>
      <c r="AD322" s="37" t="str">
        <f t="shared" si="112"/>
        <v/>
      </c>
      <c r="AE322" s="71">
        <f t="shared" si="113"/>
        <v>771.46171959122796</v>
      </c>
      <c r="AF322" s="71">
        <f t="shared" si="114"/>
        <v>0</v>
      </c>
      <c r="AG322" s="71">
        <f t="shared" si="115"/>
        <v>0</v>
      </c>
      <c r="AH322" s="71" t="str">
        <f t="shared" si="116"/>
        <v/>
      </c>
      <c r="AI322" s="37" t="str">
        <f t="shared" si="117"/>
        <v/>
      </c>
      <c r="AJ322" s="37" t="str">
        <f t="shared" si="118"/>
        <v/>
      </c>
      <c r="AK322" s="38">
        <f t="shared" si="119"/>
        <v>771.46</v>
      </c>
      <c r="AL322" s="38">
        <f t="shared" si="120"/>
        <v>784.68</v>
      </c>
      <c r="AM322" s="36">
        <f t="shared" si="121"/>
        <v>209863</v>
      </c>
      <c r="AN322" s="39">
        <f t="shared" si="122"/>
        <v>1.8122660999999999E-3</v>
      </c>
      <c r="AO322" s="36">
        <f t="shared" si="123"/>
        <v>153.6584180868</v>
      </c>
      <c r="AP322" s="36">
        <f t="shared" si="124"/>
        <v>125229</v>
      </c>
      <c r="AQ322" s="36">
        <f t="shared" si="125"/>
        <v>4010</v>
      </c>
      <c r="AR322" s="36">
        <f t="shared" si="126"/>
        <v>9999.9505000000008</v>
      </c>
      <c r="AS322" s="36">
        <f t="shared" si="127"/>
        <v>121065</v>
      </c>
      <c r="AT322" s="40">
        <f t="shared" si="128"/>
        <v>125229</v>
      </c>
      <c r="AU322" s="37"/>
      <c r="AV322" s="37">
        <f t="shared" si="129"/>
        <v>1</v>
      </c>
    </row>
    <row r="323" spans="1:48" ht="15" customHeight="1" x14ac:dyDescent="0.25">
      <c r="A323" s="43">
        <v>31</v>
      </c>
      <c r="B323" s="43">
        <v>600</v>
      </c>
      <c r="C323" t="s">
        <v>1065</v>
      </c>
      <c r="D323" t="s">
        <v>1066</v>
      </c>
      <c r="E323" s="44" t="s">
        <v>81</v>
      </c>
      <c r="F323" s="35">
        <v>333329</v>
      </c>
      <c r="G323" s="53">
        <v>825</v>
      </c>
      <c r="H323" s="56">
        <f t="shared" si="104"/>
        <v>2.916453948549925</v>
      </c>
      <c r="I323">
        <v>94</v>
      </c>
      <c r="J323">
        <v>313</v>
      </c>
      <c r="K323" s="37">
        <f t="shared" si="105"/>
        <v>30.0319</v>
      </c>
      <c r="L323" s="37">
        <v>858</v>
      </c>
      <c r="M323" s="37">
        <v>813</v>
      </c>
      <c r="N323" s="37">
        <v>662</v>
      </c>
      <c r="O323" s="37">
        <v>662</v>
      </c>
      <c r="P323" s="48">
        <v>804</v>
      </c>
      <c r="Q323" s="53">
        <v>829</v>
      </c>
      <c r="R323" s="45">
        <f t="shared" si="106"/>
        <v>858</v>
      </c>
      <c r="S323" s="38">
        <f t="shared" si="107"/>
        <v>3.85</v>
      </c>
      <c r="T323" s="53">
        <v>2129600</v>
      </c>
      <c r="U323" s="53">
        <v>36233707</v>
      </c>
      <c r="V323" s="63">
        <f t="shared" si="108"/>
        <v>5.8773999999999997</v>
      </c>
      <c r="W323" s="36">
        <v>45</v>
      </c>
      <c r="X323">
        <v>791</v>
      </c>
      <c r="Y323">
        <f t="shared" si="109"/>
        <v>5.69</v>
      </c>
      <c r="Z323" s="55">
        <v>493487</v>
      </c>
      <c r="AA323" s="46">
        <v>516233</v>
      </c>
      <c r="AB323" s="37">
        <f t="shared" si="110"/>
        <v>0.376778</v>
      </c>
      <c r="AC323" s="37" t="str">
        <f t="shared" si="111"/>
        <v/>
      </c>
      <c r="AD323" s="37" t="str">
        <f t="shared" si="112"/>
        <v/>
      </c>
      <c r="AE323" s="71">
        <f t="shared" si="113"/>
        <v>840.66459879386173</v>
      </c>
      <c r="AF323" s="71">
        <f t="shared" si="114"/>
        <v>0</v>
      </c>
      <c r="AG323" s="71">
        <f t="shared" si="115"/>
        <v>0</v>
      </c>
      <c r="AH323" s="71" t="str">
        <f t="shared" si="116"/>
        <v/>
      </c>
      <c r="AI323" s="37" t="str">
        <f t="shared" si="117"/>
        <v/>
      </c>
      <c r="AJ323" s="37" t="str">
        <f t="shared" si="118"/>
        <v/>
      </c>
      <c r="AK323" s="38">
        <f t="shared" si="119"/>
        <v>840.66</v>
      </c>
      <c r="AL323" s="38">
        <f t="shared" si="120"/>
        <v>855.06</v>
      </c>
      <c r="AM323" s="36">
        <f t="shared" si="121"/>
        <v>519489</v>
      </c>
      <c r="AN323" s="39">
        <f t="shared" si="122"/>
        <v>1.8122660999999999E-3</v>
      </c>
      <c r="AO323" s="36">
        <f t="shared" si="123"/>
        <v>337.37145717599998</v>
      </c>
      <c r="AP323" s="36">
        <f t="shared" si="124"/>
        <v>333666</v>
      </c>
      <c r="AQ323" s="36">
        <f t="shared" si="125"/>
        <v>8250</v>
      </c>
      <c r="AR323" s="36">
        <f t="shared" si="126"/>
        <v>25811.65</v>
      </c>
      <c r="AS323" s="36">
        <f t="shared" si="127"/>
        <v>325079</v>
      </c>
      <c r="AT323" s="40">
        <f t="shared" si="128"/>
        <v>333666</v>
      </c>
      <c r="AU323" s="37"/>
      <c r="AV323" s="37">
        <f t="shared" si="129"/>
        <v>1</v>
      </c>
    </row>
    <row r="324" spans="1:48" ht="15" customHeight="1" x14ac:dyDescent="0.25">
      <c r="A324" s="43">
        <v>31</v>
      </c>
      <c r="B324" s="43">
        <v>800</v>
      </c>
      <c r="C324" t="s">
        <v>1131</v>
      </c>
      <c r="D324" t="s">
        <v>1132</v>
      </c>
      <c r="E324" s="44" t="s">
        <v>114</v>
      </c>
      <c r="F324" s="35">
        <v>124537</v>
      </c>
      <c r="G324" s="53">
        <v>332</v>
      </c>
      <c r="H324" s="56">
        <f t="shared" si="104"/>
        <v>2.5211380837040362</v>
      </c>
      <c r="I324">
        <v>52</v>
      </c>
      <c r="J324">
        <v>158</v>
      </c>
      <c r="K324" s="37">
        <f t="shared" si="105"/>
        <v>32.9114</v>
      </c>
      <c r="L324" s="37">
        <v>460</v>
      </c>
      <c r="M324" s="37">
        <v>469</v>
      </c>
      <c r="N324" s="37">
        <v>382</v>
      </c>
      <c r="O324" s="37">
        <v>383</v>
      </c>
      <c r="P324" s="48">
        <v>367</v>
      </c>
      <c r="Q324" s="53">
        <v>334</v>
      </c>
      <c r="R324" s="45">
        <f t="shared" si="106"/>
        <v>469</v>
      </c>
      <c r="S324" s="38">
        <f t="shared" si="107"/>
        <v>29.21</v>
      </c>
      <c r="T324" s="53">
        <v>1344400</v>
      </c>
      <c r="U324" s="53">
        <v>13009511</v>
      </c>
      <c r="V324" s="63">
        <f t="shared" si="108"/>
        <v>10.333978</v>
      </c>
      <c r="W324" s="36">
        <v>76</v>
      </c>
      <c r="X324">
        <v>266</v>
      </c>
      <c r="Y324">
        <f t="shared" si="109"/>
        <v>28.57</v>
      </c>
      <c r="Z324" s="55">
        <v>186166</v>
      </c>
      <c r="AA324" s="46">
        <v>205953</v>
      </c>
      <c r="AB324" s="37">
        <f t="shared" si="110"/>
        <v>0.376778</v>
      </c>
      <c r="AC324" s="37" t="str">
        <f t="shared" si="111"/>
        <v/>
      </c>
      <c r="AD324" s="37" t="str">
        <f t="shared" si="112"/>
        <v/>
      </c>
      <c r="AE324" s="71">
        <f t="shared" si="113"/>
        <v>753.34841651429645</v>
      </c>
      <c r="AF324" s="71">
        <f t="shared" si="114"/>
        <v>0</v>
      </c>
      <c r="AG324" s="71">
        <f t="shared" si="115"/>
        <v>0</v>
      </c>
      <c r="AH324" s="71" t="str">
        <f t="shared" si="116"/>
        <v/>
      </c>
      <c r="AI324" s="37" t="str">
        <f t="shared" si="117"/>
        <v/>
      </c>
      <c r="AJ324" s="37" t="str">
        <f t="shared" si="118"/>
        <v/>
      </c>
      <c r="AK324" s="38">
        <f t="shared" si="119"/>
        <v>753.35</v>
      </c>
      <c r="AL324" s="38">
        <f t="shared" si="120"/>
        <v>766.26</v>
      </c>
      <c r="AM324" s="36">
        <f t="shared" si="121"/>
        <v>184255</v>
      </c>
      <c r="AN324" s="39">
        <f t="shared" si="122"/>
        <v>1.8122660999999999E-3</v>
      </c>
      <c r="AO324" s="36">
        <f t="shared" si="123"/>
        <v>108.22490695979999</v>
      </c>
      <c r="AP324" s="36">
        <f t="shared" si="124"/>
        <v>124645</v>
      </c>
      <c r="AQ324" s="36">
        <f t="shared" si="125"/>
        <v>3320</v>
      </c>
      <c r="AR324" s="36">
        <f t="shared" si="126"/>
        <v>10297.650000000001</v>
      </c>
      <c r="AS324" s="36">
        <f t="shared" si="127"/>
        <v>121217</v>
      </c>
      <c r="AT324" s="40">
        <f t="shared" si="128"/>
        <v>124645</v>
      </c>
      <c r="AU324" s="37"/>
      <c r="AV324" s="37">
        <f t="shared" si="129"/>
        <v>1</v>
      </c>
    </row>
    <row r="325" spans="1:48" ht="15" customHeight="1" x14ac:dyDescent="0.25">
      <c r="A325" s="43">
        <v>31</v>
      </c>
      <c r="B325" s="43">
        <v>900</v>
      </c>
      <c r="C325" t="s">
        <v>1213</v>
      </c>
      <c r="D325" t="s">
        <v>1214</v>
      </c>
      <c r="E325" s="44" t="s">
        <v>155</v>
      </c>
      <c r="F325" s="35">
        <v>0</v>
      </c>
      <c r="G325" s="53">
        <v>2693</v>
      </c>
      <c r="H325" s="56">
        <f t="shared" si="104"/>
        <v>3.4302363534115106</v>
      </c>
      <c r="I325">
        <v>86</v>
      </c>
      <c r="J325">
        <v>1312</v>
      </c>
      <c r="K325" s="37">
        <f t="shared" si="105"/>
        <v>6.5548999999999999</v>
      </c>
      <c r="L325" s="37">
        <v>0</v>
      </c>
      <c r="M325" s="37">
        <v>0</v>
      </c>
      <c r="N325" s="37">
        <v>0</v>
      </c>
      <c r="O325" s="37">
        <v>2481</v>
      </c>
      <c r="P325" s="45">
        <v>2698</v>
      </c>
      <c r="Q325" s="53">
        <v>2689</v>
      </c>
      <c r="R325" s="45">
        <f t="shared" si="106"/>
        <v>2698</v>
      </c>
      <c r="S325" s="38">
        <f t="shared" si="107"/>
        <v>0.19</v>
      </c>
      <c r="T325" s="53">
        <v>459277400</v>
      </c>
      <c r="U325" s="53">
        <v>1005439553</v>
      </c>
      <c r="V325" s="63">
        <f t="shared" si="108"/>
        <v>45.679265000000001</v>
      </c>
      <c r="W325" s="36">
        <v>667</v>
      </c>
      <c r="X325">
        <v>2683</v>
      </c>
      <c r="Y325">
        <f t="shared" si="109"/>
        <v>24.86</v>
      </c>
      <c r="Z325" s="55">
        <v>12765792</v>
      </c>
      <c r="AA325" s="46">
        <v>3886602.72</v>
      </c>
      <c r="AB325" s="37">
        <f t="shared" si="110"/>
        <v>0.376778</v>
      </c>
      <c r="AC325" s="37">
        <f t="shared" si="111"/>
        <v>0.38600000000000001</v>
      </c>
      <c r="AD325" s="37" t="str">
        <f t="shared" si="112"/>
        <v/>
      </c>
      <c r="AE325" s="71">
        <f t="shared" si="113"/>
        <v>954.14731503247424</v>
      </c>
      <c r="AF325" s="71">
        <f t="shared" si="114"/>
        <v>1109.74923556625</v>
      </c>
      <c r="AG325" s="71">
        <f t="shared" si="115"/>
        <v>0</v>
      </c>
      <c r="AH325" s="71">
        <f t="shared" si="116"/>
        <v>1014.2096563585117</v>
      </c>
      <c r="AI325" s="37" t="str">
        <f t="shared" si="117"/>
        <v/>
      </c>
      <c r="AJ325" s="37">
        <f t="shared" si="118"/>
        <v>1</v>
      </c>
      <c r="AK325" s="38">
        <f t="shared" si="119"/>
        <v>1014.21</v>
      </c>
      <c r="AL325" s="38">
        <f t="shared" si="120"/>
        <v>1031.5899999999999</v>
      </c>
      <c r="AM325" s="36">
        <f t="shared" si="121"/>
        <v>0</v>
      </c>
      <c r="AN325" s="39">
        <f t="shared" si="122"/>
        <v>1.8122660999999999E-3</v>
      </c>
      <c r="AO325" s="36">
        <f t="shared" si="123"/>
        <v>0</v>
      </c>
      <c r="AP325" s="36">
        <f t="shared" si="124"/>
        <v>0</v>
      </c>
      <c r="AQ325" s="36">
        <f t="shared" si="125"/>
        <v>26930</v>
      </c>
      <c r="AR325" s="36">
        <f t="shared" si="126"/>
        <v>194330.13600000003</v>
      </c>
      <c r="AS325" s="36">
        <f t="shared" si="127"/>
        <v>-26930</v>
      </c>
      <c r="AT325" s="40">
        <f t="shared" si="128"/>
        <v>0</v>
      </c>
      <c r="AU325" s="37"/>
      <c r="AV325" s="37">
        <f t="shared" si="129"/>
        <v>0</v>
      </c>
    </row>
    <row r="326" spans="1:48" ht="15" customHeight="1" x14ac:dyDescent="0.25">
      <c r="A326" s="43">
        <v>31</v>
      </c>
      <c r="B326" s="43">
        <v>1000</v>
      </c>
      <c r="C326" t="s">
        <v>1219</v>
      </c>
      <c r="D326" t="s">
        <v>1220</v>
      </c>
      <c r="E326" s="44" t="s">
        <v>158</v>
      </c>
      <c r="F326" s="35">
        <v>550635</v>
      </c>
      <c r="G326" s="53">
        <v>2014</v>
      </c>
      <c r="H326" s="56">
        <f t="shared" si="104"/>
        <v>3.3040594662175993</v>
      </c>
      <c r="I326">
        <v>194</v>
      </c>
      <c r="J326">
        <v>752</v>
      </c>
      <c r="K326" s="37">
        <f t="shared" si="105"/>
        <v>25.797900000000002</v>
      </c>
      <c r="L326" s="37">
        <v>1086</v>
      </c>
      <c r="M326" s="37">
        <v>1116</v>
      </c>
      <c r="N326" s="37">
        <v>1041</v>
      </c>
      <c r="O326" s="37">
        <v>1110</v>
      </c>
      <c r="P326" s="45">
        <v>1970</v>
      </c>
      <c r="Q326" s="53">
        <v>2006</v>
      </c>
      <c r="R326" s="45">
        <f t="shared" si="106"/>
        <v>2006</v>
      </c>
      <c r="S326" s="38">
        <f t="shared" si="107"/>
        <v>0</v>
      </c>
      <c r="T326" s="53">
        <v>32398529</v>
      </c>
      <c r="U326" s="53">
        <v>207012882</v>
      </c>
      <c r="V326" s="63">
        <f t="shared" si="108"/>
        <v>15.650489</v>
      </c>
      <c r="W326" s="36">
        <v>415</v>
      </c>
      <c r="X326">
        <v>1865</v>
      </c>
      <c r="Y326">
        <f t="shared" si="109"/>
        <v>22.25</v>
      </c>
      <c r="Z326" s="55">
        <v>2230891</v>
      </c>
      <c r="AA326" s="46">
        <v>934099</v>
      </c>
      <c r="AB326" s="37">
        <f t="shared" si="110"/>
        <v>0.376778</v>
      </c>
      <c r="AC326" s="37" t="str">
        <f t="shared" si="111"/>
        <v/>
      </c>
      <c r="AD326" s="37" t="str">
        <f t="shared" si="112"/>
        <v/>
      </c>
      <c r="AE326" s="71">
        <f t="shared" si="113"/>
        <v>926.27774271974465</v>
      </c>
      <c r="AF326" s="71">
        <f t="shared" si="114"/>
        <v>0</v>
      </c>
      <c r="AG326" s="71">
        <f t="shared" si="115"/>
        <v>0</v>
      </c>
      <c r="AH326" s="71" t="str">
        <f t="shared" si="116"/>
        <v/>
      </c>
      <c r="AI326" s="37" t="str">
        <f t="shared" si="117"/>
        <v/>
      </c>
      <c r="AJ326" s="37" t="str">
        <f t="shared" si="118"/>
        <v/>
      </c>
      <c r="AK326" s="38">
        <f t="shared" si="119"/>
        <v>926.28</v>
      </c>
      <c r="AL326" s="38">
        <f t="shared" si="120"/>
        <v>942.15</v>
      </c>
      <c r="AM326" s="36">
        <f t="shared" si="121"/>
        <v>1056939</v>
      </c>
      <c r="AN326" s="39">
        <f t="shared" si="122"/>
        <v>1.8122660999999999E-3</v>
      </c>
      <c r="AO326" s="36">
        <f t="shared" si="123"/>
        <v>917.5575754944</v>
      </c>
      <c r="AP326" s="36">
        <f t="shared" si="124"/>
        <v>551553</v>
      </c>
      <c r="AQ326" s="36">
        <f t="shared" si="125"/>
        <v>20140</v>
      </c>
      <c r="AR326" s="36">
        <f t="shared" si="126"/>
        <v>46704.950000000004</v>
      </c>
      <c r="AS326" s="36">
        <f t="shared" si="127"/>
        <v>530495</v>
      </c>
      <c r="AT326" s="40">
        <f t="shared" si="128"/>
        <v>551553</v>
      </c>
      <c r="AU326" s="37"/>
      <c r="AV326" s="37">
        <f t="shared" si="129"/>
        <v>1</v>
      </c>
    </row>
    <row r="327" spans="1:48" ht="15" customHeight="1" x14ac:dyDescent="0.25">
      <c r="A327" s="43">
        <v>31</v>
      </c>
      <c r="B327" s="43">
        <v>1300</v>
      </c>
      <c r="C327" t="s">
        <v>1289</v>
      </c>
      <c r="D327" t="s">
        <v>1290</v>
      </c>
      <c r="E327" s="44" t="s">
        <v>192</v>
      </c>
      <c r="F327" s="35">
        <v>285685</v>
      </c>
      <c r="G327" s="53">
        <v>905</v>
      </c>
      <c r="H327" s="56">
        <f t="shared" si="104"/>
        <v>2.9566485792052033</v>
      </c>
      <c r="I327">
        <v>22</v>
      </c>
      <c r="J327">
        <v>388</v>
      </c>
      <c r="K327" s="37">
        <f t="shared" si="105"/>
        <v>5.6700999999999997</v>
      </c>
      <c r="L327" s="37">
        <v>815</v>
      </c>
      <c r="M327" s="37">
        <v>907</v>
      </c>
      <c r="N327" s="37">
        <v>838</v>
      </c>
      <c r="O327" s="37">
        <v>903</v>
      </c>
      <c r="P327" s="48">
        <v>930</v>
      </c>
      <c r="Q327" s="53">
        <v>909</v>
      </c>
      <c r="R327" s="45">
        <f t="shared" si="106"/>
        <v>930</v>
      </c>
      <c r="S327" s="38">
        <f t="shared" si="107"/>
        <v>2.69</v>
      </c>
      <c r="T327" s="53">
        <v>45940600</v>
      </c>
      <c r="U327" s="53">
        <v>77341986</v>
      </c>
      <c r="V327" s="63">
        <f t="shared" si="108"/>
        <v>59.399301999999999</v>
      </c>
      <c r="W327" s="36">
        <v>180</v>
      </c>
      <c r="X327">
        <v>908</v>
      </c>
      <c r="Y327">
        <f t="shared" si="109"/>
        <v>19.82</v>
      </c>
      <c r="Z327" s="55">
        <v>1103669</v>
      </c>
      <c r="AA327" s="46">
        <v>1020872</v>
      </c>
      <c r="AB327" s="37">
        <f t="shared" si="110"/>
        <v>0.376778</v>
      </c>
      <c r="AC327" s="37" t="str">
        <f t="shared" si="111"/>
        <v/>
      </c>
      <c r="AD327" s="37" t="str">
        <f t="shared" si="112"/>
        <v/>
      </c>
      <c r="AE327" s="71">
        <f t="shared" si="113"/>
        <v>849.54266822910768</v>
      </c>
      <c r="AF327" s="71">
        <f t="shared" si="114"/>
        <v>0</v>
      </c>
      <c r="AG327" s="71">
        <f t="shared" si="115"/>
        <v>0</v>
      </c>
      <c r="AH327" s="71" t="str">
        <f t="shared" si="116"/>
        <v/>
      </c>
      <c r="AI327" s="37" t="str">
        <f t="shared" si="117"/>
        <v/>
      </c>
      <c r="AJ327" s="37" t="str">
        <f t="shared" si="118"/>
        <v/>
      </c>
      <c r="AK327" s="38">
        <f t="shared" si="119"/>
        <v>849.54</v>
      </c>
      <c r="AL327" s="38">
        <f t="shared" si="120"/>
        <v>864.09</v>
      </c>
      <c r="AM327" s="36">
        <f t="shared" si="121"/>
        <v>366163</v>
      </c>
      <c r="AN327" s="39">
        <f t="shared" si="122"/>
        <v>1.8122660999999999E-3</v>
      </c>
      <c r="AO327" s="36">
        <f t="shared" si="123"/>
        <v>145.84755119579998</v>
      </c>
      <c r="AP327" s="36">
        <f t="shared" si="124"/>
        <v>285831</v>
      </c>
      <c r="AQ327" s="36">
        <f t="shared" si="125"/>
        <v>9050</v>
      </c>
      <c r="AR327" s="36">
        <f t="shared" si="126"/>
        <v>51043.600000000006</v>
      </c>
      <c r="AS327" s="36">
        <f t="shared" si="127"/>
        <v>276635</v>
      </c>
      <c r="AT327" s="40">
        <f t="shared" si="128"/>
        <v>285831</v>
      </c>
      <c r="AU327" s="37"/>
      <c r="AV327" s="37">
        <f t="shared" si="129"/>
        <v>1</v>
      </c>
    </row>
    <row r="328" spans="1:48" ht="15" customHeight="1" x14ac:dyDescent="0.25">
      <c r="A328" s="43">
        <v>31</v>
      </c>
      <c r="B328" s="43">
        <v>1400</v>
      </c>
      <c r="C328" t="s">
        <v>1361</v>
      </c>
      <c r="D328" t="s">
        <v>1362</v>
      </c>
      <c r="E328" s="44" t="s">
        <v>228</v>
      </c>
      <c r="F328" s="35">
        <v>22389</v>
      </c>
      <c r="G328" s="53">
        <v>106</v>
      </c>
      <c r="H328" s="56">
        <f t="shared" si="104"/>
        <v>2.0253058652647704</v>
      </c>
      <c r="I328">
        <v>1</v>
      </c>
      <c r="J328">
        <v>60</v>
      </c>
      <c r="K328" s="37">
        <f t="shared" si="105"/>
        <v>1.6667000000000001</v>
      </c>
      <c r="L328" s="37">
        <v>165</v>
      </c>
      <c r="M328" s="37">
        <v>141</v>
      </c>
      <c r="N328" s="37">
        <v>130</v>
      </c>
      <c r="O328" s="37">
        <v>91</v>
      </c>
      <c r="P328" s="48">
        <v>123</v>
      </c>
      <c r="Q328" s="53">
        <v>109</v>
      </c>
      <c r="R328" s="45">
        <f t="shared" si="106"/>
        <v>165</v>
      </c>
      <c r="S328" s="38">
        <f t="shared" si="107"/>
        <v>35.76</v>
      </c>
      <c r="T328" s="53">
        <v>565100</v>
      </c>
      <c r="U328" s="53">
        <v>7377419</v>
      </c>
      <c r="V328" s="63">
        <f t="shared" si="108"/>
        <v>7.6598600000000001</v>
      </c>
      <c r="W328" s="36">
        <v>15</v>
      </c>
      <c r="X328">
        <v>95</v>
      </c>
      <c r="Y328">
        <f t="shared" si="109"/>
        <v>15.79</v>
      </c>
      <c r="Z328" s="55">
        <v>93069</v>
      </c>
      <c r="AA328" s="46">
        <v>40426.639999999999</v>
      </c>
      <c r="AB328" s="37">
        <f t="shared" si="110"/>
        <v>0.376778</v>
      </c>
      <c r="AC328" s="37" t="str">
        <f t="shared" si="111"/>
        <v/>
      </c>
      <c r="AD328" s="37" t="str">
        <f t="shared" si="112"/>
        <v/>
      </c>
      <c r="AE328" s="71">
        <f t="shared" si="113"/>
        <v>643.8304836020867</v>
      </c>
      <c r="AF328" s="71">
        <f t="shared" si="114"/>
        <v>0</v>
      </c>
      <c r="AG328" s="71">
        <f t="shared" si="115"/>
        <v>0</v>
      </c>
      <c r="AH328" s="71" t="str">
        <f t="shared" si="116"/>
        <v/>
      </c>
      <c r="AI328" s="37" t="str">
        <f t="shared" si="117"/>
        <v/>
      </c>
      <c r="AJ328" s="37" t="str">
        <f t="shared" si="118"/>
        <v/>
      </c>
      <c r="AK328" s="38">
        <f t="shared" si="119"/>
        <v>643.83000000000004</v>
      </c>
      <c r="AL328" s="38">
        <f t="shared" si="120"/>
        <v>654.86</v>
      </c>
      <c r="AM328" s="36">
        <f t="shared" si="121"/>
        <v>34349</v>
      </c>
      <c r="AN328" s="39">
        <f t="shared" si="122"/>
        <v>1.8122660999999999E-3</v>
      </c>
      <c r="AO328" s="36">
        <f t="shared" si="123"/>
        <v>21.674702556</v>
      </c>
      <c r="AP328" s="36">
        <f t="shared" si="124"/>
        <v>22411</v>
      </c>
      <c r="AQ328" s="36">
        <f t="shared" si="125"/>
        <v>1060</v>
      </c>
      <c r="AR328" s="36">
        <f t="shared" si="126"/>
        <v>2021.3320000000001</v>
      </c>
      <c r="AS328" s="36">
        <f t="shared" si="127"/>
        <v>21329</v>
      </c>
      <c r="AT328" s="40">
        <f t="shared" si="128"/>
        <v>22411</v>
      </c>
      <c r="AU328" s="37"/>
      <c r="AV328" s="37">
        <f t="shared" si="129"/>
        <v>1</v>
      </c>
    </row>
    <row r="329" spans="1:48" ht="15" customHeight="1" x14ac:dyDescent="0.25">
      <c r="A329" s="43">
        <v>31</v>
      </c>
      <c r="B329" s="43">
        <v>1600</v>
      </c>
      <c r="C329" t="s">
        <v>1531</v>
      </c>
      <c r="D329" t="s">
        <v>1532</v>
      </c>
      <c r="E329" s="44" t="s">
        <v>312</v>
      </c>
      <c r="F329" s="35">
        <v>2222621</v>
      </c>
      <c r="G329" s="53">
        <v>11346</v>
      </c>
      <c r="H329" s="56">
        <f t="shared" si="104"/>
        <v>4.0548427792286832</v>
      </c>
      <c r="I329">
        <v>373</v>
      </c>
      <c r="J329">
        <v>4962</v>
      </c>
      <c r="K329" s="37">
        <f t="shared" si="105"/>
        <v>7.5171000000000001</v>
      </c>
      <c r="L329" s="37">
        <v>7247</v>
      </c>
      <c r="M329" s="37">
        <v>7934</v>
      </c>
      <c r="N329" s="37">
        <v>7976</v>
      </c>
      <c r="O329" s="37">
        <v>7764</v>
      </c>
      <c r="P329" s="45">
        <v>10869</v>
      </c>
      <c r="Q329" s="53">
        <v>11126</v>
      </c>
      <c r="R329" s="45">
        <f t="shared" si="106"/>
        <v>11126</v>
      </c>
      <c r="S329" s="38">
        <f t="shared" si="107"/>
        <v>0</v>
      </c>
      <c r="T329" s="53">
        <v>283570921</v>
      </c>
      <c r="U329" s="53">
        <v>1079515335</v>
      </c>
      <c r="V329" s="63">
        <f t="shared" si="108"/>
        <v>26.268355</v>
      </c>
      <c r="W329" s="36">
        <v>2684</v>
      </c>
      <c r="X329">
        <v>11158</v>
      </c>
      <c r="Y329">
        <f t="shared" si="109"/>
        <v>24.05</v>
      </c>
      <c r="Z329" s="55">
        <v>13458449</v>
      </c>
      <c r="AA329" s="46">
        <v>8617792.0600000005</v>
      </c>
      <c r="AB329" s="37">
        <f t="shared" si="110"/>
        <v>0.376778</v>
      </c>
      <c r="AC329" s="37" t="str">
        <f t="shared" si="111"/>
        <v/>
      </c>
      <c r="AD329" s="37" t="str">
        <f t="shared" si="112"/>
        <v/>
      </c>
      <c r="AE329" s="71">
        <f t="shared" si="113"/>
        <v>0</v>
      </c>
      <c r="AF329" s="71">
        <f t="shared" si="114"/>
        <v>0</v>
      </c>
      <c r="AG329" s="71">
        <f t="shared" si="115"/>
        <v>901.77480396174997</v>
      </c>
      <c r="AH329" s="71" t="str">
        <f t="shared" si="116"/>
        <v/>
      </c>
      <c r="AI329" s="37" t="str">
        <f t="shared" si="117"/>
        <v/>
      </c>
      <c r="AJ329" s="37" t="str">
        <f t="shared" si="118"/>
        <v/>
      </c>
      <c r="AK329" s="38">
        <f t="shared" si="119"/>
        <v>901.77</v>
      </c>
      <c r="AL329" s="38">
        <f t="shared" si="120"/>
        <v>917.22</v>
      </c>
      <c r="AM329" s="36">
        <f t="shared" si="121"/>
        <v>5335931</v>
      </c>
      <c r="AN329" s="39">
        <f t="shared" si="122"/>
        <v>1.8122660999999999E-3</v>
      </c>
      <c r="AO329" s="36">
        <f t="shared" si="123"/>
        <v>5642.1461717909997</v>
      </c>
      <c r="AP329" s="36">
        <f t="shared" si="124"/>
        <v>2228263</v>
      </c>
      <c r="AQ329" s="36">
        <f t="shared" si="125"/>
        <v>113460</v>
      </c>
      <c r="AR329" s="36">
        <f t="shared" si="126"/>
        <v>430889.60300000006</v>
      </c>
      <c r="AS329" s="36">
        <f t="shared" si="127"/>
        <v>2109161</v>
      </c>
      <c r="AT329" s="40">
        <f t="shared" si="128"/>
        <v>2228263</v>
      </c>
      <c r="AU329" s="37"/>
      <c r="AV329" s="37">
        <f t="shared" si="129"/>
        <v>1</v>
      </c>
    </row>
    <row r="330" spans="1:48" ht="15" customHeight="1" x14ac:dyDescent="0.25">
      <c r="A330" s="43">
        <v>31</v>
      </c>
      <c r="B330" s="43">
        <v>2000</v>
      </c>
      <c r="C330" t="s">
        <v>1711</v>
      </c>
      <c r="D330" t="s">
        <v>1712</v>
      </c>
      <c r="E330" s="44" t="s">
        <v>402</v>
      </c>
      <c r="F330" s="35">
        <v>441513</v>
      </c>
      <c r="G330" s="53">
        <v>979</v>
      </c>
      <c r="H330" s="56">
        <f t="shared" si="104"/>
        <v>2.9907826918031377</v>
      </c>
      <c r="I330">
        <v>115</v>
      </c>
      <c r="J330">
        <v>547</v>
      </c>
      <c r="K330" s="37">
        <f t="shared" si="105"/>
        <v>21.023800000000001</v>
      </c>
      <c r="L330" s="37">
        <v>1382</v>
      </c>
      <c r="M330" s="37">
        <v>1443</v>
      </c>
      <c r="N330" s="37">
        <v>1118</v>
      </c>
      <c r="O330" s="37">
        <v>1164</v>
      </c>
      <c r="P330" s="45">
        <v>1068</v>
      </c>
      <c r="Q330" s="53">
        <v>984</v>
      </c>
      <c r="R330" s="45">
        <f t="shared" si="106"/>
        <v>1443</v>
      </c>
      <c r="S330" s="38">
        <f t="shared" si="107"/>
        <v>32.159999999999997</v>
      </c>
      <c r="T330" s="53">
        <v>4772300</v>
      </c>
      <c r="U330" s="53">
        <v>38126532</v>
      </c>
      <c r="V330" s="63">
        <f t="shared" si="108"/>
        <v>12.517004999999999</v>
      </c>
      <c r="W330" s="36">
        <v>232</v>
      </c>
      <c r="X330">
        <v>1195</v>
      </c>
      <c r="Y330">
        <f t="shared" si="109"/>
        <v>19.41</v>
      </c>
      <c r="Z330" s="55">
        <v>496905</v>
      </c>
      <c r="AA330" s="46">
        <v>477382.76</v>
      </c>
      <c r="AB330" s="37">
        <f t="shared" si="110"/>
        <v>0.376778</v>
      </c>
      <c r="AC330" s="37" t="str">
        <f t="shared" si="111"/>
        <v/>
      </c>
      <c r="AD330" s="37" t="str">
        <f t="shared" si="112"/>
        <v/>
      </c>
      <c r="AE330" s="71">
        <f t="shared" si="113"/>
        <v>857.08210861740167</v>
      </c>
      <c r="AF330" s="71">
        <f t="shared" si="114"/>
        <v>0</v>
      </c>
      <c r="AG330" s="71">
        <f t="shared" si="115"/>
        <v>0</v>
      </c>
      <c r="AH330" s="71" t="str">
        <f t="shared" si="116"/>
        <v/>
      </c>
      <c r="AI330" s="37" t="str">
        <f t="shared" si="117"/>
        <v/>
      </c>
      <c r="AJ330" s="37" t="str">
        <f t="shared" si="118"/>
        <v/>
      </c>
      <c r="AK330" s="38">
        <f t="shared" si="119"/>
        <v>857.08</v>
      </c>
      <c r="AL330" s="38">
        <f t="shared" si="120"/>
        <v>871.76</v>
      </c>
      <c r="AM330" s="36">
        <f t="shared" si="121"/>
        <v>666230</v>
      </c>
      <c r="AN330" s="39">
        <f t="shared" si="122"/>
        <v>1.8122660999999999E-3</v>
      </c>
      <c r="AO330" s="36">
        <f t="shared" si="123"/>
        <v>407.24700119369999</v>
      </c>
      <c r="AP330" s="36">
        <f t="shared" si="124"/>
        <v>441920</v>
      </c>
      <c r="AQ330" s="36">
        <f t="shared" si="125"/>
        <v>9790</v>
      </c>
      <c r="AR330" s="36">
        <f t="shared" si="126"/>
        <v>23869.138000000003</v>
      </c>
      <c r="AS330" s="36">
        <f t="shared" si="127"/>
        <v>431723</v>
      </c>
      <c r="AT330" s="40">
        <f t="shared" si="128"/>
        <v>441920</v>
      </c>
      <c r="AU330" s="37"/>
      <c r="AV330" s="37">
        <f t="shared" si="129"/>
        <v>1</v>
      </c>
    </row>
    <row r="331" spans="1:48" ht="15" customHeight="1" x14ac:dyDescent="0.25">
      <c r="A331" s="43">
        <v>31</v>
      </c>
      <c r="B331" s="43">
        <v>2100</v>
      </c>
      <c r="C331" t="s">
        <v>1789</v>
      </c>
      <c r="D331" t="s">
        <v>1790</v>
      </c>
      <c r="E331" s="44" t="s">
        <v>441</v>
      </c>
      <c r="F331" s="35">
        <v>102566</v>
      </c>
      <c r="G331" s="53">
        <v>647</v>
      </c>
      <c r="H331" s="56">
        <f t="shared" si="104"/>
        <v>2.8109042806687006</v>
      </c>
      <c r="I331">
        <v>4</v>
      </c>
      <c r="J331">
        <v>260</v>
      </c>
      <c r="K331" s="37">
        <f t="shared" si="105"/>
        <v>1.5385</v>
      </c>
      <c r="L331" s="37">
        <v>413</v>
      </c>
      <c r="M331" s="37">
        <v>536</v>
      </c>
      <c r="N331" s="37">
        <v>438</v>
      </c>
      <c r="O331" s="37">
        <v>605</v>
      </c>
      <c r="P331" s="48">
        <v>665</v>
      </c>
      <c r="Q331" s="53">
        <v>653</v>
      </c>
      <c r="R331" s="45">
        <f t="shared" si="106"/>
        <v>665</v>
      </c>
      <c r="S331" s="38">
        <f t="shared" si="107"/>
        <v>2.71</v>
      </c>
      <c r="T331" s="53">
        <v>23139050</v>
      </c>
      <c r="U331" s="53">
        <v>76937313</v>
      </c>
      <c r="V331" s="63">
        <f t="shared" si="108"/>
        <v>30.075199000000001</v>
      </c>
      <c r="W331" s="36">
        <v>159</v>
      </c>
      <c r="X331">
        <v>623</v>
      </c>
      <c r="Y331">
        <f t="shared" si="109"/>
        <v>25.52</v>
      </c>
      <c r="Z331" s="55">
        <v>864649</v>
      </c>
      <c r="AA331" s="46">
        <v>298114</v>
      </c>
      <c r="AB331" s="37">
        <f t="shared" si="110"/>
        <v>0.376778</v>
      </c>
      <c r="AC331" s="37" t="str">
        <f t="shared" si="111"/>
        <v/>
      </c>
      <c r="AD331" s="37" t="str">
        <f t="shared" si="112"/>
        <v/>
      </c>
      <c r="AE331" s="71">
        <f t="shared" si="113"/>
        <v>817.35110480126059</v>
      </c>
      <c r="AF331" s="71">
        <f t="shared" si="114"/>
        <v>0</v>
      </c>
      <c r="AG331" s="71">
        <f t="shared" si="115"/>
        <v>0</v>
      </c>
      <c r="AH331" s="71" t="str">
        <f t="shared" si="116"/>
        <v/>
      </c>
      <c r="AI331" s="37" t="str">
        <f t="shared" si="117"/>
        <v/>
      </c>
      <c r="AJ331" s="37" t="str">
        <f t="shared" si="118"/>
        <v/>
      </c>
      <c r="AK331" s="38">
        <f t="shared" si="119"/>
        <v>817.35</v>
      </c>
      <c r="AL331" s="38">
        <f t="shared" si="120"/>
        <v>831.35</v>
      </c>
      <c r="AM331" s="36">
        <f t="shared" si="121"/>
        <v>212103</v>
      </c>
      <c r="AN331" s="39">
        <f t="shared" si="122"/>
        <v>1.8122660999999999E-3</v>
      </c>
      <c r="AO331" s="36">
        <f t="shared" si="123"/>
        <v>198.5101917957</v>
      </c>
      <c r="AP331" s="36">
        <f t="shared" si="124"/>
        <v>102765</v>
      </c>
      <c r="AQ331" s="36">
        <f t="shared" si="125"/>
        <v>6470</v>
      </c>
      <c r="AR331" s="36">
        <f t="shared" si="126"/>
        <v>14905.7</v>
      </c>
      <c r="AS331" s="36">
        <f t="shared" si="127"/>
        <v>96096</v>
      </c>
      <c r="AT331" s="40">
        <f t="shared" si="128"/>
        <v>102765</v>
      </c>
      <c r="AU331" s="37"/>
      <c r="AV331" s="37">
        <f t="shared" si="129"/>
        <v>1</v>
      </c>
    </row>
    <row r="332" spans="1:48" ht="15" customHeight="1" x14ac:dyDescent="0.25">
      <c r="A332" s="43">
        <v>31</v>
      </c>
      <c r="B332" s="43">
        <v>2300</v>
      </c>
      <c r="C332" t="s">
        <v>1891</v>
      </c>
      <c r="D332" t="s">
        <v>1892</v>
      </c>
      <c r="E332" s="44" t="s">
        <v>492</v>
      </c>
      <c r="F332" s="35">
        <v>275176</v>
      </c>
      <c r="G332" s="53">
        <v>618</v>
      </c>
      <c r="H332" s="56">
        <f t="shared" ref="H332:H395" si="130">LOG10(G332)</f>
        <v>2.7909884750888159</v>
      </c>
      <c r="I332">
        <v>112</v>
      </c>
      <c r="J332">
        <v>265</v>
      </c>
      <c r="K332" s="37">
        <f t="shared" ref="K332:K395" si="131">ROUND(I332/J332,6)*100</f>
        <v>42.264200000000002</v>
      </c>
      <c r="L332" s="37">
        <v>682</v>
      </c>
      <c r="M332" s="37">
        <v>757</v>
      </c>
      <c r="N332" s="37">
        <v>618</v>
      </c>
      <c r="O332" s="37">
        <v>695</v>
      </c>
      <c r="P332" s="48">
        <v>701</v>
      </c>
      <c r="Q332" s="53">
        <v>610</v>
      </c>
      <c r="R332" s="45">
        <f t="shared" ref="R332:R395" si="132">MAX(L332:Q332)</f>
        <v>757</v>
      </c>
      <c r="S332" s="38">
        <f t="shared" ref="S332:S395" si="133">ROUND(IF(100*(1-(G332/R332))&lt;0,0,100*(1-G332/R332)),2)</f>
        <v>18.36</v>
      </c>
      <c r="T332" s="53">
        <v>1987400</v>
      </c>
      <c r="U332" s="53">
        <v>28289368</v>
      </c>
      <c r="V332" s="63">
        <f t="shared" ref="V332:V395" si="134">ROUND(T332/U332*100,6)</f>
        <v>7.0252540000000003</v>
      </c>
      <c r="W332" s="36">
        <v>72</v>
      </c>
      <c r="X332">
        <v>614</v>
      </c>
      <c r="Y332">
        <f t="shared" ref="Y332:Y395" si="135">ROUND(W332/X332*100,2)</f>
        <v>11.73</v>
      </c>
      <c r="Z332" s="55">
        <v>356836</v>
      </c>
      <c r="AA332" s="46">
        <v>210052</v>
      </c>
      <c r="AB332" s="37">
        <f t="shared" ref="AB332:AB395" si="136">ROUND(AA$11/Z$11,6)</f>
        <v>0.376778</v>
      </c>
      <c r="AC332" s="37" t="str">
        <f t="shared" ref="AC332:AC395" si="137">IF(AND(2500&lt;=G332,G332&lt;3000),(G332-2500)*0.002,"")</f>
        <v/>
      </c>
      <c r="AD332" s="37" t="str">
        <f t="shared" ref="AD332:AD395" si="138">IF(AND(10000&lt;=G332,G332&lt;11000),(11000-G332)*0.001,"")</f>
        <v/>
      </c>
      <c r="AE332" s="71">
        <f t="shared" ref="AE332:AE395" si="139">IF(G332&lt;3000, 196.487+(220.877*H332),0)</f>
        <v>812.95216141219237</v>
      </c>
      <c r="AF332" s="71">
        <f t="shared" ref="AF332:AF395" si="140">IF((AND(2500&lt;=G332,G332&lt;11000)),1.15*(497.308+(6.667*K332)+(9.215*V332)+(16.081*S332)),0)</f>
        <v>0</v>
      </c>
      <c r="AG332" s="71">
        <f t="shared" ref="AG332:AG395" si="141">IF(G332&gt;=10000,1.15*(293.056+(8.572*K332)+(11.494*Y332)+(5.719*V332)+(9.484*S332)),0)</f>
        <v>0</v>
      </c>
      <c r="AH332" s="71" t="str">
        <f t="shared" ref="AH332:AH395" si="142">IF(AND(2500&lt;=G332,G332&lt;3000),(AC332*AF332)+((1-AC332)*AE332),"")</f>
        <v/>
      </c>
      <c r="AI332" s="37" t="str">
        <f t="shared" ref="AI332:AI395" si="143">IF(AND(10000&lt;=G332,G332&lt;11000),(AD332*AF332)+(AG332*(1-AD332)),"")</f>
        <v/>
      </c>
      <c r="AJ332" s="37" t="str">
        <f t="shared" ref="AJ332:AJ395" si="144">IF(AND(AC332="",AD332=""),"",1)</f>
        <v/>
      </c>
      <c r="AK332" s="38">
        <f t="shared" ref="AK332:AK395" si="145">ROUND(IF(AJ332="",MAX(AE332,AF332,AG332),MAX(AH332,AI332)),2)</f>
        <v>812.95</v>
      </c>
      <c r="AL332" s="38">
        <f t="shared" ref="AL332:AL395" si="146">ROUND(AK332*AL$2,2)</f>
        <v>826.88</v>
      </c>
      <c r="AM332" s="36">
        <f t="shared" ref="AM332:AM395" si="147">ROUND(IF((AL332*G332)-(Z332*AB332)&lt;0,0,(AL332*G332)-(Z332*AB332)),0)</f>
        <v>376564</v>
      </c>
      <c r="AN332" s="39">
        <f t="shared" ref="AN332:AN395" si="148">$AN$11</f>
        <v>1.8122660999999999E-3</v>
      </c>
      <c r="AO332" s="36">
        <f t="shared" ref="AO332:AO395" si="149">(AM332-F332)*AN332</f>
        <v>183.74203534679998</v>
      </c>
      <c r="AP332" s="36">
        <f t="shared" ref="AP332:AP395" si="150">ROUND(MAX(IF(F332&lt;AM332,F332+AO332,AM332),0),0)</f>
        <v>275360</v>
      </c>
      <c r="AQ332" s="36">
        <f t="shared" ref="AQ332:AQ395" si="151">10*G332</f>
        <v>6180</v>
      </c>
      <c r="AR332" s="36">
        <f t="shared" ref="AR332:AR395" si="152">0.05*AA332</f>
        <v>10502.6</v>
      </c>
      <c r="AS332" s="36">
        <f t="shared" ref="AS332:AS395" si="153">ROUND(MAX(F332-MIN(AQ332:AR332)),0)</f>
        <v>268996</v>
      </c>
      <c r="AT332" s="40">
        <f t="shared" ref="AT332:AT395" si="154">MAX(AP332,AS332)</f>
        <v>275360</v>
      </c>
      <c r="AU332" s="37"/>
      <c r="AV332" s="37">
        <f t="shared" ref="AV332:AV395" si="155">IF(AT332&gt;0,1,0)</f>
        <v>1</v>
      </c>
    </row>
    <row r="333" spans="1:48" ht="15" customHeight="1" x14ac:dyDescent="0.25">
      <c r="A333" s="43">
        <v>31</v>
      </c>
      <c r="B333" s="43">
        <v>2600</v>
      </c>
      <c r="C333" t="s">
        <v>2005</v>
      </c>
      <c r="D333" t="s">
        <v>2006</v>
      </c>
      <c r="E333" s="44" t="s">
        <v>549</v>
      </c>
      <c r="F333" s="35">
        <v>361740</v>
      </c>
      <c r="G333" s="53">
        <v>971</v>
      </c>
      <c r="H333" s="56">
        <f t="shared" si="130"/>
        <v>2.9872192299080047</v>
      </c>
      <c r="I333">
        <v>227</v>
      </c>
      <c r="J333">
        <v>587</v>
      </c>
      <c r="K333" s="37">
        <f t="shared" si="131"/>
        <v>38.671199999999999</v>
      </c>
      <c r="L333" s="37">
        <v>1341</v>
      </c>
      <c r="M333" s="37">
        <v>1419</v>
      </c>
      <c r="N333" s="37">
        <v>1026</v>
      </c>
      <c r="O333" s="37">
        <v>935</v>
      </c>
      <c r="P333" s="48">
        <v>983</v>
      </c>
      <c r="Q333" s="53">
        <v>970</v>
      </c>
      <c r="R333" s="45">
        <f t="shared" si="132"/>
        <v>1419</v>
      </c>
      <c r="S333" s="38">
        <f t="shared" si="133"/>
        <v>31.57</v>
      </c>
      <c r="T333" s="53">
        <v>30899500</v>
      </c>
      <c r="U333" s="53">
        <v>92351137</v>
      </c>
      <c r="V333" s="63">
        <f t="shared" si="134"/>
        <v>33.458711000000001</v>
      </c>
      <c r="W333" s="36">
        <v>206</v>
      </c>
      <c r="X333">
        <v>1091</v>
      </c>
      <c r="Y333">
        <f t="shared" si="135"/>
        <v>18.88</v>
      </c>
      <c r="Z333" s="55">
        <v>972231</v>
      </c>
      <c r="AA333" s="46">
        <v>570998</v>
      </c>
      <c r="AB333" s="37">
        <f t="shared" si="136"/>
        <v>0.376778</v>
      </c>
      <c r="AC333" s="37" t="str">
        <f t="shared" si="137"/>
        <v/>
      </c>
      <c r="AD333" s="37" t="str">
        <f t="shared" si="138"/>
        <v/>
      </c>
      <c r="AE333" s="71">
        <f t="shared" si="139"/>
        <v>856.29502184439036</v>
      </c>
      <c r="AF333" s="71">
        <f t="shared" si="140"/>
        <v>0</v>
      </c>
      <c r="AG333" s="71">
        <f t="shared" si="141"/>
        <v>0</v>
      </c>
      <c r="AH333" s="71" t="str">
        <f t="shared" si="142"/>
        <v/>
      </c>
      <c r="AI333" s="37" t="str">
        <f t="shared" si="143"/>
        <v/>
      </c>
      <c r="AJ333" s="37" t="str">
        <f t="shared" si="144"/>
        <v/>
      </c>
      <c r="AK333" s="38">
        <f t="shared" si="145"/>
        <v>856.3</v>
      </c>
      <c r="AL333" s="38">
        <f t="shared" si="146"/>
        <v>870.97</v>
      </c>
      <c r="AM333" s="36">
        <f t="shared" si="147"/>
        <v>479397</v>
      </c>
      <c r="AN333" s="39">
        <f t="shared" si="148"/>
        <v>1.8122660999999999E-3</v>
      </c>
      <c r="AO333" s="36">
        <f t="shared" si="149"/>
        <v>213.22579252769998</v>
      </c>
      <c r="AP333" s="36">
        <f t="shared" si="150"/>
        <v>361953</v>
      </c>
      <c r="AQ333" s="36">
        <f t="shared" si="151"/>
        <v>9710</v>
      </c>
      <c r="AR333" s="36">
        <f t="shared" si="152"/>
        <v>28549.9</v>
      </c>
      <c r="AS333" s="36">
        <f t="shared" si="153"/>
        <v>352030</v>
      </c>
      <c r="AT333" s="40">
        <f t="shared" si="154"/>
        <v>361953</v>
      </c>
      <c r="AU333" s="37"/>
      <c r="AV333" s="37">
        <f t="shared" si="155"/>
        <v>1</v>
      </c>
    </row>
    <row r="334" spans="1:48" ht="15" customHeight="1" x14ac:dyDescent="0.25">
      <c r="A334" s="43">
        <v>31</v>
      </c>
      <c r="B334" s="43">
        <v>3200</v>
      </c>
      <c r="C334" t="s">
        <v>2339</v>
      </c>
      <c r="D334" t="s">
        <v>2340</v>
      </c>
      <c r="E334" s="44" t="s">
        <v>715</v>
      </c>
      <c r="F334" s="35">
        <v>16498</v>
      </c>
      <c r="G334" s="53">
        <v>106</v>
      </c>
      <c r="H334" s="56">
        <f t="shared" si="130"/>
        <v>2.0253058652647704</v>
      </c>
      <c r="I334">
        <v>7</v>
      </c>
      <c r="J334">
        <v>47</v>
      </c>
      <c r="K334" s="37">
        <f t="shared" si="131"/>
        <v>14.893600000000001</v>
      </c>
      <c r="L334" s="37">
        <v>113</v>
      </c>
      <c r="M334" s="37">
        <v>162</v>
      </c>
      <c r="N334" s="37">
        <v>139</v>
      </c>
      <c r="O334" s="37">
        <v>99</v>
      </c>
      <c r="P334" s="48">
        <v>107</v>
      </c>
      <c r="Q334" s="53">
        <v>98</v>
      </c>
      <c r="R334" s="45">
        <f t="shared" si="132"/>
        <v>162</v>
      </c>
      <c r="S334" s="38">
        <f t="shared" si="133"/>
        <v>34.57</v>
      </c>
      <c r="T334" s="53">
        <v>421100</v>
      </c>
      <c r="U334" s="53">
        <v>5627129</v>
      </c>
      <c r="V334" s="63">
        <f t="shared" si="134"/>
        <v>7.48339</v>
      </c>
      <c r="W334" s="36">
        <v>14</v>
      </c>
      <c r="X334">
        <v>96</v>
      </c>
      <c r="Y334">
        <f t="shared" si="135"/>
        <v>14.58</v>
      </c>
      <c r="Z334" s="55">
        <v>72475</v>
      </c>
      <c r="AA334" s="46">
        <v>24606.989999999998</v>
      </c>
      <c r="AB334" s="37">
        <f t="shared" si="136"/>
        <v>0.376778</v>
      </c>
      <c r="AC334" s="37" t="str">
        <f t="shared" si="137"/>
        <v/>
      </c>
      <c r="AD334" s="37" t="str">
        <f t="shared" si="138"/>
        <v/>
      </c>
      <c r="AE334" s="71">
        <f t="shared" si="139"/>
        <v>643.8304836020867</v>
      </c>
      <c r="AF334" s="71">
        <f t="shared" si="140"/>
        <v>0</v>
      </c>
      <c r="AG334" s="71">
        <f t="shared" si="141"/>
        <v>0</v>
      </c>
      <c r="AH334" s="71" t="str">
        <f t="shared" si="142"/>
        <v/>
      </c>
      <c r="AI334" s="37" t="str">
        <f t="shared" si="143"/>
        <v/>
      </c>
      <c r="AJ334" s="37" t="str">
        <f t="shared" si="144"/>
        <v/>
      </c>
      <c r="AK334" s="38">
        <f t="shared" si="145"/>
        <v>643.83000000000004</v>
      </c>
      <c r="AL334" s="38">
        <f t="shared" si="146"/>
        <v>654.86</v>
      </c>
      <c r="AM334" s="36">
        <f t="shared" si="147"/>
        <v>42108</v>
      </c>
      <c r="AN334" s="39">
        <f t="shared" si="148"/>
        <v>1.8122660999999999E-3</v>
      </c>
      <c r="AO334" s="36">
        <f t="shared" si="149"/>
        <v>46.412134820999995</v>
      </c>
      <c r="AP334" s="36">
        <f t="shared" si="150"/>
        <v>16544</v>
      </c>
      <c r="AQ334" s="36">
        <f t="shared" si="151"/>
        <v>1060</v>
      </c>
      <c r="AR334" s="36">
        <f t="shared" si="152"/>
        <v>1230.3495</v>
      </c>
      <c r="AS334" s="36">
        <f t="shared" si="153"/>
        <v>15438</v>
      </c>
      <c r="AT334" s="40">
        <f t="shared" si="154"/>
        <v>16544</v>
      </c>
      <c r="AU334" s="37"/>
      <c r="AV334" s="37">
        <f t="shared" si="155"/>
        <v>1</v>
      </c>
    </row>
    <row r="335" spans="1:48" ht="15" customHeight="1" x14ac:dyDescent="0.25">
      <c r="A335" s="43">
        <v>31</v>
      </c>
      <c r="B335" s="43">
        <v>3500</v>
      </c>
      <c r="C335" t="s">
        <v>2411</v>
      </c>
      <c r="D335" t="s">
        <v>2412</v>
      </c>
      <c r="E335" s="44" t="s">
        <v>751</v>
      </c>
      <c r="F335" s="35">
        <v>133743</v>
      </c>
      <c r="G335" s="53">
        <v>648</v>
      </c>
      <c r="H335" s="56">
        <f t="shared" si="130"/>
        <v>2.8115750058705933</v>
      </c>
      <c r="I335">
        <v>60</v>
      </c>
      <c r="J335">
        <v>302</v>
      </c>
      <c r="K335" s="37">
        <f t="shared" si="131"/>
        <v>19.8675</v>
      </c>
      <c r="L335" s="37">
        <v>352</v>
      </c>
      <c r="M335" s="37">
        <v>331</v>
      </c>
      <c r="N335" s="37">
        <v>310</v>
      </c>
      <c r="O335" s="37">
        <v>315</v>
      </c>
      <c r="P335" s="48">
        <v>360</v>
      </c>
      <c r="Q335" s="53">
        <v>651</v>
      </c>
      <c r="R335" s="45">
        <f t="shared" si="132"/>
        <v>651</v>
      </c>
      <c r="S335" s="38">
        <f t="shared" si="133"/>
        <v>0.46</v>
      </c>
      <c r="T335" s="53">
        <v>19284000</v>
      </c>
      <c r="U335" s="53">
        <v>85808351</v>
      </c>
      <c r="V335" s="63">
        <f t="shared" si="134"/>
        <v>22.473337000000001</v>
      </c>
      <c r="W335" s="36">
        <v>157</v>
      </c>
      <c r="X335">
        <v>625</v>
      </c>
      <c r="Y335">
        <f t="shared" si="135"/>
        <v>25.12</v>
      </c>
      <c r="Z335" s="55">
        <v>1095548</v>
      </c>
      <c r="AA335" s="46">
        <v>288000</v>
      </c>
      <c r="AB335" s="37">
        <f t="shared" si="136"/>
        <v>0.376778</v>
      </c>
      <c r="AC335" s="37" t="str">
        <f t="shared" si="137"/>
        <v/>
      </c>
      <c r="AD335" s="37" t="str">
        <f t="shared" si="138"/>
        <v/>
      </c>
      <c r="AE335" s="71">
        <f t="shared" si="139"/>
        <v>817.49925257167899</v>
      </c>
      <c r="AF335" s="71">
        <f t="shared" si="140"/>
        <v>0</v>
      </c>
      <c r="AG335" s="71">
        <f t="shared" si="141"/>
        <v>0</v>
      </c>
      <c r="AH335" s="71" t="str">
        <f t="shared" si="142"/>
        <v/>
      </c>
      <c r="AI335" s="37" t="str">
        <f t="shared" si="143"/>
        <v/>
      </c>
      <c r="AJ335" s="37" t="str">
        <f t="shared" si="144"/>
        <v/>
      </c>
      <c r="AK335" s="38">
        <f t="shared" si="145"/>
        <v>817.5</v>
      </c>
      <c r="AL335" s="38">
        <f t="shared" si="146"/>
        <v>831.51</v>
      </c>
      <c r="AM335" s="36">
        <f t="shared" si="147"/>
        <v>126040</v>
      </c>
      <c r="AN335" s="39">
        <f t="shared" si="148"/>
        <v>1.8122660999999999E-3</v>
      </c>
      <c r="AO335" s="36">
        <f t="shared" si="149"/>
        <v>-13.959885768299999</v>
      </c>
      <c r="AP335" s="36">
        <f t="shared" si="150"/>
        <v>126040</v>
      </c>
      <c r="AQ335" s="36">
        <f t="shared" si="151"/>
        <v>6480</v>
      </c>
      <c r="AR335" s="36">
        <f t="shared" si="152"/>
        <v>14400</v>
      </c>
      <c r="AS335" s="36">
        <f t="shared" si="153"/>
        <v>127263</v>
      </c>
      <c r="AT335" s="40">
        <f t="shared" si="154"/>
        <v>127263</v>
      </c>
      <c r="AU335" s="37"/>
      <c r="AV335" s="37">
        <f t="shared" si="155"/>
        <v>1</v>
      </c>
    </row>
    <row r="336" spans="1:48" ht="15" customHeight="1" x14ac:dyDescent="0.25">
      <c r="A336" s="43">
        <v>31</v>
      </c>
      <c r="B336" s="43">
        <v>3700</v>
      </c>
      <c r="C336" t="s">
        <v>2511</v>
      </c>
      <c r="D336" t="s">
        <v>2512</v>
      </c>
      <c r="E336" s="44" t="s">
        <v>801</v>
      </c>
      <c r="F336" s="35">
        <v>21294</v>
      </c>
      <c r="G336" s="53">
        <v>163</v>
      </c>
      <c r="H336" s="56">
        <f t="shared" si="130"/>
        <v>2.2121876044039577</v>
      </c>
      <c r="I336">
        <v>11</v>
      </c>
      <c r="J336">
        <v>68</v>
      </c>
      <c r="K336" s="37">
        <f t="shared" si="131"/>
        <v>16.176500000000001</v>
      </c>
      <c r="L336" s="37">
        <v>148</v>
      </c>
      <c r="M336" s="37">
        <v>150</v>
      </c>
      <c r="N336" s="37">
        <v>137</v>
      </c>
      <c r="O336" s="37">
        <v>183</v>
      </c>
      <c r="P336" s="48">
        <v>181</v>
      </c>
      <c r="Q336" s="53">
        <v>168</v>
      </c>
      <c r="R336" s="45">
        <f t="shared" si="132"/>
        <v>183</v>
      </c>
      <c r="S336" s="38">
        <f t="shared" si="133"/>
        <v>10.93</v>
      </c>
      <c r="T336" s="53">
        <v>4916400</v>
      </c>
      <c r="U336" s="53">
        <v>14508072</v>
      </c>
      <c r="V336" s="63">
        <f t="shared" si="134"/>
        <v>33.887341999999997</v>
      </c>
      <c r="W336" s="36">
        <v>44</v>
      </c>
      <c r="X336">
        <v>161</v>
      </c>
      <c r="Y336">
        <f t="shared" si="135"/>
        <v>27.33</v>
      </c>
      <c r="Z336" s="55">
        <v>191430</v>
      </c>
      <c r="AA336" s="46">
        <v>75091.98</v>
      </c>
      <c r="AB336" s="37">
        <f t="shared" si="136"/>
        <v>0.376778</v>
      </c>
      <c r="AC336" s="37" t="str">
        <f t="shared" si="137"/>
        <v/>
      </c>
      <c r="AD336" s="37" t="str">
        <f t="shared" si="138"/>
        <v/>
      </c>
      <c r="AE336" s="71">
        <f t="shared" si="139"/>
        <v>685.10836149793295</v>
      </c>
      <c r="AF336" s="71">
        <f t="shared" si="140"/>
        <v>0</v>
      </c>
      <c r="AG336" s="71">
        <f t="shared" si="141"/>
        <v>0</v>
      </c>
      <c r="AH336" s="71" t="str">
        <f t="shared" si="142"/>
        <v/>
      </c>
      <c r="AI336" s="37" t="str">
        <f t="shared" si="143"/>
        <v/>
      </c>
      <c r="AJ336" s="37" t="str">
        <f t="shared" si="144"/>
        <v/>
      </c>
      <c r="AK336" s="38">
        <f t="shared" si="145"/>
        <v>685.11</v>
      </c>
      <c r="AL336" s="38">
        <f t="shared" si="146"/>
        <v>696.85</v>
      </c>
      <c r="AM336" s="36">
        <f t="shared" si="147"/>
        <v>41460</v>
      </c>
      <c r="AN336" s="39">
        <f t="shared" si="148"/>
        <v>1.8122660999999999E-3</v>
      </c>
      <c r="AO336" s="36">
        <f t="shared" si="149"/>
        <v>36.546158172599995</v>
      </c>
      <c r="AP336" s="36">
        <f t="shared" si="150"/>
        <v>21331</v>
      </c>
      <c r="AQ336" s="36">
        <f t="shared" si="151"/>
        <v>1630</v>
      </c>
      <c r="AR336" s="36">
        <f t="shared" si="152"/>
        <v>3754.5990000000002</v>
      </c>
      <c r="AS336" s="36">
        <f t="shared" si="153"/>
        <v>19664</v>
      </c>
      <c r="AT336" s="40">
        <f t="shared" si="154"/>
        <v>21331</v>
      </c>
      <c r="AU336" s="37"/>
      <c r="AV336" s="37">
        <f t="shared" si="155"/>
        <v>1</v>
      </c>
    </row>
    <row r="337" spans="1:48" ht="15" customHeight="1" x14ac:dyDescent="0.25">
      <c r="A337" s="43">
        <v>31</v>
      </c>
      <c r="B337" s="43">
        <v>4000</v>
      </c>
      <c r="C337" t="s">
        <v>2605</v>
      </c>
      <c r="D337" t="s">
        <v>2606</v>
      </c>
      <c r="E337" s="44" t="s">
        <v>848</v>
      </c>
      <c r="F337" s="35">
        <v>7104</v>
      </c>
      <c r="G337" s="53">
        <v>80</v>
      </c>
      <c r="H337" s="56">
        <f t="shared" si="130"/>
        <v>1.9030899869919435</v>
      </c>
      <c r="I337">
        <v>8</v>
      </c>
      <c r="J337">
        <v>36</v>
      </c>
      <c r="K337" s="37">
        <f t="shared" si="131"/>
        <v>22.222200000000001</v>
      </c>
      <c r="L337" s="37">
        <v>71</v>
      </c>
      <c r="M337" s="37">
        <v>62</v>
      </c>
      <c r="N337" s="37">
        <v>63</v>
      </c>
      <c r="O337" s="37">
        <v>75</v>
      </c>
      <c r="P337" s="48">
        <v>93</v>
      </c>
      <c r="Q337" s="53">
        <v>78</v>
      </c>
      <c r="R337" s="45">
        <f t="shared" si="132"/>
        <v>93</v>
      </c>
      <c r="S337" s="38">
        <f t="shared" si="133"/>
        <v>13.98</v>
      </c>
      <c r="T337" s="53">
        <v>2940100</v>
      </c>
      <c r="U337" s="53">
        <v>5338967</v>
      </c>
      <c r="V337" s="63">
        <f t="shared" si="134"/>
        <v>55.068705000000001</v>
      </c>
      <c r="W337" s="36">
        <v>36</v>
      </c>
      <c r="X337">
        <v>113</v>
      </c>
      <c r="Y337">
        <f t="shared" si="135"/>
        <v>31.86</v>
      </c>
      <c r="Z337" s="55">
        <v>80590</v>
      </c>
      <c r="AA337" s="46">
        <v>15000</v>
      </c>
      <c r="AB337" s="37">
        <f t="shared" si="136"/>
        <v>0.376778</v>
      </c>
      <c r="AC337" s="37" t="str">
        <f t="shared" si="137"/>
        <v/>
      </c>
      <c r="AD337" s="37" t="str">
        <f t="shared" si="138"/>
        <v/>
      </c>
      <c r="AE337" s="71">
        <f t="shared" si="139"/>
        <v>616.83580705681948</v>
      </c>
      <c r="AF337" s="71">
        <f t="shared" si="140"/>
        <v>0</v>
      </c>
      <c r="AG337" s="71">
        <f t="shared" si="141"/>
        <v>0</v>
      </c>
      <c r="AH337" s="71" t="str">
        <f t="shared" si="142"/>
        <v/>
      </c>
      <c r="AI337" s="37" t="str">
        <f t="shared" si="143"/>
        <v/>
      </c>
      <c r="AJ337" s="37" t="str">
        <f t="shared" si="144"/>
        <v/>
      </c>
      <c r="AK337" s="38">
        <f t="shared" si="145"/>
        <v>616.84</v>
      </c>
      <c r="AL337" s="38">
        <f t="shared" si="146"/>
        <v>627.41</v>
      </c>
      <c r="AM337" s="36">
        <f t="shared" si="147"/>
        <v>19828</v>
      </c>
      <c r="AN337" s="39">
        <f t="shared" si="148"/>
        <v>1.8122660999999999E-3</v>
      </c>
      <c r="AO337" s="36">
        <f t="shared" si="149"/>
        <v>23.059273856399997</v>
      </c>
      <c r="AP337" s="36">
        <f t="shared" si="150"/>
        <v>7127</v>
      </c>
      <c r="AQ337" s="36">
        <f t="shared" si="151"/>
        <v>800</v>
      </c>
      <c r="AR337" s="36">
        <f t="shared" si="152"/>
        <v>750</v>
      </c>
      <c r="AS337" s="36">
        <f t="shared" si="153"/>
        <v>6354</v>
      </c>
      <c r="AT337" s="40">
        <f t="shared" si="154"/>
        <v>7127</v>
      </c>
      <c r="AU337" s="37"/>
      <c r="AV337" s="37">
        <f t="shared" si="155"/>
        <v>1</v>
      </c>
    </row>
    <row r="338" spans="1:48" ht="15" customHeight="1" x14ac:dyDescent="0.25">
      <c r="A338" s="43">
        <v>32</v>
      </c>
      <c r="B338" s="43">
        <v>100</v>
      </c>
      <c r="C338" t="s">
        <v>929</v>
      </c>
      <c r="D338" t="s">
        <v>930</v>
      </c>
      <c r="E338" s="44" t="s">
        <v>13</v>
      </c>
      <c r="F338" s="35">
        <v>39104</v>
      </c>
      <c r="G338" s="53">
        <v>106</v>
      </c>
      <c r="H338" s="56">
        <f t="shared" si="130"/>
        <v>2.0253058652647704</v>
      </c>
      <c r="I338">
        <v>35</v>
      </c>
      <c r="J338">
        <v>96</v>
      </c>
      <c r="K338" s="37">
        <f t="shared" si="131"/>
        <v>36.458300000000001</v>
      </c>
      <c r="L338" s="37">
        <v>179</v>
      </c>
      <c r="M338" s="37">
        <v>180</v>
      </c>
      <c r="N338" s="37">
        <v>105</v>
      </c>
      <c r="O338" s="37">
        <v>126</v>
      </c>
      <c r="P338" s="48">
        <v>116</v>
      </c>
      <c r="Q338" s="53">
        <v>97</v>
      </c>
      <c r="R338" s="45">
        <f t="shared" si="132"/>
        <v>180</v>
      </c>
      <c r="S338" s="38">
        <f t="shared" si="133"/>
        <v>41.11</v>
      </c>
      <c r="T338" s="53">
        <v>459500</v>
      </c>
      <c r="U338" s="53">
        <v>2674700</v>
      </c>
      <c r="V338" s="63">
        <f t="shared" si="134"/>
        <v>17.179497000000001</v>
      </c>
      <c r="W338" s="36">
        <v>13</v>
      </c>
      <c r="X338">
        <v>114</v>
      </c>
      <c r="Y338">
        <f t="shared" si="135"/>
        <v>11.4</v>
      </c>
      <c r="Z338" s="55">
        <v>33128</v>
      </c>
      <c r="AA338" s="46">
        <v>62625</v>
      </c>
      <c r="AB338" s="37">
        <f t="shared" si="136"/>
        <v>0.376778</v>
      </c>
      <c r="AC338" s="37" t="str">
        <f t="shared" si="137"/>
        <v/>
      </c>
      <c r="AD338" s="37" t="str">
        <f t="shared" si="138"/>
        <v/>
      </c>
      <c r="AE338" s="71">
        <f t="shared" si="139"/>
        <v>643.8304836020867</v>
      </c>
      <c r="AF338" s="71">
        <f t="shared" si="140"/>
        <v>0</v>
      </c>
      <c r="AG338" s="71">
        <f t="shared" si="141"/>
        <v>0</v>
      </c>
      <c r="AH338" s="71" t="str">
        <f t="shared" si="142"/>
        <v/>
      </c>
      <c r="AI338" s="37" t="str">
        <f t="shared" si="143"/>
        <v/>
      </c>
      <c r="AJ338" s="37" t="str">
        <f t="shared" si="144"/>
        <v/>
      </c>
      <c r="AK338" s="38">
        <f t="shared" si="145"/>
        <v>643.83000000000004</v>
      </c>
      <c r="AL338" s="38">
        <f t="shared" si="146"/>
        <v>654.86</v>
      </c>
      <c r="AM338" s="36">
        <f t="shared" si="147"/>
        <v>56933</v>
      </c>
      <c r="AN338" s="39">
        <f t="shared" si="148"/>
        <v>1.8122660999999999E-3</v>
      </c>
      <c r="AO338" s="36">
        <f t="shared" si="149"/>
        <v>32.310892296900001</v>
      </c>
      <c r="AP338" s="36">
        <f t="shared" si="150"/>
        <v>39136</v>
      </c>
      <c r="AQ338" s="36">
        <f t="shared" si="151"/>
        <v>1060</v>
      </c>
      <c r="AR338" s="36">
        <f t="shared" si="152"/>
        <v>3131.25</v>
      </c>
      <c r="AS338" s="36">
        <f t="shared" si="153"/>
        <v>38044</v>
      </c>
      <c r="AT338" s="40">
        <f t="shared" si="154"/>
        <v>39136</v>
      </c>
      <c r="AU338" s="37"/>
      <c r="AV338" s="37">
        <f t="shared" si="155"/>
        <v>1</v>
      </c>
    </row>
    <row r="339" spans="1:48" ht="15" customHeight="1" x14ac:dyDescent="0.25">
      <c r="A339" s="43">
        <v>32</v>
      </c>
      <c r="B339" s="43">
        <v>200</v>
      </c>
      <c r="C339" t="s">
        <v>1623</v>
      </c>
      <c r="D339" t="s">
        <v>1624</v>
      </c>
      <c r="E339" s="44" t="s">
        <v>358</v>
      </c>
      <c r="F339" s="35">
        <v>265049</v>
      </c>
      <c r="G339" s="53">
        <v>608</v>
      </c>
      <c r="H339" s="56">
        <f t="shared" si="130"/>
        <v>2.7839035792727351</v>
      </c>
      <c r="I339">
        <v>124</v>
      </c>
      <c r="J339">
        <v>300</v>
      </c>
      <c r="K339" s="37">
        <f t="shared" si="131"/>
        <v>41.333300000000001</v>
      </c>
      <c r="L339" s="37">
        <v>777</v>
      </c>
      <c r="M339" s="37">
        <v>783</v>
      </c>
      <c r="N339" s="37">
        <v>730</v>
      </c>
      <c r="O339" s="37">
        <v>768</v>
      </c>
      <c r="P339" s="48">
        <v>698</v>
      </c>
      <c r="Q339" s="53">
        <v>602</v>
      </c>
      <c r="R339" s="45">
        <f t="shared" si="132"/>
        <v>783</v>
      </c>
      <c r="S339" s="38">
        <f t="shared" si="133"/>
        <v>22.35</v>
      </c>
      <c r="T339" s="53">
        <v>14683800</v>
      </c>
      <c r="U339" s="53">
        <v>50375800</v>
      </c>
      <c r="V339" s="63">
        <f t="shared" si="134"/>
        <v>29.148520000000001</v>
      </c>
      <c r="W339" s="36">
        <v>158</v>
      </c>
      <c r="X339">
        <v>600</v>
      </c>
      <c r="Y339">
        <f t="shared" si="135"/>
        <v>26.33</v>
      </c>
      <c r="Z339" s="55">
        <v>679152</v>
      </c>
      <c r="AA339" s="46">
        <v>266400</v>
      </c>
      <c r="AB339" s="37">
        <f t="shared" si="136"/>
        <v>0.376778</v>
      </c>
      <c r="AC339" s="37" t="str">
        <f t="shared" si="137"/>
        <v/>
      </c>
      <c r="AD339" s="37" t="str">
        <f t="shared" si="138"/>
        <v/>
      </c>
      <c r="AE339" s="71">
        <f t="shared" si="139"/>
        <v>811.38727087902396</v>
      </c>
      <c r="AF339" s="71">
        <f t="shared" si="140"/>
        <v>0</v>
      </c>
      <c r="AG339" s="71">
        <f t="shared" si="141"/>
        <v>0</v>
      </c>
      <c r="AH339" s="71" t="str">
        <f t="shared" si="142"/>
        <v/>
      </c>
      <c r="AI339" s="37" t="str">
        <f t="shared" si="143"/>
        <v/>
      </c>
      <c r="AJ339" s="37" t="str">
        <f t="shared" si="144"/>
        <v/>
      </c>
      <c r="AK339" s="38">
        <f t="shared" si="145"/>
        <v>811.39</v>
      </c>
      <c r="AL339" s="38">
        <f t="shared" si="146"/>
        <v>825.29</v>
      </c>
      <c r="AM339" s="36">
        <f t="shared" si="147"/>
        <v>245887</v>
      </c>
      <c r="AN339" s="39">
        <f t="shared" si="148"/>
        <v>1.8122660999999999E-3</v>
      </c>
      <c r="AO339" s="36">
        <f t="shared" si="149"/>
        <v>-34.7266430082</v>
      </c>
      <c r="AP339" s="36">
        <f t="shared" si="150"/>
        <v>245887</v>
      </c>
      <c r="AQ339" s="36">
        <f t="shared" si="151"/>
        <v>6080</v>
      </c>
      <c r="AR339" s="36">
        <f t="shared" si="152"/>
        <v>13320</v>
      </c>
      <c r="AS339" s="36">
        <f t="shared" si="153"/>
        <v>258969</v>
      </c>
      <c r="AT339" s="40">
        <f t="shared" si="154"/>
        <v>258969</v>
      </c>
      <c r="AU339" s="37"/>
      <c r="AV339" s="37">
        <f t="shared" si="155"/>
        <v>1</v>
      </c>
    </row>
    <row r="340" spans="1:48" ht="15" customHeight="1" x14ac:dyDescent="0.25">
      <c r="A340" s="43">
        <v>32</v>
      </c>
      <c r="B340" s="43">
        <v>300</v>
      </c>
      <c r="C340" t="s">
        <v>1689</v>
      </c>
      <c r="D340" t="s">
        <v>1690</v>
      </c>
      <c r="E340" s="44" t="s">
        <v>391</v>
      </c>
      <c r="F340" s="35">
        <v>1706524</v>
      </c>
      <c r="G340" s="53">
        <v>3360</v>
      </c>
      <c r="H340" s="56">
        <f t="shared" si="130"/>
        <v>3.5263392773898441</v>
      </c>
      <c r="I340">
        <v>538</v>
      </c>
      <c r="J340">
        <v>1688</v>
      </c>
      <c r="K340" s="37">
        <f t="shared" si="131"/>
        <v>31.872</v>
      </c>
      <c r="L340" s="37">
        <v>3550</v>
      </c>
      <c r="M340" s="37">
        <v>3797</v>
      </c>
      <c r="N340" s="37">
        <v>3559</v>
      </c>
      <c r="O340" s="37">
        <v>3501</v>
      </c>
      <c r="P340" s="45">
        <v>3299</v>
      </c>
      <c r="Q340" s="53">
        <v>3323</v>
      </c>
      <c r="R340" s="45">
        <f t="shared" si="132"/>
        <v>3797</v>
      </c>
      <c r="S340" s="38">
        <f t="shared" si="133"/>
        <v>11.51</v>
      </c>
      <c r="T340" s="53">
        <v>79080500</v>
      </c>
      <c r="U340" s="53">
        <v>273328900</v>
      </c>
      <c r="V340" s="63">
        <f t="shared" si="134"/>
        <v>28.932359999999999</v>
      </c>
      <c r="W340" s="36">
        <v>809</v>
      </c>
      <c r="X340">
        <v>3301</v>
      </c>
      <c r="Y340">
        <f t="shared" si="135"/>
        <v>24.51</v>
      </c>
      <c r="Z340" s="55">
        <v>3256336</v>
      </c>
      <c r="AA340" s="46">
        <v>1778502</v>
      </c>
      <c r="AB340" s="37">
        <f t="shared" si="136"/>
        <v>0.376778</v>
      </c>
      <c r="AC340" s="37" t="str">
        <f t="shared" si="137"/>
        <v/>
      </c>
      <c r="AD340" s="37" t="str">
        <f t="shared" si="138"/>
        <v/>
      </c>
      <c r="AE340" s="71">
        <f t="shared" si="139"/>
        <v>0</v>
      </c>
      <c r="AF340" s="71">
        <f t="shared" si="140"/>
        <v>1335.7280261099997</v>
      </c>
      <c r="AG340" s="71">
        <f t="shared" si="141"/>
        <v>0</v>
      </c>
      <c r="AH340" s="71" t="str">
        <f t="shared" si="142"/>
        <v/>
      </c>
      <c r="AI340" s="37" t="str">
        <f t="shared" si="143"/>
        <v/>
      </c>
      <c r="AJ340" s="37" t="str">
        <f t="shared" si="144"/>
        <v/>
      </c>
      <c r="AK340" s="38">
        <f t="shared" si="145"/>
        <v>1335.73</v>
      </c>
      <c r="AL340" s="38">
        <f t="shared" si="146"/>
        <v>1358.61</v>
      </c>
      <c r="AM340" s="36">
        <f t="shared" si="147"/>
        <v>3338014</v>
      </c>
      <c r="AN340" s="39">
        <f t="shared" si="148"/>
        <v>1.8122660999999999E-3</v>
      </c>
      <c r="AO340" s="36">
        <f t="shared" si="149"/>
        <v>2956.6940194889999</v>
      </c>
      <c r="AP340" s="36">
        <f t="shared" si="150"/>
        <v>1709481</v>
      </c>
      <c r="AQ340" s="36">
        <f t="shared" si="151"/>
        <v>33600</v>
      </c>
      <c r="AR340" s="36">
        <f t="shared" si="152"/>
        <v>88925.1</v>
      </c>
      <c r="AS340" s="36">
        <f t="shared" si="153"/>
        <v>1672924</v>
      </c>
      <c r="AT340" s="40">
        <f t="shared" si="154"/>
        <v>1709481</v>
      </c>
      <c r="AU340" s="37"/>
      <c r="AV340" s="37">
        <f t="shared" si="155"/>
        <v>1</v>
      </c>
    </row>
    <row r="341" spans="1:48" ht="15" customHeight="1" x14ac:dyDescent="0.25">
      <c r="A341" s="43">
        <v>32</v>
      </c>
      <c r="B341" s="43">
        <v>400</v>
      </c>
      <c r="C341" t="s">
        <v>1771</v>
      </c>
      <c r="D341" t="s">
        <v>1772</v>
      </c>
      <c r="E341" s="44" t="s">
        <v>432</v>
      </c>
      <c r="F341" s="35">
        <v>768847</v>
      </c>
      <c r="G341" s="53">
        <v>1762</v>
      </c>
      <c r="H341" s="56">
        <f t="shared" si="130"/>
        <v>3.246005904076029</v>
      </c>
      <c r="I341">
        <v>242</v>
      </c>
      <c r="J341">
        <v>774</v>
      </c>
      <c r="K341" s="37">
        <f t="shared" si="131"/>
        <v>31.266100000000002</v>
      </c>
      <c r="L341" s="37">
        <v>1820</v>
      </c>
      <c r="M341" s="37">
        <v>1845</v>
      </c>
      <c r="N341" s="37">
        <v>1679</v>
      </c>
      <c r="O341" s="37">
        <v>1721</v>
      </c>
      <c r="P341" s="45">
        <v>1694</v>
      </c>
      <c r="Q341" s="53">
        <v>1735</v>
      </c>
      <c r="R341" s="45">
        <f t="shared" si="132"/>
        <v>1845</v>
      </c>
      <c r="S341" s="38">
        <f t="shared" si="133"/>
        <v>4.5</v>
      </c>
      <c r="T341" s="53">
        <v>12221400</v>
      </c>
      <c r="U341" s="53">
        <v>101432800</v>
      </c>
      <c r="V341" s="63">
        <f t="shared" si="134"/>
        <v>12.048765</v>
      </c>
      <c r="W341" s="36">
        <v>443</v>
      </c>
      <c r="X341">
        <v>1626</v>
      </c>
      <c r="Y341">
        <f t="shared" si="135"/>
        <v>27.24</v>
      </c>
      <c r="Z341" s="55">
        <v>1115493</v>
      </c>
      <c r="AA341" s="46">
        <v>822492</v>
      </c>
      <c r="AB341" s="37">
        <f t="shared" si="136"/>
        <v>0.376778</v>
      </c>
      <c r="AC341" s="37" t="str">
        <f t="shared" si="137"/>
        <v/>
      </c>
      <c r="AD341" s="37" t="str">
        <f t="shared" si="138"/>
        <v/>
      </c>
      <c r="AE341" s="71">
        <f t="shared" si="139"/>
        <v>913.455046074601</v>
      </c>
      <c r="AF341" s="71">
        <f t="shared" si="140"/>
        <v>0</v>
      </c>
      <c r="AG341" s="71">
        <f t="shared" si="141"/>
        <v>0</v>
      </c>
      <c r="AH341" s="71" t="str">
        <f t="shared" si="142"/>
        <v/>
      </c>
      <c r="AI341" s="37" t="str">
        <f t="shared" si="143"/>
        <v/>
      </c>
      <c r="AJ341" s="37" t="str">
        <f t="shared" si="144"/>
        <v/>
      </c>
      <c r="AK341" s="38">
        <f t="shared" si="145"/>
        <v>913.46</v>
      </c>
      <c r="AL341" s="38">
        <f t="shared" si="146"/>
        <v>929.11</v>
      </c>
      <c r="AM341" s="36">
        <f t="shared" si="147"/>
        <v>1216799</v>
      </c>
      <c r="AN341" s="39">
        <f t="shared" si="148"/>
        <v>1.8122660999999999E-3</v>
      </c>
      <c r="AO341" s="36">
        <f t="shared" si="149"/>
        <v>811.80822402719991</v>
      </c>
      <c r="AP341" s="36">
        <f t="shared" si="150"/>
        <v>769659</v>
      </c>
      <c r="AQ341" s="36">
        <f t="shared" si="151"/>
        <v>17620</v>
      </c>
      <c r="AR341" s="36">
        <f t="shared" si="152"/>
        <v>41124.600000000006</v>
      </c>
      <c r="AS341" s="36">
        <f t="shared" si="153"/>
        <v>751227</v>
      </c>
      <c r="AT341" s="40">
        <f t="shared" si="154"/>
        <v>769659</v>
      </c>
      <c r="AU341" s="37"/>
      <c r="AV341" s="37">
        <f t="shared" si="155"/>
        <v>1</v>
      </c>
    </row>
    <row r="342" spans="1:48" ht="15" customHeight="1" x14ac:dyDescent="0.25">
      <c r="A342" s="43">
        <v>32</v>
      </c>
      <c r="B342" s="43">
        <v>500</v>
      </c>
      <c r="C342" t="s">
        <v>2083</v>
      </c>
      <c r="D342" t="s">
        <v>2084</v>
      </c>
      <c r="E342" s="44" t="s">
        <v>588</v>
      </c>
      <c r="F342" s="35">
        <v>63165</v>
      </c>
      <c r="G342" s="53">
        <v>208</v>
      </c>
      <c r="H342" s="56">
        <f t="shared" si="130"/>
        <v>2.3180633349627615</v>
      </c>
      <c r="I342">
        <v>39</v>
      </c>
      <c r="J342">
        <v>85</v>
      </c>
      <c r="K342" s="37">
        <f t="shared" si="131"/>
        <v>45.882400000000004</v>
      </c>
      <c r="L342" s="37">
        <v>237</v>
      </c>
      <c r="M342" s="37">
        <v>263</v>
      </c>
      <c r="N342" s="37">
        <v>223</v>
      </c>
      <c r="O342" s="37">
        <v>185</v>
      </c>
      <c r="P342" s="48">
        <v>188</v>
      </c>
      <c r="Q342" s="53">
        <v>203</v>
      </c>
      <c r="R342" s="45">
        <f t="shared" si="132"/>
        <v>263</v>
      </c>
      <c r="S342" s="38">
        <f t="shared" si="133"/>
        <v>20.91</v>
      </c>
      <c r="T342" s="53">
        <v>1158200</v>
      </c>
      <c r="U342" s="53">
        <v>11098300</v>
      </c>
      <c r="V342" s="63">
        <f t="shared" si="134"/>
        <v>10.435833000000001</v>
      </c>
      <c r="W342" s="36">
        <v>29</v>
      </c>
      <c r="X342">
        <v>180</v>
      </c>
      <c r="Y342">
        <f t="shared" si="135"/>
        <v>16.11</v>
      </c>
      <c r="Z342" s="55">
        <v>117295</v>
      </c>
      <c r="AA342" s="46">
        <v>102000</v>
      </c>
      <c r="AB342" s="37">
        <f t="shared" si="136"/>
        <v>0.376778</v>
      </c>
      <c r="AC342" s="37" t="str">
        <f t="shared" si="137"/>
        <v/>
      </c>
      <c r="AD342" s="37" t="str">
        <f t="shared" si="138"/>
        <v/>
      </c>
      <c r="AE342" s="71">
        <f t="shared" si="139"/>
        <v>708.49387523656981</v>
      </c>
      <c r="AF342" s="71">
        <f t="shared" si="140"/>
        <v>0</v>
      </c>
      <c r="AG342" s="71">
        <f t="shared" si="141"/>
        <v>0</v>
      </c>
      <c r="AH342" s="71" t="str">
        <f t="shared" si="142"/>
        <v/>
      </c>
      <c r="AI342" s="37" t="str">
        <f t="shared" si="143"/>
        <v/>
      </c>
      <c r="AJ342" s="37" t="str">
        <f t="shared" si="144"/>
        <v/>
      </c>
      <c r="AK342" s="38">
        <f t="shared" si="145"/>
        <v>708.49</v>
      </c>
      <c r="AL342" s="38">
        <f t="shared" si="146"/>
        <v>720.63</v>
      </c>
      <c r="AM342" s="36">
        <f t="shared" si="147"/>
        <v>105697</v>
      </c>
      <c r="AN342" s="39">
        <f t="shared" si="148"/>
        <v>1.8122660999999999E-3</v>
      </c>
      <c r="AO342" s="36">
        <f t="shared" si="149"/>
        <v>77.0793017652</v>
      </c>
      <c r="AP342" s="36">
        <f t="shared" si="150"/>
        <v>63242</v>
      </c>
      <c r="AQ342" s="36">
        <f t="shared" si="151"/>
        <v>2080</v>
      </c>
      <c r="AR342" s="36">
        <f t="shared" si="152"/>
        <v>5100</v>
      </c>
      <c r="AS342" s="36">
        <f t="shared" si="153"/>
        <v>61085</v>
      </c>
      <c r="AT342" s="40">
        <f t="shared" si="154"/>
        <v>63242</v>
      </c>
      <c r="AU342" s="37"/>
      <c r="AV342" s="37">
        <f t="shared" si="155"/>
        <v>1</v>
      </c>
    </row>
    <row r="343" spans="1:48" ht="15" customHeight="1" x14ac:dyDescent="0.25">
      <c r="A343" s="43">
        <v>32</v>
      </c>
      <c r="B343" s="43">
        <v>600</v>
      </c>
      <c r="C343" t="s">
        <v>2555</v>
      </c>
      <c r="D343" t="s">
        <v>2556</v>
      </c>
      <c r="E343" s="44" t="s">
        <v>823</v>
      </c>
      <c r="F343" s="35">
        <v>14788</v>
      </c>
      <c r="G343" s="53">
        <v>63</v>
      </c>
      <c r="H343" s="56">
        <f t="shared" si="130"/>
        <v>1.7993405494535817</v>
      </c>
      <c r="I343">
        <v>12</v>
      </c>
      <c r="J343">
        <v>18</v>
      </c>
      <c r="K343" s="37">
        <f t="shared" si="131"/>
        <v>66.666700000000006</v>
      </c>
      <c r="L343" s="37">
        <v>132</v>
      </c>
      <c r="M343" s="37">
        <v>120</v>
      </c>
      <c r="N343" s="37">
        <v>83</v>
      </c>
      <c r="O343" s="37">
        <v>69</v>
      </c>
      <c r="P343" s="48">
        <v>60</v>
      </c>
      <c r="Q343" s="53">
        <v>62</v>
      </c>
      <c r="R343" s="45">
        <f t="shared" si="132"/>
        <v>132</v>
      </c>
      <c r="S343" s="38">
        <f t="shared" si="133"/>
        <v>52.27</v>
      </c>
      <c r="T343" s="53">
        <v>444900</v>
      </c>
      <c r="U343" s="53">
        <v>3905200</v>
      </c>
      <c r="V343" s="63">
        <f t="shared" si="134"/>
        <v>11.392502</v>
      </c>
      <c r="W343" s="36">
        <v>11</v>
      </c>
      <c r="X343">
        <v>42</v>
      </c>
      <c r="Y343">
        <f t="shared" si="135"/>
        <v>26.19</v>
      </c>
      <c r="Z343" s="55">
        <v>36199</v>
      </c>
      <c r="AA343" s="46">
        <v>42600</v>
      </c>
      <c r="AB343" s="37">
        <f t="shared" si="136"/>
        <v>0.376778</v>
      </c>
      <c r="AC343" s="37" t="str">
        <f t="shared" si="137"/>
        <v/>
      </c>
      <c r="AD343" s="37" t="str">
        <f t="shared" si="138"/>
        <v/>
      </c>
      <c r="AE343" s="71">
        <f t="shared" si="139"/>
        <v>593.91994254165877</v>
      </c>
      <c r="AF343" s="71">
        <f t="shared" si="140"/>
        <v>0</v>
      </c>
      <c r="AG343" s="71">
        <f t="shared" si="141"/>
        <v>0</v>
      </c>
      <c r="AH343" s="71" t="str">
        <f t="shared" si="142"/>
        <v/>
      </c>
      <c r="AI343" s="37" t="str">
        <f t="shared" si="143"/>
        <v/>
      </c>
      <c r="AJ343" s="37" t="str">
        <f t="shared" si="144"/>
        <v/>
      </c>
      <c r="AK343" s="38">
        <f t="shared" si="145"/>
        <v>593.91999999999996</v>
      </c>
      <c r="AL343" s="38">
        <f t="shared" si="146"/>
        <v>604.1</v>
      </c>
      <c r="AM343" s="36">
        <f t="shared" si="147"/>
        <v>24419</v>
      </c>
      <c r="AN343" s="39">
        <f t="shared" si="148"/>
        <v>1.8122660999999999E-3</v>
      </c>
      <c r="AO343" s="36">
        <f t="shared" si="149"/>
        <v>17.453934809099998</v>
      </c>
      <c r="AP343" s="36">
        <f t="shared" si="150"/>
        <v>14805</v>
      </c>
      <c r="AQ343" s="36">
        <f t="shared" si="151"/>
        <v>630</v>
      </c>
      <c r="AR343" s="36">
        <f t="shared" si="152"/>
        <v>2130</v>
      </c>
      <c r="AS343" s="36">
        <f t="shared" si="153"/>
        <v>14158</v>
      </c>
      <c r="AT343" s="40">
        <f t="shared" si="154"/>
        <v>14805</v>
      </c>
      <c r="AU343" s="37"/>
      <c r="AV343" s="37">
        <f t="shared" si="155"/>
        <v>1</v>
      </c>
    </row>
    <row r="344" spans="1:48" ht="15" customHeight="1" x14ac:dyDescent="0.25">
      <c r="A344" s="43">
        <v>33</v>
      </c>
      <c r="B344" s="43">
        <v>100</v>
      </c>
      <c r="C344" t="s">
        <v>1537</v>
      </c>
      <c r="D344" t="s">
        <v>1538</v>
      </c>
      <c r="E344" s="44" t="s">
        <v>315</v>
      </c>
      <c r="F344" s="35">
        <v>31760</v>
      </c>
      <c r="G344" s="53">
        <v>154</v>
      </c>
      <c r="H344" s="56">
        <f t="shared" si="130"/>
        <v>2.1875207208364631</v>
      </c>
      <c r="I344">
        <v>16</v>
      </c>
      <c r="J344">
        <v>52</v>
      </c>
      <c r="K344" s="37">
        <f t="shared" si="131"/>
        <v>30.769200000000001</v>
      </c>
      <c r="L344" s="37">
        <v>132</v>
      </c>
      <c r="M344" s="37">
        <v>123</v>
      </c>
      <c r="N344" s="37">
        <v>119</v>
      </c>
      <c r="O344" s="37">
        <v>105</v>
      </c>
      <c r="P344" s="48">
        <v>158</v>
      </c>
      <c r="Q344" s="53">
        <v>154</v>
      </c>
      <c r="R344" s="45">
        <f t="shared" si="132"/>
        <v>158</v>
      </c>
      <c r="S344" s="38">
        <f t="shared" si="133"/>
        <v>2.5299999999999998</v>
      </c>
      <c r="T344" s="53">
        <v>1277200</v>
      </c>
      <c r="U344" s="53">
        <v>12208436</v>
      </c>
      <c r="V344" s="63">
        <f t="shared" si="134"/>
        <v>10.461619000000001</v>
      </c>
      <c r="W344" s="36">
        <v>17</v>
      </c>
      <c r="X344">
        <v>119</v>
      </c>
      <c r="Y344">
        <f t="shared" si="135"/>
        <v>14.29</v>
      </c>
      <c r="Z344" s="55">
        <v>144305</v>
      </c>
      <c r="AA344" s="46">
        <v>13800</v>
      </c>
      <c r="AB344" s="37">
        <f t="shared" si="136"/>
        <v>0.376778</v>
      </c>
      <c r="AC344" s="37" t="str">
        <f t="shared" si="137"/>
        <v/>
      </c>
      <c r="AD344" s="37" t="str">
        <f t="shared" si="138"/>
        <v/>
      </c>
      <c r="AE344" s="71">
        <f t="shared" si="139"/>
        <v>679.6600142561955</v>
      </c>
      <c r="AF344" s="71">
        <f t="shared" si="140"/>
        <v>0</v>
      </c>
      <c r="AG344" s="71">
        <f t="shared" si="141"/>
        <v>0</v>
      </c>
      <c r="AH344" s="71" t="str">
        <f t="shared" si="142"/>
        <v/>
      </c>
      <c r="AI344" s="37" t="str">
        <f t="shared" si="143"/>
        <v/>
      </c>
      <c r="AJ344" s="37" t="str">
        <f t="shared" si="144"/>
        <v/>
      </c>
      <c r="AK344" s="38">
        <f t="shared" si="145"/>
        <v>679.66</v>
      </c>
      <c r="AL344" s="38">
        <f t="shared" si="146"/>
        <v>691.3</v>
      </c>
      <c r="AM344" s="36">
        <f t="shared" si="147"/>
        <v>52089</v>
      </c>
      <c r="AN344" s="39">
        <f t="shared" si="148"/>
        <v>1.8122660999999999E-3</v>
      </c>
      <c r="AO344" s="36">
        <f t="shared" si="149"/>
        <v>36.841557546899999</v>
      </c>
      <c r="AP344" s="36">
        <f t="shared" si="150"/>
        <v>31797</v>
      </c>
      <c r="AQ344" s="36">
        <f t="shared" si="151"/>
        <v>1540</v>
      </c>
      <c r="AR344" s="36">
        <f t="shared" si="152"/>
        <v>690</v>
      </c>
      <c r="AS344" s="36">
        <f t="shared" si="153"/>
        <v>31070</v>
      </c>
      <c r="AT344" s="40">
        <f t="shared" si="154"/>
        <v>31797</v>
      </c>
      <c r="AU344" s="37"/>
      <c r="AV344" s="37">
        <f t="shared" si="155"/>
        <v>1</v>
      </c>
    </row>
    <row r="345" spans="1:48" ht="15" customHeight="1" x14ac:dyDescent="0.25">
      <c r="A345" s="43">
        <v>33</v>
      </c>
      <c r="B345" s="43">
        <v>200</v>
      </c>
      <c r="C345" t="s">
        <v>1979</v>
      </c>
      <c r="D345" t="s">
        <v>1980</v>
      </c>
      <c r="E345" s="44" t="s">
        <v>536</v>
      </c>
      <c r="F345" s="35">
        <v>1229575</v>
      </c>
      <c r="G345" s="53">
        <v>3729</v>
      </c>
      <c r="H345" s="56">
        <f t="shared" si="130"/>
        <v>3.571592383361307</v>
      </c>
      <c r="I345">
        <v>302</v>
      </c>
      <c r="J345">
        <v>1651</v>
      </c>
      <c r="K345" s="37">
        <f t="shared" si="131"/>
        <v>18.291899999999998</v>
      </c>
      <c r="L345" s="37">
        <v>2582</v>
      </c>
      <c r="M345" s="37">
        <v>2890</v>
      </c>
      <c r="N345" s="37">
        <v>2905</v>
      </c>
      <c r="O345" s="37">
        <v>3193</v>
      </c>
      <c r="P345" s="45">
        <v>3571</v>
      </c>
      <c r="Q345" s="53">
        <v>3665</v>
      </c>
      <c r="R345" s="45">
        <f t="shared" si="132"/>
        <v>3665</v>
      </c>
      <c r="S345" s="38">
        <f t="shared" si="133"/>
        <v>0</v>
      </c>
      <c r="T345" s="53">
        <v>61325500</v>
      </c>
      <c r="U345" s="53">
        <v>290973203</v>
      </c>
      <c r="V345" s="63">
        <f t="shared" si="134"/>
        <v>21.075996</v>
      </c>
      <c r="W345" s="36">
        <v>925</v>
      </c>
      <c r="X345">
        <v>3685</v>
      </c>
      <c r="Y345">
        <f t="shared" si="135"/>
        <v>25.1</v>
      </c>
      <c r="Z345" s="55">
        <v>3360675</v>
      </c>
      <c r="AA345" s="46">
        <v>1504083</v>
      </c>
      <c r="AB345" s="37">
        <f t="shared" si="136"/>
        <v>0.376778</v>
      </c>
      <c r="AC345" s="37" t="str">
        <f t="shared" si="137"/>
        <v/>
      </c>
      <c r="AD345" s="37" t="str">
        <f t="shared" si="138"/>
        <v/>
      </c>
      <c r="AE345" s="71">
        <f t="shared" si="139"/>
        <v>0</v>
      </c>
      <c r="AF345" s="71">
        <f t="shared" si="140"/>
        <v>935.49671050599989</v>
      </c>
      <c r="AG345" s="71">
        <f t="shared" si="141"/>
        <v>0</v>
      </c>
      <c r="AH345" s="71" t="str">
        <f t="shared" si="142"/>
        <v/>
      </c>
      <c r="AI345" s="37" t="str">
        <f t="shared" si="143"/>
        <v/>
      </c>
      <c r="AJ345" s="37" t="str">
        <f t="shared" si="144"/>
        <v/>
      </c>
      <c r="AK345" s="38">
        <f t="shared" si="145"/>
        <v>935.5</v>
      </c>
      <c r="AL345" s="38">
        <f t="shared" si="146"/>
        <v>951.53</v>
      </c>
      <c r="AM345" s="36">
        <f t="shared" si="147"/>
        <v>2282027</v>
      </c>
      <c r="AN345" s="39">
        <f t="shared" si="148"/>
        <v>1.8122660999999999E-3</v>
      </c>
      <c r="AO345" s="36">
        <f t="shared" si="149"/>
        <v>1907.3230814771998</v>
      </c>
      <c r="AP345" s="36">
        <f t="shared" si="150"/>
        <v>1231482</v>
      </c>
      <c r="AQ345" s="36">
        <f t="shared" si="151"/>
        <v>37290</v>
      </c>
      <c r="AR345" s="36">
        <f t="shared" si="152"/>
        <v>75204.150000000009</v>
      </c>
      <c r="AS345" s="36">
        <f t="shared" si="153"/>
        <v>1192285</v>
      </c>
      <c r="AT345" s="40">
        <f t="shared" si="154"/>
        <v>1231482</v>
      </c>
      <c r="AU345" s="37"/>
      <c r="AV345" s="37">
        <f t="shared" si="155"/>
        <v>1</v>
      </c>
    </row>
    <row r="346" spans="1:48" ht="15" customHeight="1" x14ac:dyDescent="0.25">
      <c r="A346" s="43">
        <v>33</v>
      </c>
      <c r="B346" s="43">
        <v>300</v>
      </c>
      <c r="C346" t="s">
        <v>2081</v>
      </c>
      <c r="D346" t="s">
        <v>2082</v>
      </c>
      <c r="E346" s="44" t="s">
        <v>587</v>
      </c>
      <c r="F346" s="35">
        <v>129703</v>
      </c>
      <c r="G346" s="53">
        <v>390</v>
      </c>
      <c r="H346" s="56">
        <f t="shared" si="130"/>
        <v>2.5910646070264991</v>
      </c>
      <c r="I346">
        <v>68</v>
      </c>
      <c r="J346">
        <v>183</v>
      </c>
      <c r="K346" s="37">
        <f t="shared" si="131"/>
        <v>37.158499999999997</v>
      </c>
      <c r="L346" s="37">
        <v>384</v>
      </c>
      <c r="M346" s="37">
        <v>423</v>
      </c>
      <c r="N346" s="37">
        <v>510</v>
      </c>
      <c r="O346" s="37">
        <v>474</v>
      </c>
      <c r="P346" s="48">
        <v>369</v>
      </c>
      <c r="Q346" s="53">
        <v>388</v>
      </c>
      <c r="R346" s="45">
        <f t="shared" si="132"/>
        <v>510</v>
      </c>
      <c r="S346" s="38">
        <f t="shared" si="133"/>
        <v>23.53</v>
      </c>
      <c r="T346" s="53">
        <v>4601300</v>
      </c>
      <c r="U346" s="53">
        <v>21041772</v>
      </c>
      <c r="V346" s="63">
        <f t="shared" si="134"/>
        <v>21.867455</v>
      </c>
      <c r="W346" s="36">
        <v>73</v>
      </c>
      <c r="X346">
        <v>411</v>
      </c>
      <c r="Y346">
        <f t="shared" si="135"/>
        <v>17.760000000000002</v>
      </c>
      <c r="Z346" s="55">
        <v>254221</v>
      </c>
      <c r="AA346" s="46">
        <v>123757</v>
      </c>
      <c r="AB346" s="37">
        <f t="shared" si="136"/>
        <v>0.376778</v>
      </c>
      <c r="AC346" s="37" t="str">
        <f t="shared" si="137"/>
        <v/>
      </c>
      <c r="AD346" s="37" t="str">
        <f t="shared" si="138"/>
        <v/>
      </c>
      <c r="AE346" s="71">
        <f t="shared" si="139"/>
        <v>768.79357720619203</v>
      </c>
      <c r="AF346" s="71">
        <f t="shared" si="140"/>
        <v>0</v>
      </c>
      <c r="AG346" s="71">
        <f t="shared" si="141"/>
        <v>0</v>
      </c>
      <c r="AH346" s="71" t="str">
        <f t="shared" si="142"/>
        <v/>
      </c>
      <c r="AI346" s="37" t="str">
        <f t="shared" si="143"/>
        <v/>
      </c>
      <c r="AJ346" s="37" t="str">
        <f t="shared" si="144"/>
        <v/>
      </c>
      <c r="AK346" s="38">
        <f t="shared" si="145"/>
        <v>768.79</v>
      </c>
      <c r="AL346" s="38">
        <f t="shared" si="146"/>
        <v>781.96</v>
      </c>
      <c r="AM346" s="36">
        <f t="shared" si="147"/>
        <v>209180</v>
      </c>
      <c r="AN346" s="39">
        <f t="shared" si="148"/>
        <v>1.8122660999999999E-3</v>
      </c>
      <c r="AO346" s="36">
        <f t="shared" si="149"/>
        <v>144.0334728297</v>
      </c>
      <c r="AP346" s="36">
        <f t="shared" si="150"/>
        <v>129847</v>
      </c>
      <c r="AQ346" s="36">
        <f t="shared" si="151"/>
        <v>3900</v>
      </c>
      <c r="AR346" s="36">
        <f t="shared" si="152"/>
        <v>6187.85</v>
      </c>
      <c r="AS346" s="36">
        <f t="shared" si="153"/>
        <v>125803</v>
      </c>
      <c r="AT346" s="40">
        <f t="shared" si="154"/>
        <v>129847</v>
      </c>
      <c r="AU346" s="37"/>
      <c r="AV346" s="37">
        <f t="shared" si="155"/>
        <v>1</v>
      </c>
    </row>
    <row r="347" spans="1:48" ht="15" customHeight="1" x14ac:dyDescent="0.25">
      <c r="A347" s="43">
        <v>33</v>
      </c>
      <c r="B347" s="43">
        <v>400</v>
      </c>
      <c r="C347" t="s">
        <v>2173</v>
      </c>
      <c r="D347" t="s">
        <v>2174</v>
      </c>
      <c r="E347" s="44" t="s">
        <v>633</v>
      </c>
      <c r="F347" s="35">
        <v>26962</v>
      </c>
      <c r="G347" s="53">
        <v>108</v>
      </c>
      <c r="H347" s="56">
        <f t="shared" si="130"/>
        <v>2.0334237554869499</v>
      </c>
      <c r="I347">
        <v>11</v>
      </c>
      <c r="J347">
        <v>35</v>
      </c>
      <c r="K347" s="37">
        <f t="shared" si="131"/>
        <v>31.428599999999999</v>
      </c>
      <c r="L347" s="37">
        <v>114</v>
      </c>
      <c r="M347" s="37">
        <v>122</v>
      </c>
      <c r="N347" s="37">
        <v>124</v>
      </c>
      <c r="O347" s="37">
        <v>98</v>
      </c>
      <c r="P347" s="48">
        <v>123</v>
      </c>
      <c r="Q347" s="53">
        <v>107</v>
      </c>
      <c r="R347" s="45">
        <f t="shared" si="132"/>
        <v>124</v>
      </c>
      <c r="S347" s="38">
        <f t="shared" si="133"/>
        <v>12.9</v>
      </c>
      <c r="T347" s="53">
        <v>55400</v>
      </c>
      <c r="U347" s="53">
        <v>6331117</v>
      </c>
      <c r="V347" s="63">
        <f t="shared" si="134"/>
        <v>0.87504300000000002</v>
      </c>
      <c r="W347" s="36">
        <v>19</v>
      </c>
      <c r="X347">
        <v>61</v>
      </c>
      <c r="Y347">
        <f t="shared" si="135"/>
        <v>31.15</v>
      </c>
      <c r="Z347" s="55">
        <v>62793</v>
      </c>
      <c r="AA347" s="46">
        <v>39998</v>
      </c>
      <c r="AB347" s="37">
        <f t="shared" si="136"/>
        <v>0.376778</v>
      </c>
      <c r="AC347" s="37" t="str">
        <f t="shared" si="137"/>
        <v/>
      </c>
      <c r="AD347" s="37" t="str">
        <f t="shared" si="138"/>
        <v/>
      </c>
      <c r="AE347" s="71">
        <f t="shared" si="139"/>
        <v>645.62353884069103</v>
      </c>
      <c r="AF347" s="71">
        <f t="shared" si="140"/>
        <v>0</v>
      </c>
      <c r="AG347" s="71">
        <f t="shared" si="141"/>
        <v>0</v>
      </c>
      <c r="AH347" s="71" t="str">
        <f t="shared" si="142"/>
        <v/>
      </c>
      <c r="AI347" s="37" t="str">
        <f t="shared" si="143"/>
        <v/>
      </c>
      <c r="AJ347" s="37" t="str">
        <f t="shared" si="144"/>
        <v/>
      </c>
      <c r="AK347" s="38">
        <f t="shared" si="145"/>
        <v>645.62</v>
      </c>
      <c r="AL347" s="38">
        <f t="shared" si="146"/>
        <v>656.68</v>
      </c>
      <c r="AM347" s="36">
        <f t="shared" si="147"/>
        <v>47262</v>
      </c>
      <c r="AN347" s="39">
        <f t="shared" si="148"/>
        <v>1.8122660999999999E-3</v>
      </c>
      <c r="AO347" s="36">
        <f t="shared" si="149"/>
        <v>36.789001829999997</v>
      </c>
      <c r="AP347" s="36">
        <f t="shared" si="150"/>
        <v>26999</v>
      </c>
      <c r="AQ347" s="36">
        <f t="shared" si="151"/>
        <v>1080</v>
      </c>
      <c r="AR347" s="36">
        <f t="shared" si="152"/>
        <v>1999.9</v>
      </c>
      <c r="AS347" s="36">
        <f t="shared" si="153"/>
        <v>25882</v>
      </c>
      <c r="AT347" s="40">
        <f t="shared" si="154"/>
        <v>26999</v>
      </c>
      <c r="AU347" s="37"/>
      <c r="AV347" s="37">
        <f t="shared" si="155"/>
        <v>1</v>
      </c>
    </row>
    <row r="348" spans="1:48" ht="15" customHeight="1" x14ac:dyDescent="0.25">
      <c r="A348" s="43">
        <v>34</v>
      </c>
      <c r="B348" s="43">
        <v>100</v>
      </c>
      <c r="C348" t="s">
        <v>959</v>
      </c>
      <c r="D348" t="s">
        <v>960</v>
      </c>
      <c r="E348" s="44" t="s">
        <v>28</v>
      </c>
      <c r="F348" s="35">
        <v>405170</v>
      </c>
      <c r="G348" s="53">
        <v>1137</v>
      </c>
      <c r="H348" s="56">
        <f t="shared" si="130"/>
        <v>3.0557604646877348</v>
      </c>
      <c r="I348">
        <v>109</v>
      </c>
      <c r="J348">
        <v>452</v>
      </c>
      <c r="K348" s="37">
        <f t="shared" si="131"/>
        <v>24.115000000000002</v>
      </c>
      <c r="L348" s="37">
        <v>956</v>
      </c>
      <c r="M348" s="37">
        <v>1128</v>
      </c>
      <c r="N348" s="37">
        <v>1053</v>
      </c>
      <c r="O348" s="37">
        <v>1079</v>
      </c>
      <c r="P348" s="45">
        <v>1133</v>
      </c>
      <c r="Q348" s="53">
        <v>1124</v>
      </c>
      <c r="R348" s="45">
        <f t="shared" si="132"/>
        <v>1133</v>
      </c>
      <c r="S348" s="38">
        <f t="shared" si="133"/>
        <v>0</v>
      </c>
      <c r="T348" s="53">
        <v>10914600</v>
      </c>
      <c r="U348" s="53">
        <v>67236594</v>
      </c>
      <c r="V348" s="63">
        <f t="shared" si="134"/>
        <v>16.233124</v>
      </c>
      <c r="W348" s="36">
        <v>117</v>
      </c>
      <c r="X348">
        <v>1210</v>
      </c>
      <c r="Y348">
        <f t="shared" si="135"/>
        <v>9.67</v>
      </c>
      <c r="Z348" s="55">
        <v>771058</v>
      </c>
      <c r="AA348" s="46">
        <v>592278</v>
      </c>
      <c r="AB348" s="37">
        <f t="shared" si="136"/>
        <v>0.376778</v>
      </c>
      <c r="AC348" s="37" t="str">
        <f t="shared" si="137"/>
        <v/>
      </c>
      <c r="AD348" s="37" t="str">
        <f t="shared" si="138"/>
        <v/>
      </c>
      <c r="AE348" s="71">
        <f t="shared" si="139"/>
        <v>871.43420415883281</v>
      </c>
      <c r="AF348" s="71">
        <f t="shared" si="140"/>
        <v>0</v>
      </c>
      <c r="AG348" s="71">
        <f t="shared" si="141"/>
        <v>0</v>
      </c>
      <c r="AH348" s="71" t="str">
        <f t="shared" si="142"/>
        <v/>
      </c>
      <c r="AI348" s="37" t="str">
        <f t="shared" si="143"/>
        <v/>
      </c>
      <c r="AJ348" s="37" t="str">
        <f t="shared" si="144"/>
        <v/>
      </c>
      <c r="AK348" s="38">
        <f t="shared" si="145"/>
        <v>871.43</v>
      </c>
      <c r="AL348" s="38">
        <f t="shared" si="146"/>
        <v>886.36</v>
      </c>
      <c r="AM348" s="36">
        <f t="shared" si="147"/>
        <v>717274</v>
      </c>
      <c r="AN348" s="39">
        <f t="shared" si="148"/>
        <v>1.8122660999999999E-3</v>
      </c>
      <c r="AO348" s="36">
        <f t="shared" si="149"/>
        <v>565.61549887439992</v>
      </c>
      <c r="AP348" s="36">
        <f t="shared" si="150"/>
        <v>405736</v>
      </c>
      <c r="AQ348" s="36">
        <f t="shared" si="151"/>
        <v>11370</v>
      </c>
      <c r="AR348" s="36">
        <f t="shared" si="152"/>
        <v>29613.9</v>
      </c>
      <c r="AS348" s="36">
        <f t="shared" si="153"/>
        <v>393800</v>
      </c>
      <c r="AT348" s="40">
        <f t="shared" si="154"/>
        <v>405736</v>
      </c>
      <c r="AU348" s="37"/>
      <c r="AV348" s="37">
        <f t="shared" si="155"/>
        <v>1</v>
      </c>
    </row>
    <row r="349" spans="1:48" ht="15" customHeight="1" x14ac:dyDescent="0.25">
      <c r="A349" s="43">
        <v>34</v>
      </c>
      <c r="B349" s="43">
        <v>200</v>
      </c>
      <c r="C349" t="s">
        <v>1051</v>
      </c>
      <c r="D349" t="s">
        <v>1052</v>
      </c>
      <c r="E349" s="44" t="s">
        <v>74</v>
      </c>
      <c r="F349" s="35">
        <v>25691</v>
      </c>
      <c r="G349" s="53">
        <v>152</v>
      </c>
      <c r="H349" s="56">
        <f t="shared" si="130"/>
        <v>2.1818435879447726</v>
      </c>
      <c r="I349">
        <v>19</v>
      </c>
      <c r="J349">
        <v>104</v>
      </c>
      <c r="K349" s="37">
        <f t="shared" si="131"/>
        <v>18.269199999999998</v>
      </c>
      <c r="L349" s="37">
        <v>172</v>
      </c>
      <c r="M349" s="37">
        <v>200</v>
      </c>
      <c r="N349" s="37">
        <v>183</v>
      </c>
      <c r="O349" s="37">
        <v>186</v>
      </c>
      <c r="P349" s="48">
        <v>157</v>
      </c>
      <c r="Q349" s="53">
        <v>145</v>
      </c>
      <c r="R349" s="45">
        <f t="shared" si="132"/>
        <v>200</v>
      </c>
      <c r="S349" s="38">
        <f t="shared" si="133"/>
        <v>24</v>
      </c>
      <c r="T349" s="53">
        <v>628000</v>
      </c>
      <c r="U349" s="53">
        <v>14243544</v>
      </c>
      <c r="V349" s="63">
        <f t="shared" si="134"/>
        <v>4.4090150000000001</v>
      </c>
      <c r="W349" s="36">
        <v>47</v>
      </c>
      <c r="X349">
        <v>174</v>
      </c>
      <c r="Y349">
        <f t="shared" si="135"/>
        <v>27.01</v>
      </c>
      <c r="Z349" s="55">
        <v>128526</v>
      </c>
      <c r="AA349" s="46">
        <v>75319</v>
      </c>
      <c r="AB349" s="37">
        <f t="shared" si="136"/>
        <v>0.376778</v>
      </c>
      <c r="AC349" s="37" t="str">
        <f t="shared" si="137"/>
        <v/>
      </c>
      <c r="AD349" s="37" t="str">
        <f t="shared" si="138"/>
        <v/>
      </c>
      <c r="AE349" s="71">
        <f t="shared" si="139"/>
        <v>678.40606617447759</v>
      </c>
      <c r="AF349" s="71">
        <f t="shared" si="140"/>
        <v>0</v>
      </c>
      <c r="AG349" s="71">
        <f t="shared" si="141"/>
        <v>0</v>
      </c>
      <c r="AH349" s="71" t="str">
        <f t="shared" si="142"/>
        <v/>
      </c>
      <c r="AI349" s="37" t="str">
        <f t="shared" si="143"/>
        <v/>
      </c>
      <c r="AJ349" s="37" t="str">
        <f t="shared" si="144"/>
        <v/>
      </c>
      <c r="AK349" s="38">
        <f t="shared" si="145"/>
        <v>678.41</v>
      </c>
      <c r="AL349" s="38">
        <f t="shared" si="146"/>
        <v>690.03</v>
      </c>
      <c r="AM349" s="36">
        <f t="shared" si="147"/>
        <v>56459</v>
      </c>
      <c r="AN349" s="39">
        <f t="shared" si="148"/>
        <v>1.8122660999999999E-3</v>
      </c>
      <c r="AO349" s="36">
        <f t="shared" si="149"/>
        <v>55.7598033648</v>
      </c>
      <c r="AP349" s="36">
        <f t="shared" si="150"/>
        <v>25747</v>
      </c>
      <c r="AQ349" s="36">
        <f t="shared" si="151"/>
        <v>1520</v>
      </c>
      <c r="AR349" s="36">
        <f t="shared" si="152"/>
        <v>3765.9500000000003</v>
      </c>
      <c r="AS349" s="36">
        <f t="shared" si="153"/>
        <v>24171</v>
      </c>
      <c r="AT349" s="40">
        <f t="shared" si="154"/>
        <v>25747</v>
      </c>
      <c r="AU349" s="37"/>
      <c r="AV349" s="37">
        <f t="shared" si="155"/>
        <v>1</v>
      </c>
    </row>
    <row r="350" spans="1:48" ht="15" customHeight="1" x14ac:dyDescent="0.25">
      <c r="A350" s="43">
        <v>34</v>
      </c>
      <c r="B350" s="43">
        <v>400</v>
      </c>
      <c r="C350" t="s">
        <v>1703</v>
      </c>
      <c r="D350" t="s">
        <v>1704</v>
      </c>
      <c r="E350" s="44" t="s">
        <v>398</v>
      </c>
      <c r="F350" s="35">
        <v>166022</v>
      </c>
      <c r="G350" s="53">
        <v>584</v>
      </c>
      <c r="H350" s="56">
        <f t="shared" si="130"/>
        <v>2.7664128471123997</v>
      </c>
      <c r="I350">
        <v>33</v>
      </c>
      <c r="J350">
        <v>220</v>
      </c>
      <c r="K350" s="37">
        <f t="shared" si="131"/>
        <v>15</v>
      </c>
      <c r="L350" s="37">
        <v>295</v>
      </c>
      <c r="M350" s="37">
        <v>447</v>
      </c>
      <c r="N350" s="37">
        <v>506</v>
      </c>
      <c r="O350" s="37">
        <v>555</v>
      </c>
      <c r="P350" s="48">
        <v>491</v>
      </c>
      <c r="Q350" s="53">
        <v>569</v>
      </c>
      <c r="R350" s="45">
        <f t="shared" si="132"/>
        <v>569</v>
      </c>
      <c r="S350" s="38">
        <f t="shared" si="133"/>
        <v>0</v>
      </c>
      <c r="T350" s="53">
        <v>2691700</v>
      </c>
      <c r="U350" s="53">
        <v>30126766</v>
      </c>
      <c r="V350" s="63">
        <f t="shared" si="134"/>
        <v>8.9345800000000004</v>
      </c>
      <c r="W350" s="36">
        <v>61</v>
      </c>
      <c r="X350">
        <v>471</v>
      </c>
      <c r="Y350">
        <f t="shared" si="135"/>
        <v>12.95</v>
      </c>
      <c r="Z350" s="55">
        <v>320877</v>
      </c>
      <c r="AA350" s="46">
        <v>224743</v>
      </c>
      <c r="AB350" s="37">
        <f t="shared" si="136"/>
        <v>0.376778</v>
      </c>
      <c r="AC350" s="37" t="str">
        <f t="shared" si="137"/>
        <v/>
      </c>
      <c r="AD350" s="37" t="str">
        <f t="shared" si="138"/>
        <v/>
      </c>
      <c r="AE350" s="71">
        <f t="shared" si="139"/>
        <v>807.52397043164547</v>
      </c>
      <c r="AF350" s="71">
        <f t="shared" si="140"/>
        <v>0</v>
      </c>
      <c r="AG350" s="71">
        <f t="shared" si="141"/>
        <v>0</v>
      </c>
      <c r="AH350" s="71" t="str">
        <f t="shared" si="142"/>
        <v/>
      </c>
      <c r="AI350" s="37" t="str">
        <f t="shared" si="143"/>
        <v/>
      </c>
      <c r="AJ350" s="37" t="str">
        <f t="shared" si="144"/>
        <v/>
      </c>
      <c r="AK350" s="38">
        <f t="shared" si="145"/>
        <v>807.52</v>
      </c>
      <c r="AL350" s="38">
        <f t="shared" si="146"/>
        <v>821.35</v>
      </c>
      <c r="AM350" s="36">
        <f t="shared" si="147"/>
        <v>358769</v>
      </c>
      <c r="AN350" s="39">
        <f t="shared" si="148"/>
        <v>1.8122660999999999E-3</v>
      </c>
      <c r="AO350" s="36">
        <f t="shared" si="149"/>
        <v>349.30885397669999</v>
      </c>
      <c r="AP350" s="36">
        <f t="shared" si="150"/>
        <v>166371</v>
      </c>
      <c r="AQ350" s="36">
        <f t="shared" si="151"/>
        <v>5840</v>
      </c>
      <c r="AR350" s="36">
        <f t="shared" si="152"/>
        <v>11237.150000000001</v>
      </c>
      <c r="AS350" s="36">
        <f t="shared" si="153"/>
        <v>160182</v>
      </c>
      <c r="AT350" s="40">
        <f t="shared" si="154"/>
        <v>166371</v>
      </c>
      <c r="AU350" s="37"/>
      <c r="AV350" s="37">
        <f t="shared" si="155"/>
        <v>1</v>
      </c>
    </row>
    <row r="351" spans="1:48" ht="15" customHeight="1" x14ac:dyDescent="0.25">
      <c r="A351" s="43">
        <v>34</v>
      </c>
      <c r="B351" s="43">
        <v>500</v>
      </c>
      <c r="C351" t="s">
        <v>1761</v>
      </c>
      <c r="D351" t="s">
        <v>1762</v>
      </c>
      <c r="E351" s="44" t="s">
        <v>427</v>
      </c>
      <c r="F351" s="35">
        <v>61299</v>
      </c>
      <c r="G351" s="53">
        <v>259</v>
      </c>
      <c r="H351" s="56">
        <f t="shared" si="130"/>
        <v>2.4132997640812519</v>
      </c>
      <c r="I351">
        <v>18</v>
      </c>
      <c r="J351">
        <v>107</v>
      </c>
      <c r="K351" s="37">
        <f t="shared" si="131"/>
        <v>16.822400000000002</v>
      </c>
      <c r="L351" s="37">
        <v>316</v>
      </c>
      <c r="M351" s="37">
        <v>329</v>
      </c>
      <c r="N351" s="37">
        <v>229</v>
      </c>
      <c r="O351" s="37">
        <v>257</v>
      </c>
      <c r="P351" s="48">
        <v>238</v>
      </c>
      <c r="Q351" s="53">
        <v>246</v>
      </c>
      <c r="R351" s="45">
        <f t="shared" si="132"/>
        <v>329</v>
      </c>
      <c r="S351" s="38">
        <f t="shared" si="133"/>
        <v>21.28</v>
      </c>
      <c r="T351" s="53">
        <v>939700</v>
      </c>
      <c r="U351" s="53">
        <v>12218960</v>
      </c>
      <c r="V351" s="63">
        <f t="shared" si="134"/>
        <v>7.6905070000000002</v>
      </c>
      <c r="W351" s="36">
        <v>69</v>
      </c>
      <c r="X351">
        <v>201</v>
      </c>
      <c r="Y351">
        <f t="shared" si="135"/>
        <v>34.33</v>
      </c>
      <c r="Z351" s="55">
        <v>116986</v>
      </c>
      <c r="AA351" s="46">
        <v>147002</v>
      </c>
      <c r="AB351" s="37">
        <f t="shared" si="136"/>
        <v>0.376778</v>
      </c>
      <c r="AC351" s="37" t="str">
        <f t="shared" si="137"/>
        <v/>
      </c>
      <c r="AD351" s="37" t="str">
        <f t="shared" si="138"/>
        <v/>
      </c>
      <c r="AE351" s="71">
        <f t="shared" si="139"/>
        <v>729.52941199097472</v>
      </c>
      <c r="AF351" s="71">
        <f t="shared" si="140"/>
        <v>0</v>
      </c>
      <c r="AG351" s="71">
        <f t="shared" si="141"/>
        <v>0</v>
      </c>
      <c r="AH351" s="71" t="str">
        <f t="shared" si="142"/>
        <v/>
      </c>
      <c r="AI351" s="37" t="str">
        <f t="shared" si="143"/>
        <v/>
      </c>
      <c r="AJ351" s="37" t="str">
        <f t="shared" si="144"/>
        <v/>
      </c>
      <c r="AK351" s="38">
        <f t="shared" si="145"/>
        <v>729.53</v>
      </c>
      <c r="AL351" s="38">
        <f t="shared" si="146"/>
        <v>742.03</v>
      </c>
      <c r="AM351" s="36">
        <f t="shared" si="147"/>
        <v>148108</v>
      </c>
      <c r="AN351" s="39">
        <f t="shared" si="148"/>
        <v>1.8122660999999999E-3</v>
      </c>
      <c r="AO351" s="36">
        <f t="shared" si="149"/>
        <v>157.3210078749</v>
      </c>
      <c r="AP351" s="36">
        <f t="shared" si="150"/>
        <v>61456</v>
      </c>
      <c r="AQ351" s="36">
        <f t="shared" si="151"/>
        <v>2590</v>
      </c>
      <c r="AR351" s="36">
        <f t="shared" si="152"/>
        <v>7350.1</v>
      </c>
      <c r="AS351" s="36">
        <f t="shared" si="153"/>
        <v>58709</v>
      </c>
      <c r="AT351" s="40">
        <f t="shared" si="154"/>
        <v>61456</v>
      </c>
      <c r="AU351" s="37"/>
      <c r="AV351" s="37">
        <f t="shared" si="155"/>
        <v>1</v>
      </c>
    </row>
    <row r="352" spans="1:48" ht="15" customHeight="1" x14ac:dyDescent="0.25">
      <c r="A352" s="43">
        <v>34</v>
      </c>
      <c r="B352" s="43">
        <v>600</v>
      </c>
      <c r="C352" t="s">
        <v>2023</v>
      </c>
      <c r="D352" t="s">
        <v>2024</v>
      </c>
      <c r="E352" s="44" t="s">
        <v>558</v>
      </c>
      <c r="F352" s="35">
        <v>414007</v>
      </c>
      <c r="G352" s="53">
        <v>1323</v>
      </c>
      <c r="H352" s="56">
        <f t="shared" si="130"/>
        <v>3.1215598441875008</v>
      </c>
      <c r="I352">
        <v>81</v>
      </c>
      <c r="J352">
        <v>552</v>
      </c>
      <c r="K352" s="37">
        <f t="shared" si="131"/>
        <v>14.673900000000001</v>
      </c>
      <c r="L352" s="37">
        <v>736</v>
      </c>
      <c r="M352" s="37">
        <v>812</v>
      </c>
      <c r="N352" s="37">
        <v>971</v>
      </c>
      <c r="O352" s="37">
        <v>1066</v>
      </c>
      <c r="P352" s="45">
        <v>1251</v>
      </c>
      <c r="Q352" s="53">
        <v>1252</v>
      </c>
      <c r="R352" s="45">
        <f t="shared" si="132"/>
        <v>1252</v>
      </c>
      <c r="S352" s="38">
        <f t="shared" si="133"/>
        <v>0</v>
      </c>
      <c r="T352" s="53">
        <v>19373600</v>
      </c>
      <c r="U352" s="53">
        <v>133971026</v>
      </c>
      <c r="V352" s="63">
        <f t="shared" si="134"/>
        <v>14.461036999999999</v>
      </c>
      <c r="W352" s="36">
        <v>288</v>
      </c>
      <c r="X352">
        <v>1193</v>
      </c>
      <c r="Y352">
        <f t="shared" si="135"/>
        <v>24.14</v>
      </c>
      <c r="Z352" s="55">
        <v>1322667</v>
      </c>
      <c r="AA352" s="46">
        <v>788502</v>
      </c>
      <c r="AB352" s="37">
        <f t="shared" si="136"/>
        <v>0.376778</v>
      </c>
      <c r="AC352" s="37" t="str">
        <f t="shared" si="137"/>
        <v/>
      </c>
      <c r="AD352" s="37" t="str">
        <f t="shared" si="138"/>
        <v/>
      </c>
      <c r="AE352" s="71">
        <f t="shared" si="139"/>
        <v>885.96777370460256</v>
      </c>
      <c r="AF352" s="71">
        <f t="shared" si="140"/>
        <v>0</v>
      </c>
      <c r="AG352" s="71">
        <f t="shared" si="141"/>
        <v>0</v>
      </c>
      <c r="AH352" s="71" t="str">
        <f t="shared" si="142"/>
        <v/>
      </c>
      <c r="AI352" s="37" t="str">
        <f t="shared" si="143"/>
        <v/>
      </c>
      <c r="AJ352" s="37" t="str">
        <f t="shared" si="144"/>
        <v/>
      </c>
      <c r="AK352" s="38">
        <f t="shared" si="145"/>
        <v>885.97</v>
      </c>
      <c r="AL352" s="38">
        <f t="shared" si="146"/>
        <v>901.15</v>
      </c>
      <c r="AM352" s="36">
        <f t="shared" si="147"/>
        <v>693870</v>
      </c>
      <c r="AN352" s="39">
        <f t="shared" si="148"/>
        <v>1.8122660999999999E-3</v>
      </c>
      <c r="AO352" s="36">
        <f t="shared" si="149"/>
        <v>507.18622754429998</v>
      </c>
      <c r="AP352" s="36">
        <f t="shared" si="150"/>
        <v>414514</v>
      </c>
      <c r="AQ352" s="36">
        <f t="shared" si="151"/>
        <v>13230</v>
      </c>
      <c r="AR352" s="36">
        <f t="shared" si="152"/>
        <v>39425.100000000006</v>
      </c>
      <c r="AS352" s="36">
        <f t="shared" si="153"/>
        <v>400777</v>
      </c>
      <c r="AT352" s="40">
        <f t="shared" si="154"/>
        <v>414514</v>
      </c>
      <c r="AU352" s="37"/>
      <c r="AV352" s="37">
        <f t="shared" si="155"/>
        <v>1</v>
      </c>
    </row>
    <row r="353" spans="1:48" ht="15" customHeight="1" x14ac:dyDescent="0.25">
      <c r="A353" s="43">
        <v>34</v>
      </c>
      <c r="B353" s="43">
        <v>700</v>
      </c>
      <c r="C353" t="s">
        <v>2129</v>
      </c>
      <c r="D353" t="s">
        <v>2130</v>
      </c>
      <c r="E353" s="44" t="s">
        <v>611</v>
      </c>
      <c r="F353" s="35">
        <v>172367</v>
      </c>
      <c r="G353" s="53">
        <v>492</v>
      </c>
      <c r="H353" s="56">
        <f t="shared" si="130"/>
        <v>2.6919651027673601</v>
      </c>
      <c r="I353">
        <v>42</v>
      </c>
      <c r="J353">
        <v>205</v>
      </c>
      <c r="K353" s="37">
        <f t="shared" si="131"/>
        <v>20.4878</v>
      </c>
      <c r="L353" s="37">
        <v>255</v>
      </c>
      <c r="M353" s="37">
        <v>410</v>
      </c>
      <c r="N353" s="37">
        <v>476</v>
      </c>
      <c r="O353" s="37">
        <v>504</v>
      </c>
      <c r="P353" s="48">
        <v>508</v>
      </c>
      <c r="Q353" s="53">
        <v>479</v>
      </c>
      <c r="R353" s="45">
        <f t="shared" si="132"/>
        <v>508</v>
      </c>
      <c r="S353" s="38">
        <f t="shared" si="133"/>
        <v>3.15</v>
      </c>
      <c r="T353" s="53">
        <v>3436800</v>
      </c>
      <c r="U353" s="53">
        <v>26370878</v>
      </c>
      <c r="V353" s="63">
        <f t="shared" si="134"/>
        <v>13.032558</v>
      </c>
      <c r="W353" s="36">
        <v>29</v>
      </c>
      <c r="X353">
        <v>515</v>
      </c>
      <c r="Y353">
        <f t="shared" si="135"/>
        <v>5.63</v>
      </c>
      <c r="Z353" s="55">
        <v>283263</v>
      </c>
      <c r="AA353" s="46">
        <v>155440</v>
      </c>
      <c r="AB353" s="37">
        <f t="shared" si="136"/>
        <v>0.376778</v>
      </c>
      <c r="AC353" s="37" t="str">
        <f t="shared" si="137"/>
        <v/>
      </c>
      <c r="AD353" s="37" t="str">
        <f t="shared" si="138"/>
        <v/>
      </c>
      <c r="AE353" s="71">
        <f t="shared" si="139"/>
        <v>791.08017600394624</v>
      </c>
      <c r="AF353" s="71">
        <f t="shared" si="140"/>
        <v>0</v>
      </c>
      <c r="AG353" s="71">
        <f t="shared" si="141"/>
        <v>0</v>
      </c>
      <c r="AH353" s="71" t="str">
        <f t="shared" si="142"/>
        <v/>
      </c>
      <c r="AI353" s="37" t="str">
        <f t="shared" si="143"/>
        <v/>
      </c>
      <c r="AJ353" s="37" t="str">
        <f t="shared" si="144"/>
        <v/>
      </c>
      <c r="AK353" s="38">
        <f t="shared" si="145"/>
        <v>791.08</v>
      </c>
      <c r="AL353" s="38">
        <f t="shared" si="146"/>
        <v>804.63</v>
      </c>
      <c r="AM353" s="36">
        <f t="shared" si="147"/>
        <v>289151</v>
      </c>
      <c r="AN353" s="39">
        <f t="shared" si="148"/>
        <v>1.8122660999999999E-3</v>
      </c>
      <c r="AO353" s="36">
        <f t="shared" si="149"/>
        <v>211.6436842224</v>
      </c>
      <c r="AP353" s="36">
        <f t="shared" si="150"/>
        <v>172579</v>
      </c>
      <c r="AQ353" s="36">
        <f t="shared" si="151"/>
        <v>4920</v>
      </c>
      <c r="AR353" s="36">
        <f t="shared" si="152"/>
        <v>7772</v>
      </c>
      <c r="AS353" s="36">
        <f t="shared" si="153"/>
        <v>167447</v>
      </c>
      <c r="AT353" s="40">
        <f t="shared" si="154"/>
        <v>172579</v>
      </c>
      <c r="AU353" s="37"/>
      <c r="AV353" s="37">
        <f t="shared" si="155"/>
        <v>1</v>
      </c>
    </row>
    <row r="354" spans="1:48" ht="15" customHeight="1" x14ac:dyDescent="0.25">
      <c r="A354" s="43">
        <v>34</v>
      </c>
      <c r="B354" s="43">
        <v>800</v>
      </c>
      <c r="C354" t="s">
        <v>2167</v>
      </c>
      <c r="D354" t="s">
        <v>2168</v>
      </c>
      <c r="E354" s="44" t="s">
        <v>630</v>
      </c>
      <c r="F354" s="35">
        <v>124674</v>
      </c>
      <c r="G354" s="53">
        <v>525</v>
      </c>
      <c r="H354" s="56">
        <f t="shared" si="130"/>
        <v>2.720159303405957</v>
      </c>
      <c r="I354">
        <v>47</v>
      </c>
      <c r="J354">
        <v>213</v>
      </c>
      <c r="K354" s="37">
        <f t="shared" si="131"/>
        <v>22.0657</v>
      </c>
      <c r="L354" s="37">
        <v>448</v>
      </c>
      <c r="M354" s="37">
        <v>557</v>
      </c>
      <c r="N354" s="37">
        <v>502</v>
      </c>
      <c r="O354" s="37">
        <v>458</v>
      </c>
      <c r="P354" s="48">
        <v>497</v>
      </c>
      <c r="Q354" s="53">
        <v>520</v>
      </c>
      <c r="R354" s="45">
        <f t="shared" si="132"/>
        <v>557</v>
      </c>
      <c r="S354" s="38">
        <f t="shared" si="133"/>
        <v>5.75</v>
      </c>
      <c r="T354" s="53">
        <v>6864900</v>
      </c>
      <c r="U354" s="53">
        <v>44684699</v>
      </c>
      <c r="V354" s="63">
        <f t="shared" si="134"/>
        <v>15.362977000000001</v>
      </c>
      <c r="W354" s="36">
        <v>119</v>
      </c>
      <c r="X354">
        <v>515</v>
      </c>
      <c r="Y354">
        <f t="shared" si="135"/>
        <v>23.11</v>
      </c>
      <c r="Z354" s="55">
        <v>515018</v>
      </c>
      <c r="AA354" s="46">
        <v>448366</v>
      </c>
      <c r="AB354" s="37">
        <f t="shared" si="136"/>
        <v>0.376778</v>
      </c>
      <c r="AC354" s="37" t="str">
        <f t="shared" si="137"/>
        <v/>
      </c>
      <c r="AD354" s="37" t="str">
        <f t="shared" si="138"/>
        <v/>
      </c>
      <c r="AE354" s="71">
        <f t="shared" si="139"/>
        <v>797.30762645839752</v>
      </c>
      <c r="AF354" s="71">
        <f t="shared" si="140"/>
        <v>0</v>
      </c>
      <c r="AG354" s="71">
        <f t="shared" si="141"/>
        <v>0</v>
      </c>
      <c r="AH354" s="71" t="str">
        <f t="shared" si="142"/>
        <v/>
      </c>
      <c r="AI354" s="37" t="str">
        <f t="shared" si="143"/>
        <v/>
      </c>
      <c r="AJ354" s="37" t="str">
        <f t="shared" si="144"/>
        <v/>
      </c>
      <c r="AK354" s="38">
        <f t="shared" si="145"/>
        <v>797.31</v>
      </c>
      <c r="AL354" s="38">
        <f t="shared" si="146"/>
        <v>810.97</v>
      </c>
      <c r="AM354" s="36">
        <f t="shared" si="147"/>
        <v>231712</v>
      </c>
      <c r="AN354" s="39">
        <f t="shared" si="148"/>
        <v>1.8122660999999999E-3</v>
      </c>
      <c r="AO354" s="36">
        <f t="shared" si="149"/>
        <v>193.98133881179999</v>
      </c>
      <c r="AP354" s="36">
        <f t="shared" si="150"/>
        <v>124868</v>
      </c>
      <c r="AQ354" s="36">
        <f t="shared" si="151"/>
        <v>5250</v>
      </c>
      <c r="AR354" s="36">
        <f t="shared" si="152"/>
        <v>22418.300000000003</v>
      </c>
      <c r="AS354" s="36">
        <f t="shared" si="153"/>
        <v>119424</v>
      </c>
      <c r="AT354" s="40">
        <f t="shared" si="154"/>
        <v>124868</v>
      </c>
      <c r="AU354" s="37"/>
      <c r="AV354" s="37">
        <f t="shared" si="155"/>
        <v>1</v>
      </c>
    </row>
    <row r="355" spans="1:48" ht="15" customHeight="1" x14ac:dyDescent="0.25">
      <c r="A355" s="43">
        <v>34</v>
      </c>
      <c r="B355" s="43">
        <v>900</v>
      </c>
      <c r="C355" t="s">
        <v>2185</v>
      </c>
      <c r="D355" t="s">
        <v>2186</v>
      </c>
      <c r="E355" s="44" t="s">
        <v>639</v>
      </c>
      <c r="F355" s="35">
        <v>306654</v>
      </c>
      <c r="G355" s="53">
        <v>812</v>
      </c>
      <c r="H355" s="56">
        <f t="shared" si="130"/>
        <v>2.9095560292411755</v>
      </c>
      <c r="I355">
        <v>52</v>
      </c>
      <c r="J355">
        <v>334</v>
      </c>
      <c r="K355" s="37">
        <f t="shared" si="131"/>
        <v>15.568899999999999</v>
      </c>
      <c r="L355" s="37">
        <v>589</v>
      </c>
      <c r="M355" s="37">
        <v>723</v>
      </c>
      <c r="N355" s="37">
        <v>668</v>
      </c>
      <c r="O355" s="37">
        <v>803</v>
      </c>
      <c r="P355" s="48">
        <v>764</v>
      </c>
      <c r="Q355" s="53">
        <v>782</v>
      </c>
      <c r="R355" s="45">
        <f t="shared" si="132"/>
        <v>803</v>
      </c>
      <c r="S355" s="38">
        <f t="shared" si="133"/>
        <v>0</v>
      </c>
      <c r="T355" s="53">
        <v>4639000</v>
      </c>
      <c r="U355" s="53">
        <v>40947743</v>
      </c>
      <c r="V355" s="63">
        <f t="shared" si="134"/>
        <v>11.329074</v>
      </c>
      <c r="W355" s="36">
        <v>123</v>
      </c>
      <c r="X355">
        <v>747</v>
      </c>
      <c r="Y355">
        <f t="shared" si="135"/>
        <v>16.47</v>
      </c>
      <c r="Z355" s="55">
        <v>451951</v>
      </c>
      <c r="AA355" s="46">
        <v>258705</v>
      </c>
      <c r="AB355" s="37">
        <f t="shared" si="136"/>
        <v>0.376778</v>
      </c>
      <c r="AC355" s="37" t="str">
        <f t="shared" si="137"/>
        <v/>
      </c>
      <c r="AD355" s="37" t="str">
        <f t="shared" si="138"/>
        <v/>
      </c>
      <c r="AE355" s="71">
        <f t="shared" si="139"/>
        <v>839.14100707070315</v>
      </c>
      <c r="AF355" s="71">
        <f t="shared" si="140"/>
        <v>0</v>
      </c>
      <c r="AG355" s="71">
        <f t="shared" si="141"/>
        <v>0</v>
      </c>
      <c r="AH355" s="71" t="str">
        <f t="shared" si="142"/>
        <v/>
      </c>
      <c r="AI355" s="37" t="str">
        <f t="shared" si="143"/>
        <v/>
      </c>
      <c r="AJ355" s="37" t="str">
        <f t="shared" si="144"/>
        <v/>
      </c>
      <c r="AK355" s="38">
        <f t="shared" si="145"/>
        <v>839.14</v>
      </c>
      <c r="AL355" s="38">
        <f t="shared" si="146"/>
        <v>853.52</v>
      </c>
      <c r="AM355" s="36">
        <f t="shared" si="147"/>
        <v>522773</v>
      </c>
      <c r="AN355" s="39">
        <f t="shared" si="148"/>
        <v>1.8122660999999999E-3</v>
      </c>
      <c r="AO355" s="36">
        <f t="shared" si="149"/>
        <v>391.6651372659</v>
      </c>
      <c r="AP355" s="36">
        <f t="shared" si="150"/>
        <v>307046</v>
      </c>
      <c r="AQ355" s="36">
        <f t="shared" si="151"/>
        <v>8120</v>
      </c>
      <c r="AR355" s="36">
        <f t="shared" si="152"/>
        <v>12935.25</v>
      </c>
      <c r="AS355" s="36">
        <f t="shared" si="153"/>
        <v>298534</v>
      </c>
      <c r="AT355" s="40">
        <f t="shared" si="154"/>
        <v>307046</v>
      </c>
      <c r="AU355" s="37"/>
      <c r="AV355" s="37">
        <f t="shared" si="155"/>
        <v>1</v>
      </c>
    </row>
    <row r="356" spans="1:48" ht="15" customHeight="1" x14ac:dyDescent="0.25">
      <c r="A356" s="43">
        <v>34</v>
      </c>
      <c r="B356" s="43">
        <v>1000</v>
      </c>
      <c r="C356" t="s">
        <v>2193</v>
      </c>
      <c r="D356" t="s">
        <v>2194</v>
      </c>
      <c r="E356" s="44" t="s">
        <v>643</v>
      </c>
      <c r="F356" s="35">
        <v>2430</v>
      </c>
      <c r="G356" s="53">
        <v>46</v>
      </c>
      <c r="H356" s="56">
        <f t="shared" si="130"/>
        <v>1.6627578316815741</v>
      </c>
      <c r="I356">
        <v>4</v>
      </c>
      <c r="J356">
        <v>18</v>
      </c>
      <c r="K356" s="37">
        <f t="shared" si="131"/>
        <v>22.222200000000001</v>
      </c>
      <c r="L356" s="37">
        <v>44</v>
      </c>
      <c r="M356" s="37">
        <v>70</v>
      </c>
      <c r="N356" s="37">
        <v>51</v>
      </c>
      <c r="O356" s="37">
        <v>40</v>
      </c>
      <c r="P356" s="48">
        <v>34</v>
      </c>
      <c r="Q356" s="53">
        <v>43</v>
      </c>
      <c r="R356" s="45">
        <f t="shared" si="132"/>
        <v>70</v>
      </c>
      <c r="S356" s="38">
        <f t="shared" si="133"/>
        <v>34.29</v>
      </c>
      <c r="T356" s="53">
        <v>830600</v>
      </c>
      <c r="U356" s="53">
        <v>3875150</v>
      </c>
      <c r="V356" s="63">
        <f t="shared" si="134"/>
        <v>21.434009</v>
      </c>
      <c r="W356" s="36">
        <v>8</v>
      </c>
      <c r="X356">
        <v>44</v>
      </c>
      <c r="Y356">
        <f t="shared" si="135"/>
        <v>18.18</v>
      </c>
      <c r="Z356" s="55">
        <v>38236</v>
      </c>
      <c r="AA356" s="46">
        <v>7000</v>
      </c>
      <c r="AB356" s="37">
        <f t="shared" si="136"/>
        <v>0.376778</v>
      </c>
      <c r="AC356" s="37" t="str">
        <f t="shared" si="137"/>
        <v/>
      </c>
      <c r="AD356" s="37" t="str">
        <f t="shared" si="138"/>
        <v/>
      </c>
      <c r="AE356" s="71">
        <f t="shared" si="139"/>
        <v>563.75196158833103</v>
      </c>
      <c r="AF356" s="71">
        <f t="shared" si="140"/>
        <v>0</v>
      </c>
      <c r="AG356" s="71">
        <f t="shared" si="141"/>
        <v>0</v>
      </c>
      <c r="AH356" s="71" t="str">
        <f t="shared" si="142"/>
        <v/>
      </c>
      <c r="AI356" s="37" t="str">
        <f t="shared" si="143"/>
        <v/>
      </c>
      <c r="AJ356" s="37" t="str">
        <f t="shared" si="144"/>
        <v/>
      </c>
      <c r="AK356" s="38">
        <f t="shared" si="145"/>
        <v>563.75</v>
      </c>
      <c r="AL356" s="38">
        <f t="shared" si="146"/>
        <v>573.41</v>
      </c>
      <c r="AM356" s="36">
        <f t="shared" si="147"/>
        <v>11970</v>
      </c>
      <c r="AN356" s="39">
        <f t="shared" si="148"/>
        <v>1.8122660999999999E-3</v>
      </c>
      <c r="AO356" s="36">
        <f t="shared" si="149"/>
        <v>17.289018593999998</v>
      </c>
      <c r="AP356" s="36">
        <f t="shared" si="150"/>
        <v>2447</v>
      </c>
      <c r="AQ356" s="36">
        <f t="shared" si="151"/>
        <v>460</v>
      </c>
      <c r="AR356" s="36">
        <f t="shared" si="152"/>
        <v>350</v>
      </c>
      <c r="AS356" s="36">
        <f t="shared" si="153"/>
        <v>2080</v>
      </c>
      <c r="AT356" s="40">
        <f t="shared" si="154"/>
        <v>2447</v>
      </c>
      <c r="AU356" s="37"/>
      <c r="AV356" s="37">
        <f t="shared" si="155"/>
        <v>1</v>
      </c>
    </row>
    <row r="357" spans="1:48" ht="15" customHeight="1" x14ac:dyDescent="0.25">
      <c r="A357" s="43">
        <v>34</v>
      </c>
      <c r="B357" s="43">
        <v>1200</v>
      </c>
      <c r="C357" t="s">
        <v>2325</v>
      </c>
      <c r="D357" t="s">
        <v>2326</v>
      </c>
      <c r="E357" s="44" t="s">
        <v>708</v>
      </c>
      <c r="F357" s="35">
        <v>71273</v>
      </c>
      <c r="G357" s="53">
        <v>1124</v>
      </c>
      <c r="H357" s="56">
        <f t="shared" si="130"/>
        <v>3.0507663112330423</v>
      </c>
      <c r="I357">
        <v>77</v>
      </c>
      <c r="J357">
        <v>650</v>
      </c>
      <c r="K357" s="37">
        <f t="shared" si="131"/>
        <v>11.8462</v>
      </c>
      <c r="L357" s="37">
        <v>586</v>
      </c>
      <c r="M357" s="37">
        <v>909</v>
      </c>
      <c r="N357" s="37">
        <v>1020</v>
      </c>
      <c r="O357" s="37">
        <v>1126</v>
      </c>
      <c r="P357" s="45">
        <v>1167</v>
      </c>
      <c r="Q357" s="53">
        <v>1112</v>
      </c>
      <c r="R357" s="45">
        <f t="shared" si="132"/>
        <v>1167</v>
      </c>
      <c r="S357" s="38">
        <f t="shared" si="133"/>
        <v>3.68</v>
      </c>
      <c r="T357" s="53">
        <v>22236300</v>
      </c>
      <c r="U357" s="53">
        <v>215526504</v>
      </c>
      <c r="V357" s="63">
        <f t="shared" si="134"/>
        <v>10.3172</v>
      </c>
      <c r="W357" s="36">
        <v>200</v>
      </c>
      <c r="X357">
        <v>1190</v>
      </c>
      <c r="Y357">
        <f t="shared" si="135"/>
        <v>16.809999999999999</v>
      </c>
      <c r="Z357" s="55">
        <v>2295551</v>
      </c>
      <c r="AA357" s="46">
        <v>1565771</v>
      </c>
      <c r="AB357" s="37">
        <f t="shared" si="136"/>
        <v>0.376778</v>
      </c>
      <c r="AC357" s="37" t="str">
        <f t="shared" si="137"/>
        <v/>
      </c>
      <c r="AD357" s="37" t="str">
        <f t="shared" si="138"/>
        <v/>
      </c>
      <c r="AE357" s="71">
        <f t="shared" si="139"/>
        <v>870.33111052622064</v>
      </c>
      <c r="AF357" s="71">
        <f t="shared" si="140"/>
        <v>0</v>
      </c>
      <c r="AG357" s="71">
        <f t="shared" si="141"/>
        <v>0</v>
      </c>
      <c r="AH357" s="71" t="str">
        <f t="shared" si="142"/>
        <v/>
      </c>
      <c r="AI357" s="37" t="str">
        <f t="shared" si="143"/>
        <v/>
      </c>
      <c r="AJ357" s="37" t="str">
        <f t="shared" si="144"/>
        <v/>
      </c>
      <c r="AK357" s="38">
        <f t="shared" si="145"/>
        <v>870.33</v>
      </c>
      <c r="AL357" s="38">
        <f t="shared" si="146"/>
        <v>885.24</v>
      </c>
      <c r="AM357" s="36">
        <f t="shared" si="147"/>
        <v>130097</v>
      </c>
      <c r="AN357" s="39">
        <f t="shared" si="148"/>
        <v>1.8122660999999999E-3</v>
      </c>
      <c r="AO357" s="36">
        <f t="shared" si="149"/>
        <v>106.6047410664</v>
      </c>
      <c r="AP357" s="36">
        <f t="shared" si="150"/>
        <v>71380</v>
      </c>
      <c r="AQ357" s="36">
        <f t="shared" si="151"/>
        <v>11240</v>
      </c>
      <c r="AR357" s="36">
        <f t="shared" si="152"/>
        <v>78288.55</v>
      </c>
      <c r="AS357" s="36">
        <f t="shared" si="153"/>
        <v>60033</v>
      </c>
      <c r="AT357" s="40">
        <f t="shared" si="154"/>
        <v>71380</v>
      </c>
      <c r="AU357" s="37"/>
      <c r="AV357" s="37">
        <f t="shared" si="155"/>
        <v>1</v>
      </c>
    </row>
    <row r="358" spans="1:48" ht="15" customHeight="1" x14ac:dyDescent="0.25">
      <c r="A358" s="43">
        <v>34</v>
      </c>
      <c r="B358" s="43">
        <v>1300</v>
      </c>
      <c r="C358" t="s">
        <v>2405</v>
      </c>
      <c r="D358" t="s">
        <v>2406</v>
      </c>
      <c r="E358" s="44" t="s">
        <v>748</v>
      </c>
      <c r="F358" s="35">
        <v>27530</v>
      </c>
      <c r="G358" s="53">
        <v>94</v>
      </c>
      <c r="H358" s="56">
        <f t="shared" si="130"/>
        <v>1.9731278535996986</v>
      </c>
      <c r="I358">
        <v>10</v>
      </c>
      <c r="J358">
        <v>49</v>
      </c>
      <c r="K358" s="37">
        <f t="shared" si="131"/>
        <v>20.408200000000001</v>
      </c>
      <c r="L358" s="37">
        <v>144</v>
      </c>
      <c r="M358" s="37">
        <v>130</v>
      </c>
      <c r="N358" s="37">
        <v>117</v>
      </c>
      <c r="O358" s="37">
        <v>110</v>
      </c>
      <c r="P358" s="48">
        <v>100</v>
      </c>
      <c r="Q358" s="53">
        <v>94</v>
      </c>
      <c r="R358" s="45">
        <f t="shared" si="132"/>
        <v>144</v>
      </c>
      <c r="S358" s="38">
        <f t="shared" si="133"/>
        <v>34.72</v>
      </c>
      <c r="T358" s="53">
        <v>9818800</v>
      </c>
      <c r="U358" s="53">
        <v>13688729</v>
      </c>
      <c r="V358" s="63">
        <f t="shared" si="134"/>
        <v>71.729084999999998</v>
      </c>
      <c r="W358" s="36">
        <v>18</v>
      </c>
      <c r="X358">
        <v>89</v>
      </c>
      <c r="Y358">
        <f t="shared" si="135"/>
        <v>20.22</v>
      </c>
      <c r="Z358" s="55">
        <v>48200</v>
      </c>
      <c r="AA358" s="46">
        <v>46593</v>
      </c>
      <c r="AB358" s="37">
        <f t="shared" si="136"/>
        <v>0.376778</v>
      </c>
      <c r="AC358" s="37" t="str">
        <f t="shared" si="137"/>
        <v/>
      </c>
      <c r="AD358" s="37" t="str">
        <f t="shared" si="138"/>
        <v/>
      </c>
      <c r="AE358" s="71">
        <f t="shared" si="139"/>
        <v>632.30556091954065</v>
      </c>
      <c r="AF358" s="71">
        <f t="shared" si="140"/>
        <v>0</v>
      </c>
      <c r="AG358" s="71">
        <f t="shared" si="141"/>
        <v>0</v>
      </c>
      <c r="AH358" s="71" t="str">
        <f t="shared" si="142"/>
        <v/>
      </c>
      <c r="AI358" s="37" t="str">
        <f t="shared" si="143"/>
        <v/>
      </c>
      <c r="AJ358" s="37" t="str">
        <f t="shared" si="144"/>
        <v/>
      </c>
      <c r="AK358" s="38">
        <f t="shared" si="145"/>
        <v>632.30999999999995</v>
      </c>
      <c r="AL358" s="38">
        <f t="shared" si="146"/>
        <v>643.14</v>
      </c>
      <c r="AM358" s="36">
        <f t="shared" si="147"/>
        <v>42294</v>
      </c>
      <c r="AN358" s="39">
        <f t="shared" si="148"/>
        <v>1.8122660999999999E-3</v>
      </c>
      <c r="AO358" s="36">
        <f t="shared" si="149"/>
        <v>26.7562967004</v>
      </c>
      <c r="AP358" s="36">
        <f t="shared" si="150"/>
        <v>27557</v>
      </c>
      <c r="AQ358" s="36">
        <f t="shared" si="151"/>
        <v>940</v>
      </c>
      <c r="AR358" s="36">
        <f t="shared" si="152"/>
        <v>2329.65</v>
      </c>
      <c r="AS358" s="36">
        <f t="shared" si="153"/>
        <v>26590</v>
      </c>
      <c r="AT358" s="40">
        <f t="shared" si="154"/>
        <v>27557</v>
      </c>
      <c r="AU358" s="37"/>
      <c r="AV358" s="37">
        <f t="shared" si="155"/>
        <v>1</v>
      </c>
    </row>
    <row r="359" spans="1:48" ht="15" customHeight="1" x14ac:dyDescent="0.25">
      <c r="A359" s="43">
        <v>34</v>
      </c>
      <c r="B359" s="43">
        <v>1500</v>
      </c>
      <c r="C359" t="s">
        <v>2561</v>
      </c>
      <c r="D359" t="s">
        <v>2562</v>
      </c>
      <c r="E359" s="44" t="s">
        <v>826</v>
      </c>
      <c r="F359" s="35">
        <v>6117775</v>
      </c>
      <c r="G359" s="53">
        <v>21962</v>
      </c>
      <c r="H359" s="56">
        <f t="shared" si="130"/>
        <v>4.341671887208518</v>
      </c>
      <c r="I359">
        <v>1413</v>
      </c>
      <c r="J359">
        <v>8668</v>
      </c>
      <c r="K359" s="37">
        <f t="shared" si="131"/>
        <v>16.301299999999998</v>
      </c>
      <c r="L359" s="37">
        <v>12869</v>
      </c>
      <c r="M359" s="37">
        <v>15895</v>
      </c>
      <c r="N359" s="37">
        <v>17531</v>
      </c>
      <c r="O359" s="37">
        <v>18351</v>
      </c>
      <c r="P359" s="45">
        <v>19610</v>
      </c>
      <c r="Q359" s="53">
        <v>21015</v>
      </c>
      <c r="R359" s="45">
        <f t="shared" si="132"/>
        <v>21015</v>
      </c>
      <c r="S359" s="38">
        <f t="shared" si="133"/>
        <v>0</v>
      </c>
      <c r="T359" s="53">
        <v>397276400</v>
      </c>
      <c r="U359" s="53">
        <v>1555842850</v>
      </c>
      <c r="V359" s="63">
        <f t="shared" si="134"/>
        <v>25.534481</v>
      </c>
      <c r="W359" s="36">
        <v>3793</v>
      </c>
      <c r="X359">
        <v>21006</v>
      </c>
      <c r="Y359">
        <f t="shared" si="135"/>
        <v>18.059999999999999</v>
      </c>
      <c r="Z359" s="55">
        <v>19214396</v>
      </c>
      <c r="AA359" s="46">
        <v>9189710</v>
      </c>
      <c r="AB359" s="37">
        <f t="shared" si="136"/>
        <v>0.376778</v>
      </c>
      <c r="AC359" s="37" t="str">
        <f t="shared" si="137"/>
        <v/>
      </c>
      <c r="AD359" s="37" t="str">
        <f t="shared" si="138"/>
        <v/>
      </c>
      <c r="AE359" s="71">
        <f t="shared" si="139"/>
        <v>0</v>
      </c>
      <c r="AF359" s="71">
        <f t="shared" si="140"/>
        <v>0</v>
      </c>
      <c r="AG359" s="71">
        <f t="shared" si="141"/>
        <v>904.36469250484981</v>
      </c>
      <c r="AH359" s="71" t="str">
        <f t="shared" si="142"/>
        <v/>
      </c>
      <c r="AI359" s="37" t="str">
        <f t="shared" si="143"/>
        <v/>
      </c>
      <c r="AJ359" s="37" t="str">
        <f t="shared" si="144"/>
        <v/>
      </c>
      <c r="AK359" s="38">
        <f t="shared" si="145"/>
        <v>904.36</v>
      </c>
      <c r="AL359" s="38">
        <f t="shared" si="146"/>
        <v>919.85</v>
      </c>
      <c r="AM359" s="36">
        <f t="shared" si="147"/>
        <v>12962184</v>
      </c>
      <c r="AN359" s="39">
        <f t="shared" si="148"/>
        <v>1.8122660999999999E-3</v>
      </c>
      <c r="AO359" s="36">
        <f t="shared" si="149"/>
        <v>12403.890405234899</v>
      </c>
      <c r="AP359" s="36">
        <f t="shared" si="150"/>
        <v>6130179</v>
      </c>
      <c r="AQ359" s="36">
        <f t="shared" si="151"/>
        <v>219620</v>
      </c>
      <c r="AR359" s="36">
        <f t="shared" si="152"/>
        <v>459485.5</v>
      </c>
      <c r="AS359" s="36">
        <f t="shared" si="153"/>
        <v>5898155</v>
      </c>
      <c r="AT359" s="40">
        <f t="shared" si="154"/>
        <v>6130179</v>
      </c>
      <c r="AU359" s="37"/>
      <c r="AV359" s="37">
        <f t="shared" si="155"/>
        <v>1</v>
      </c>
    </row>
    <row r="360" spans="1:48" ht="15" customHeight="1" x14ac:dyDescent="0.25">
      <c r="A360" s="43">
        <v>35</v>
      </c>
      <c r="B360" s="43">
        <v>100</v>
      </c>
      <c r="C360" t="s">
        <v>1751</v>
      </c>
      <c r="D360" t="s">
        <v>1752</v>
      </c>
      <c r="E360" s="44" t="s">
        <v>422</v>
      </c>
      <c r="F360" s="35">
        <v>79014</v>
      </c>
      <c r="G360" s="53">
        <v>178</v>
      </c>
      <c r="H360" s="56">
        <f t="shared" si="130"/>
        <v>2.2504200023088941</v>
      </c>
      <c r="I360">
        <v>41</v>
      </c>
      <c r="J360">
        <v>155</v>
      </c>
      <c r="K360" s="37">
        <f t="shared" si="131"/>
        <v>26.451599999999999</v>
      </c>
      <c r="L360" s="37">
        <v>325</v>
      </c>
      <c r="M360" s="37">
        <v>298</v>
      </c>
      <c r="N360" s="37">
        <v>272</v>
      </c>
      <c r="O360" s="37">
        <v>246</v>
      </c>
      <c r="P360" s="48">
        <v>229</v>
      </c>
      <c r="Q360" s="53">
        <v>178</v>
      </c>
      <c r="R360" s="45">
        <f t="shared" si="132"/>
        <v>325</v>
      </c>
      <c r="S360" s="38">
        <f t="shared" si="133"/>
        <v>45.23</v>
      </c>
      <c r="T360" s="53">
        <v>1418800</v>
      </c>
      <c r="U360" s="53">
        <v>4025800</v>
      </c>
      <c r="V360" s="63">
        <f t="shared" si="134"/>
        <v>35.242685000000002</v>
      </c>
      <c r="W360" s="36">
        <v>45</v>
      </c>
      <c r="X360">
        <v>170</v>
      </c>
      <c r="Y360">
        <f t="shared" si="135"/>
        <v>26.47</v>
      </c>
      <c r="Z360" s="55">
        <v>60821</v>
      </c>
      <c r="AA360" s="46">
        <v>77471</v>
      </c>
      <c r="AB360" s="37">
        <f t="shared" si="136"/>
        <v>0.376778</v>
      </c>
      <c r="AC360" s="37" t="str">
        <f t="shared" si="137"/>
        <v/>
      </c>
      <c r="AD360" s="37" t="str">
        <f t="shared" si="138"/>
        <v/>
      </c>
      <c r="AE360" s="71">
        <f t="shared" si="139"/>
        <v>693.55301884998164</v>
      </c>
      <c r="AF360" s="71">
        <f t="shared" si="140"/>
        <v>0</v>
      </c>
      <c r="AG360" s="71">
        <f t="shared" si="141"/>
        <v>0</v>
      </c>
      <c r="AH360" s="71" t="str">
        <f t="shared" si="142"/>
        <v/>
      </c>
      <c r="AI360" s="37" t="str">
        <f t="shared" si="143"/>
        <v/>
      </c>
      <c r="AJ360" s="37" t="str">
        <f t="shared" si="144"/>
        <v/>
      </c>
      <c r="AK360" s="38">
        <f t="shared" si="145"/>
        <v>693.55</v>
      </c>
      <c r="AL360" s="38">
        <f t="shared" si="146"/>
        <v>705.43</v>
      </c>
      <c r="AM360" s="36">
        <f t="shared" si="147"/>
        <v>102651</v>
      </c>
      <c r="AN360" s="39">
        <f t="shared" si="148"/>
        <v>1.8122660999999999E-3</v>
      </c>
      <c r="AO360" s="36">
        <f t="shared" si="149"/>
        <v>42.8365338057</v>
      </c>
      <c r="AP360" s="36">
        <f t="shared" si="150"/>
        <v>79057</v>
      </c>
      <c r="AQ360" s="36">
        <f t="shared" si="151"/>
        <v>1780</v>
      </c>
      <c r="AR360" s="36">
        <f t="shared" si="152"/>
        <v>3873.55</v>
      </c>
      <c r="AS360" s="36">
        <f t="shared" si="153"/>
        <v>77234</v>
      </c>
      <c r="AT360" s="40">
        <f t="shared" si="154"/>
        <v>79057</v>
      </c>
      <c r="AU360" s="37"/>
      <c r="AV360" s="37">
        <f t="shared" si="155"/>
        <v>1</v>
      </c>
    </row>
    <row r="361" spans="1:48" ht="15" customHeight="1" x14ac:dyDescent="0.25">
      <c r="A361" s="43">
        <v>35</v>
      </c>
      <c r="B361" s="43">
        <v>200</v>
      </c>
      <c r="C361" t="s">
        <v>1317</v>
      </c>
      <c r="D361" t="s">
        <v>1318</v>
      </c>
      <c r="E361" s="44" t="s">
        <v>206</v>
      </c>
      <c r="F361" s="35">
        <v>4301</v>
      </c>
      <c r="G361" s="53">
        <v>24</v>
      </c>
      <c r="H361" s="56">
        <f t="shared" si="130"/>
        <v>1.3802112417116059</v>
      </c>
      <c r="I361">
        <v>0</v>
      </c>
      <c r="J361">
        <v>15</v>
      </c>
      <c r="K361" s="37">
        <f t="shared" si="131"/>
        <v>0</v>
      </c>
      <c r="L361" s="37">
        <v>69</v>
      </c>
      <c r="M361" s="37">
        <v>84</v>
      </c>
      <c r="N361" s="37">
        <v>57</v>
      </c>
      <c r="O361" s="37">
        <v>41</v>
      </c>
      <c r="P361" s="48">
        <v>42</v>
      </c>
      <c r="Q361" s="53">
        <v>20</v>
      </c>
      <c r="R361" s="45">
        <f t="shared" si="132"/>
        <v>84</v>
      </c>
      <c r="S361" s="38">
        <f t="shared" si="133"/>
        <v>71.430000000000007</v>
      </c>
      <c r="T361" s="53">
        <v>1242400</v>
      </c>
      <c r="U361" s="53">
        <v>1762700</v>
      </c>
      <c r="V361" s="63">
        <f t="shared" si="134"/>
        <v>70.482782</v>
      </c>
      <c r="W361" s="36">
        <v>4</v>
      </c>
      <c r="X361">
        <v>9</v>
      </c>
      <c r="Y361">
        <f t="shared" si="135"/>
        <v>44.44</v>
      </c>
      <c r="Z361" s="55">
        <v>28108</v>
      </c>
      <c r="AA361" s="46">
        <v>13965</v>
      </c>
      <c r="AB361" s="37">
        <f t="shared" si="136"/>
        <v>0.376778</v>
      </c>
      <c r="AC361" s="37" t="str">
        <f t="shared" si="137"/>
        <v/>
      </c>
      <c r="AD361" s="37" t="str">
        <f t="shared" si="138"/>
        <v/>
      </c>
      <c r="AE361" s="71">
        <f t="shared" si="139"/>
        <v>501.34391843553442</v>
      </c>
      <c r="AF361" s="71">
        <f t="shared" si="140"/>
        <v>0</v>
      </c>
      <c r="AG361" s="71">
        <f t="shared" si="141"/>
        <v>0</v>
      </c>
      <c r="AH361" s="71" t="str">
        <f t="shared" si="142"/>
        <v/>
      </c>
      <c r="AI361" s="37" t="str">
        <f t="shared" si="143"/>
        <v/>
      </c>
      <c r="AJ361" s="37" t="str">
        <f t="shared" si="144"/>
        <v/>
      </c>
      <c r="AK361" s="38">
        <f t="shared" si="145"/>
        <v>501.34</v>
      </c>
      <c r="AL361" s="38">
        <f t="shared" si="146"/>
        <v>509.93</v>
      </c>
      <c r="AM361" s="36">
        <f t="shared" si="147"/>
        <v>1648</v>
      </c>
      <c r="AN361" s="39">
        <f t="shared" si="148"/>
        <v>1.8122660999999999E-3</v>
      </c>
      <c r="AO361" s="36">
        <f t="shared" si="149"/>
        <v>-4.8079419632999993</v>
      </c>
      <c r="AP361" s="36">
        <f t="shared" si="150"/>
        <v>1648</v>
      </c>
      <c r="AQ361" s="36">
        <f t="shared" si="151"/>
        <v>240</v>
      </c>
      <c r="AR361" s="36">
        <f t="shared" si="152"/>
        <v>698.25</v>
      </c>
      <c r="AS361" s="36">
        <f t="shared" si="153"/>
        <v>4061</v>
      </c>
      <c r="AT361" s="40">
        <f t="shared" si="154"/>
        <v>4061</v>
      </c>
      <c r="AU361" s="37"/>
      <c r="AV361" s="37">
        <f t="shared" si="155"/>
        <v>1</v>
      </c>
    </row>
    <row r="362" spans="1:48" ht="15" customHeight="1" x14ac:dyDescent="0.25">
      <c r="A362" s="43">
        <v>35</v>
      </c>
      <c r="B362" s="43">
        <v>300</v>
      </c>
      <c r="C362" t="s">
        <v>1561</v>
      </c>
      <c r="D362" t="s">
        <v>1562</v>
      </c>
      <c r="E362" s="44" t="s">
        <v>327</v>
      </c>
      <c r="F362" s="35">
        <v>426354</v>
      </c>
      <c r="G362" s="53">
        <v>909</v>
      </c>
      <c r="H362" s="56">
        <f t="shared" si="130"/>
        <v>2.9585638832219674</v>
      </c>
      <c r="I362">
        <v>102</v>
      </c>
      <c r="J362">
        <v>437</v>
      </c>
      <c r="K362" s="37">
        <f t="shared" si="131"/>
        <v>23.341000000000001</v>
      </c>
      <c r="L362" s="37">
        <v>1477</v>
      </c>
      <c r="M362" s="37">
        <v>1405</v>
      </c>
      <c r="N362" s="37">
        <v>1304</v>
      </c>
      <c r="O362" s="37">
        <v>1196</v>
      </c>
      <c r="P362" s="48">
        <v>981</v>
      </c>
      <c r="Q362" s="53">
        <v>906</v>
      </c>
      <c r="R362" s="45">
        <f t="shared" si="132"/>
        <v>1477</v>
      </c>
      <c r="S362" s="38">
        <f t="shared" si="133"/>
        <v>38.46</v>
      </c>
      <c r="T362" s="53">
        <v>9376600</v>
      </c>
      <c r="U362" s="53">
        <v>50135732</v>
      </c>
      <c r="V362" s="63">
        <f t="shared" si="134"/>
        <v>18.70243</v>
      </c>
      <c r="W362" s="36">
        <v>270</v>
      </c>
      <c r="X362">
        <v>801</v>
      </c>
      <c r="Y362">
        <f t="shared" si="135"/>
        <v>33.71</v>
      </c>
      <c r="Z362" s="55">
        <v>672160</v>
      </c>
      <c r="AA362" s="46">
        <v>443588</v>
      </c>
      <c r="AB362" s="37">
        <f t="shared" si="136"/>
        <v>0.376778</v>
      </c>
      <c r="AC362" s="37" t="str">
        <f t="shared" si="137"/>
        <v/>
      </c>
      <c r="AD362" s="37" t="str">
        <f t="shared" si="138"/>
        <v/>
      </c>
      <c r="AE362" s="71">
        <f t="shared" si="139"/>
        <v>849.96571483441846</v>
      </c>
      <c r="AF362" s="71">
        <f t="shared" si="140"/>
        <v>0</v>
      </c>
      <c r="AG362" s="71">
        <f t="shared" si="141"/>
        <v>0</v>
      </c>
      <c r="AH362" s="71" t="str">
        <f t="shared" si="142"/>
        <v/>
      </c>
      <c r="AI362" s="37" t="str">
        <f t="shared" si="143"/>
        <v/>
      </c>
      <c r="AJ362" s="37" t="str">
        <f t="shared" si="144"/>
        <v/>
      </c>
      <c r="AK362" s="38">
        <f t="shared" si="145"/>
        <v>849.97</v>
      </c>
      <c r="AL362" s="38">
        <f t="shared" si="146"/>
        <v>864.53</v>
      </c>
      <c r="AM362" s="36">
        <f t="shared" si="147"/>
        <v>532603</v>
      </c>
      <c r="AN362" s="39">
        <f t="shared" si="148"/>
        <v>1.8122660999999999E-3</v>
      </c>
      <c r="AO362" s="36">
        <f t="shared" si="149"/>
        <v>192.55146085889999</v>
      </c>
      <c r="AP362" s="36">
        <f t="shared" si="150"/>
        <v>426547</v>
      </c>
      <c r="AQ362" s="36">
        <f t="shared" si="151"/>
        <v>9090</v>
      </c>
      <c r="AR362" s="36">
        <f t="shared" si="152"/>
        <v>22179.4</v>
      </c>
      <c r="AS362" s="36">
        <f t="shared" si="153"/>
        <v>417264</v>
      </c>
      <c r="AT362" s="40">
        <f t="shared" si="154"/>
        <v>426547</v>
      </c>
      <c r="AU362" s="37"/>
      <c r="AV362" s="37">
        <f t="shared" si="155"/>
        <v>1</v>
      </c>
    </row>
    <row r="363" spans="1:48" ht="15" customHeight="1" x14ac:dyDescent="0.25">
      <c r="A363" s="43">
        <v>35</v>
      </c>
      <c r="B363" s="43">
        <v>400</v>
      </c>
      <c r="C363" t="s">
        <v>1563</v>
      </c>
      <c r="D363" t="s">
        <v>1564</v>
      </c>
      <c r="E363" s="44" t="s">
        <v>328</v>
      </c>
      <c r="F363" s="35">
        <v>15259</v>
      </c>
      <c r="G363" s="53">
        <v>58</v>
      </c>
      <c r="H363" s="56">
        <f t="shared" si="130"/>
        <v>1.7634279935629373</v>
      </c>
      <c r="I363">
        <v>5</v>
      </c>
      <c r="J363">
        <v>23</v>
      </c>
      <c r="K363" s="37">
        <f t="shared" si="131"/>
        <v>21.739100000000001</v>
      </c>
      <c r="L363" s="37">
        <v>96</v>
      </c>
      <c r="M363" s="37">
        <v>97</v>
      </c>
      <c r="N363" s="37">
        <v>73</v>
      </c>
      <c r="O363" s="37">
        <v>78</v>
      </c>
      <c r="P363" s="48">
        <v>61</v>
      </c>
      <c r="Q363" s="53">
        <v>58</v>
      </c>
      <c r="R363" s="45">
        <f t="shared" si="132"/>
        <v>97</v>
      </c>
      <c r="S363" s="38">
        <f t="shared" si="133"/>
        <v>40.21</v>
      </c>
      <c r="T363" s="53">
        <v>373300</v>
      </c>
      <c r="U363" s="53">
        <v>1476180</v>
      </c>
      <c r="V363" s="63">
        <f t="shared" si="134"/>
        <v>25.288243999999999</v>
      </c>
      <c r="W363" s="36">
        <v>6</v>
      </c>
      <c r="X363">
        <v>37</v>
      </c>
      <c r="Y363">
        <f t="shared" si="135"/>
        <v>16.22</v>
      </c>
      <c r="Z363" s="55">
        <v>17827</v>
      </c>
      <c r="AA363" s="46">
        <v>18828</v>
      </c>
      <c r="AB363" s="37">
        <f t="shared" si="136"/>
        <v>0.376778</v>
      </c>
      <c r="AC363" s="37" t="str">
        <f t="shared" si="137"/>
        <v/>
      </c>
      <c r="AD363" s="37" t="str">
        <f t="shared" si="138"/>
        <v/>
      </c>
      <c r="AE363" s="71">
        <f t="shared" si="139"/>
        <v>585.98768493420096</v>
      </c>
      <c r="AF363" s="71">
        <f t="shared" si="140"/>
        <v>0</v>
      </c>
      <c r="AG363" s="71">
        <f t="shared" si="141"/>
        <v>0</v>
      </c>
      <c r="AH363" s="71" t="str">
        <f t="shared" si="142"/>
        <v/>
      </c>
      <c r="AI363" s="37" t="str">
        <f t="shared" si="143"/>
        <v/>
      </c>
      <c r="AJ363" s="37" t="str">
        <f t="shared" si="144"/>
        <v/>
      </c>
      <c r="AK363" s="38">
        <f t="shared" si="145"/>
        <v>585.99</v>
      </c>
      <c r="AL363" s="38">
        <f t="shared" si="146"/>
        <v>596.03</v>
      </c>
      <c r="AM363" s="36">
        <f t="shared" si="147"/>
        <v>27853</v>
      </c>
      <c r="AN363" s="39">
        <f t="shared" si="148"/>
        <v>1.8122660999999999E-3</v>
      </c>
      <c r="AO363" s="36">
        <f t="shared" si="149"/>
        <v>22.823679263399999</v>
      </c>
      <c r="AP363" s="36">
        <f t="shared" si="150"/>
        <v>15282</v>
      </c>
      <c r="AQ363" s="36">
        <f t="shared" si="151"/>
        <v>580</v>
      </c>
      <c r="AR363" s="36">
        <f t="shared" si="152"/>
        <v>941.40000000000009</v>
      </c>
      <c r="AS363" s="36">
        <f t="shared" si="153"/>
        <v>14679</v>
      </c>
      <c r="AT363" s="40">
        <f t="shared" si="154"/>
        <v>15282</v>
      </c>
      <c r="AU363" s="37"/>
      <c r="AV363" s="37">
        <f t="shared" si="155"/>
        <v>1</v>
      </c>
    </row>
    <row r="364" spans="1:48" ht="15" customHeight="1" x14ac:dyDescent="0.25">
      <c r="A364" s="43">
        <v>35</v>
      </c>
      <c r="B364" s="43">
        <v>500</v>
      </c>
      <c r="C364" t="s">
        <v>1665</v>
      </c>
      <c r="D364" t="s">
        <v>1666</v>
      </c>
      <c r="E364" s="44" t="s">
        <v>379</v>
      </c>
      <c r="F364" s="35">
        <v>12500</v>
      </c>
      <c r="G364" s="53">
        <v>43</v>
      </c>
      <c r="H364" s="56">
        <f t="shared" si="130"/>
        <v>1.6334684555795864</v>
      </c>
      <c r="I364">
        <v>3</v>
      </c>
      <c r="J364">
        <v>29</v>
      </c>
      <c r="K364" s="37">
        <f t="shared" si="131"/>
        <v>10.344799999999999</v>
      </c>
      <c r="L364" s="37">
        <v>112</v>
      </c>
      <c r="M364" s="37">
        <v>111</v>
      </c>
      <c r="N364" s="37">
        <v>74</v>
      </c>
      <c r="O364" s="37">
        <v>61</v>
      </c>
      <c r="P364" s="48">
        <v>45</v>
      </c>
      <c r="Q364" s="53">
        <v>41</v>
      </c>
      <c r="R364" s="45">
        <f t="shared" si="132"/>
        <v>112</v>
      </c>
      <c r="S364" s="38">
        <f t="shared" si="133"/>
        <v>61.61</v>
      </c>
      <c r="T364" s="53">
        <v>607500</v>
      </c>
      <c r="U364" s="53">
        <v>1500710</v>
      </c>
      <c r="V364" s="63">
        <f t="shared" si="134"/>
        <v>40.480839000000003</v>
      </c>
      <c r="W364" s="36">
        <v>8</v>
      </c>
      <c r="X364">
        <v>38</v>
      </c>
      <c r="Y364">
        <f t="shared" si="135"/>
        <v>21.05</v>
      </c>
      <c r="Z364" s="55">
        <v>16551</v>
      </c>
      <c r="AA364" s="46">
        <v>3371</v>
      </c>
      <c r="AB364" s="37">
        <f t="shared" si="136"/>
        <v>0.376778</v>
      </c>
      <c r="AC364" s="37" t="str">
        <f t="shared" si="137"/>
        <v/>
      </c>
      <c r="AD364" s="37" t="str">
        <f t="shared" si="138"/>
        <v/>
      </c>
      <c r="AE364" s="71">
        <f t="shared" si="139"/>
        <v>557.28261206305228</v>
      </c>
      <c r="AF364" s="71">
        <f t="shared" si="140"/>
        <v>0</v>
      </c>
      <c r="AG364" s="71">
        <f t="shared" si="141"/>
        <v>0</v>
      </c>
      <c r="AH364" s="71" t="str">
        <f t="shared" si="142"/>
        <v/>
      </c>
      <c r="AI364" s="37" t="str">
        <f t="shared" si="143"/>
        <v/>
      </c>
      <c r="AJ364" s="37" t="str">
        <f t="shared" si="144"/>
        <v/>
      </c>
      <c r="AK364" s="38">
        <f t="shared" si="145"/>
        <v>557.28</v>
      </c>
      <c r="AL364" s="38">
        <f t="shared" si="146"/>
        <v>566.83000000000004</v>
      </c>
      <c r="AM364" s="36">
        <f t="shared" si="147"/>
        <v>18138</v>
      </c>
      <c r="AN364" s="39">
        <f t="shared" si="148"/>
        <v>1.8122660999999999E-3</v>
      </c>
      <c r="AO364" s="36">
        <f t="shared" si="149"/>
        <v>10.217556271799999</v>
      </c>
      <c r="AP364" s="36">
        <f t="shared" si="150"/>
        <v>12510</v>
      </c>
      <c r="AQ364" s="36">
        <f t="shared" si="151"/>
        <v>430</v>
      </c>
      <c r="AR364" s="36">
        <f t="shared" si="152"/>
        <v>168.55</v>
      </c>
      <c r="AS364" s="36">
        <f t="shared" si="153"/>
        <v>12331</v>
      </c>
      <c r="AT364" s="40">
        <f t="shared" si="154"/>
        <v>12510</v>
      </c>
      <c r="AU364" s="37"/>
      <c r="AV364" s="37">
        <f t="shared" si="155"/>
        <v>1</v>
      </c>
    </row>
    <row r="365" spans="1:48" ht="15" customHeight="1" x14ac:dyDescent="0.25">
      <c r="A365" s="43">
        <v>35</v>
      </c>
      <c r="B365" s="43">
        <v>600</v>
      </c>
      <c r="C365" t="s">
        <v>1705</v>
      </c>
      <c r="D365" t="s">
        <v>1706</v>
      </c>
      <c r="E365" s="44" t="s">
        <v>399</v>
      </c>
      <c r="F365" s="35">
        <v>311910</v>
      </c>
      <c r="G365" s="53">
        <v>713</v>
      </c>
      <c r="H365" s="56">
        <f t="shared" si="130"/>
        <v>2.8530895298518657</v>
      </c>
      <c r="I365">
        <v>84</v>
      </c>
      <c r="J365">
        <v>370</v>
      </c>
      <c r="K365" s="37">
        <f t="shared" si="131"/>
        <v>22.7027</v>
      </c>
      <c r="L365" s="37">
        <v>727</v>
      </c>
      <c r="M365" s="37">
        <v>934</v>
      </c>
      <c r="N365" s="37">
        <v>881</v>
      </c>
      <c r="O365" s="37">
        <v>794</v>
      </c>
      <c r="P365" s="48">
        <v>760</v>
      </c>
      <c r="Q365" s="53">
        <v>710</v>
      </c>
      <c r="R365" s="45">
        <f t="shared" si="132"/>
        <v>934</v>
      </c>
      <c r="S365" s="38">
        <f t="shared" si="133"/>
        <v>23.66</v>
      </c>
      <c r="T365" s="53">
        <v>6941900</v>
      </c>
      <c r="U365" s="53">
        <v>30934268</v>
      </c>
      <c r="V365" s="63">
        <f t="shared" si="134"/>
        <v>22.440809000000002</v>
      </c>
      <c r="W365" s="36">
        <v>187</v>
      </c>
      <c r="X365">
        <v>662</v>
      </c>
      <c r="Y365">
        <f t="shared" si="135"/>
        <v>28.25</v>
      </c>
      <c r="Z365" s="55">
        <v>429901</v>
      </c>
      <c r="AA365" s="46">
        <v>254999</v>
      </c>
      <c r="AB365" s="37">
        <f t="shared" si="136"/>
        <v>0.376778</v>
      </c>
      <c r="AC365" s="37" t="str">
        <f t="shared" si="137"/>
        <v/>
      </c>
      <c r="AD365" s="37" t="str">
        <f t="shared" si="138"/>
        <v/>
      </c>
      <c r="AE365" s="71">
        <f t="shared" si="139"/>
        <v>826.66885608509051</v>
      </c>
      <c r="AF365" s="71">
        <f t="shared" si="140"/>
        <v>0</v>
      </c>
      <c r="AG365" s="71">
        <f t="shared" si="141"/>
        <v>0</v>
      </c>
      <c r="AH365" s="71" t="str">
        <f t="shared" si="142"/>
        <v/>
      </c>
      <c r="AI365" s="37" t="str">
        <f t="shared" si="143"/>
        <v/>
      </c>
      <c r="AJ365" s="37" t="str">
        <f t="shared" si="144"/>
        <v/>
      </c>
      <c r="AK365" s="38">
        <f t="shared" si="145"/>
        <v>826.67</v>
      </c>
      <c r="AL365" s="38">
        <f t="shared" si="146"/>
        <v>840.83</v>
      </c>
      <c r="AM365" s="36">
        <f t="shared" si="147"/>
        <v>437535</v>
      </c>
      <c r="AN365" s="39">
        <f t="shared" si="148"/>
        <v>1.8122660999999999E-3</v>
      </c>
      <c r="AO365" s="36">
        <f t="shared" si="149"/>
        <v>227.6659288125</v>
      </c>
      <c r="AP365" s="36">
        <f t="shared" si="150"/>
        <v>312138</v>
      </c>
      <c r="AQ365" s="36">
        <f t="shared" si="151"/>
        <v>7130</v>
      </c>
      <c r="AR365" s="36">
        <f t="shared" si="152"/>
        <v>12749.95</v>
      </c>
      <c r="AS365" s="36">
        <f t="shared" si="153"/>
        <v>304780</v>
      </c>
      <c r="AT365" s="40">
        <f t="shared" si="154"/>
        <v>312138</v>
      </c>
      <c r="AU365" s="37"/>
      <c r="AV365" s="37">
        <f t="shared" si="155"/>
        <v>1</v>
      </c>
    </row>
    <row r="366" spans="1:48" ht="15" customHeight="1" x14ac:dyDescent="0.25">
      <c r="A366" s="43">
        <v>35</v>
      </c>
      <c r="B366" s="43">
        <v>700</v>
      </c>
      <c r="C366" t="s">
        <v>1717</v>
      </c>
      <c r="D366" t="s">
        <v>1718</v>
      </c>
      <c r="E366" s="44" t="s">
        <v>405</v>
      </c>
      <c r="F366" s="35">
        <v>64014</v>
      </c>
      <c r="G366" s="53">
        <v>181</v>
      </c>
      <c r="H366" s="56">
        <f t="shared" si="130"/>
        <v>2.2576785748691846</v>
      </c>
      <c r="I366">
        <v>15</v>
      </c>
      <c r="J366">
        <v>84</v>
      </c>
      <c r="K366" s="37">
        <f t="shared" si="131"/>
        <v>17.857099999999999</v>
      </c>
      <c r="L366" s="37">
        <v>424</v>
      </c>
      <c r="M366" s="37">
        <v>405</v>
      </c>
      <c r="N366" s="37">
        <v>337</v>
      </c>
      <c r="O366" s="37">
        <v>255</v>
      </c>
      <c r="P366" s="48">
        <v>193</v>
      </c>
      <c r="Q366" s="53">
        <v>176</v>
      </c>
      <c r="R366" s="45">
        <f t="shared" si="132"/>
        <v>424</v>
      </c>
      <c r="S366" s="38">
        <f t="shared" si="133"/>
        <v>57.31</v>
      </c>
      <c r="T366" s="53">
        <v>1114700</v>
      </c>
      <c r="U366" s="53">
        <v>5993520</v>
      </c>
      <c r="V366" s="63">
        <f t="shared" si="134"/>
        <v>18.598420000000001</v>
      </c>
      <c r="W366" s="36">
        <v>34</v>
      </c>
      <c r="X366">
        <v>177</v>
      </c>
      <c r="Y366">
        <f t="shared" si="135"/>
        <v>19.21</v>
      </c>
      <c r="Z366" s="55">
        <v>62515</v>
      </c>
      <c r="AA366" s="46">
        <v>114026</v>
      </c>
      <c r="AB366" s="37">
        <f t="shared" si="136"/>
        <v>0.376778</v>
      </c>
      <c r="AC366" s="37" t="str">
        <f t="shared" si="137"/>
        <v/>
      </c>
      <c r="AD366" s="37" t="str">
        <f t="shared" si="138"/>
        <v/>
      </c>
      <c r="AE366" s="71">
        <f t="shared" si="139"/>
        <v>695.15627058138091</v>
      </c>
      <c r="AF366" s="71">
        <f t="shared" si="140"/>
        <v>0</v>
      </c>
      <c r="AG366" s="71">
        <f t="shared" si="141"/>
        <v>0</v>
      </c>
      <c r="AH366" s="71" t="str">
        <f t="shared" si="142"/>
        <v/>
      </c>
      <c r="AI366" s="37" t="str">
        <f t="shared" si="143"/>
        <v/>
      </c>
      <c r="AJ366" s="37" t="str">
        <f t="shared" si="144"/>
        <v/>
      </c>
      <c r="AK366" s="38">
        <f t="shared" si="145"/>
        <v>695.16</v>
      </c>
      <c r="AL366" s="38">
        <f t="shared" si="146"/>
        <v>707.07</v>
      </c>
      <c r="AM366" s="36">
        <f t="shared" si="147"/>
        <v>104425</v>
      </c>
      <c r="AN366" s="39">
        <f t="shared" si="148"/>
        <v>1.8122660999999999E-3</v>
      </c>
      <c r="AO366" s="36">
        <f t="shared" si="149"/>
        <v>73.235485367099997</v>
      </c>
      <c r="AP366" s="36">
        <f t="shared" si="150"/>
        <v>64087</v>
      </c>
      <c r="AQ366" s="36">
        <f t="shared" si="151"/>
        <v>1810</v>
      </c>
      <c r="AR366" s="36">
        <f t="shared" si="152"/>
        <v>5701.3</v>
      </c>
      <c r="AS366" s="36">
        <f t="shared" si="153"/>
        <v>62204</v>
      </c>
      <c r="AT366" s="40">
        <f t="shared" si="154"/>
        <v>64087</v>
      </c>
      <c r="AU366" s="37"/>
      <c r="AV366" s="37">
        <f t="shared" si="155"/>
        <v>1</v>
      </c>
    </row>
    <row r="367" spans="1:48" ht="15" customHeight="1" x14ac:dyDescent="0.25">
      <c r="A367" s="43">
        <v>35</v>
      </c>
      <c r="B367" s="43">
        <v>800</v>
      </c>
      <c r="C367" t="s">
        <v>1781</v>
      </c>
      <c r="D367" t="s">
        <v>1782</v>
      </c>
      <c r="E367" s="44" t="s">
        <v>437</v>
      </c>
      <c r="F367" s="35">
        <v>114341</v>
      </c>
      <c r="G367" s="53">
        <v>386</v>
      </c>
      <c r="H367" s="56">
        <f t="shared" si="130"/>
        <v>2.5865873046717551</v>
      </c>
      <c r="I367">
        <v>55</v>
      </c>
      <c r="J367">
        <v>195</v>
      </c>
      <c r="K367" s="37">
        <f t="shared" si="131"/>
        <v>28.205099999999998</v>
      </c>
      <c r="L367" s="37">
        <v>382</v>
      </c>
      <c r="M367" s="37">
        <v>368</v>
      </c>
      <c r="N367" s="37">
        <v>342</v>
      </c>
      <c r="O367" s="37">
        <v>363</v>
      </c>
      <c r="P367" s="48">
        <v>340</v>
      </c>
      <c r="Q367" s="53">
        <v>364</v>
      </c>
      <c r="R367" s="45">
        <f t="shared" si="132"/>
        <v>382</v>
      </c>
      <c r="S367" s="38">
        <f t="shared" si="133"/>
        <v>0</v>
      </c>
      <c r="T367" s="53">
        <v>2226500</v>
      </c>
      <c r="U367" s="53">
        <v>13779100</v>
      </c>
      <c r="V367" s="63">
        <f t="shared" si="134"/>
        <v>16.158529999999999</v>
      </c>
      <c r="W367" s="36">
        <v>68</v>
      </c>
      <c r="X367">
        <v>353</v>
      </c>
      <c r="Y367">
        <f t="shared" si="135"/>
        <v>19.260000000000002</v>
      </c>
      <c r="Z367" s="55">
        <v>166404</v>
      </c>
      <c r="AA367" s="46">
        <v>114999</v>
      </c>
      <c r="AB367" s="37">
        <f t="shared" si="136"/>
        <v>0.376778</v>
      </c>
      <c r="AC367" s="37" t="str">
        <f t="shared" si="137"/>
        <v/>
      </c>
      <c r="AD367" s="37" t="str">
        <f t="shared" si="138"/>
        <v/>
      </c>
      <c r="AE367" s="71">
        <f t="shared" si="139"/>
        <v>767.80464409398326</v>
      </c>
      <c r="AF367" s="71">
        <f t="shared" si="140"/>
        <v>0</v>
      </c>
      <c r="AG367" s="71">
        <f t="shared" si="141"/>
        <v>0</v>
      </c>
      <c r="AH367" s="71" t="str">
        <f t="shared" si="142"/>
        <v/>
      </c>
      <c r="AI367" s="37" t="str">
        <f t="shared" si="143"/>
        <v/>
      </c>
      <c r="AJ367" s="37" t="str">
        <f t="shared" si="144"/>
        <v/>
      </c>
      <c r="AK367" s="38">
        <f t="shared" si="145"/>
        <v>767.8</v>
      </c>
      <c r="AL367" s="38">
        <f t="shared" si="146"/>
        <v>780.95</v>
      </c>
      <c r="AM367" s="36">
        <f t="shared" si="147"/>
        <v>238749</v>
      </c>
      <c r="AN367" s="39">
        <f t="shared" si="148"/>
        <v>1.8122660999999999E-3</v>
      </c>
      <c r="AO367" s="36">
        <f t="shared" si="149"/>
        <v>225.4604009688</v>
      </c>
      <c r="AP367" s="36">
        <f t="shared" si="150"/>
        <v>114566</v>
      </c>
      <c r="AQ367" s="36">
        <f t="shared" si="151"/>
        <v>3860</v>
      </c>
      <c r="AR367" s="36">
        <f t="shared" si="152"/>
        <v>5749.9500000000007</v>
      </c>
      <c r="AS367" s="36">
        <f t="shared" si="153"/>
        <v>110481</v>
      </c>
      <c r="AT367" s="40">
        <f t="shared" si="154"/>
        <v>114566</v>
      </c>
      <c r="AU367" s="37"/>
      <c r="AV367" s="37">
        <f t="shared" si="155"/>
        <v>1</v>
      </c>
    </row>
    <row r="368" spans="1:48" ht="15" customHeight="1" x14ac:dyDescent="0.25">
      <c r="A368" s="43">
        <v>35</v>
      </c>
      <c r="B368" s="43">
        <v>1400</v>
      </c>
      <c r="C368" t="s">
        <v>2377</v>
      </c>
      <c r="D368" t="s">
        <v>2378</v>
      </c>
      <c r="E368" s="44" t="s">
        <v>734</v>
      </c>
      <c r="F368" s="35">
        <v>18028</v>
      </c>
      <c r="G368" s="53">
        <v>61</v>
      </c>
      <c r="H368" s="56">
        <f t="shared" si="130"/>
        <v>1.7853298350107671</v>
      </c>
      <c r="I368">
        <v>9</v>
      </c>
      <c r="J368">
        <v>27</v>
      </c>
      <c r="K368" s="37">
        <f t="shared" si="131"/>
        <v>33.333300000000001</v>
      </c>
      <c r="L368" s="37">
        <v>177</v>
      </c>
      <c r="M368" s="37">
        <v>141</v>
      </c>
      <c r="N368" s="37">
        <v>116</v>
      </c>
      <c r="O368" s="37">
        <v>117</v>
      </c>
      <c r="P368" s="48">
        <v>64</v>
      </c>
      <c r="Q368" s="53">
        <v>57</v>
      </c>
      <c r="R368" s="45">
        <f t="shared" si="132"/>
        <v>177</v>
      </c>
      <c r="S368" s="38">
        <f t="shared" si="133"/>
        <v>65.540000000000006</v>
      </c>
      <c r="T368" s="53">
        <v>111700</v>
      </c>
      <c r="U368" s="53">
        <v>2550240</v>
      </c>
      <c r="V368" s="63">
        <f t="shared" si="134"/>
        <v>4.3799799999999998</v>
      </c>
      <c r="W368" s="36">
        <v>8</v>
      </c>
      <c r="X368">
        <v>43</v>
      </c>
      <c r="Y368">
        <f t="shared" si="135"/>
        <v>18.600000000000001</v>
      </c>
      <c r="Z368" s="55">
        <v>29903</v>
      </c>
      <c r="AA368" s="46">
        <v>17884</v>
      </c>
      <c r="AB368" s="37">
        <f t="shared" si="136"/>
        <v>0.376778</v>
      </c>
      <c r="AC368" s="37" t="str">
        <f t="shared" si="137"/>
        <v/>
      </c>
      <c r="AD368" s="37" t="str">
        <f t="shared" si="138"/>
        <v/>
      </c>
      <c r="AE368" s="71">
        <f t="shared" si="139"/>
        <v>590.82529796767324</v>
      </c>
      <c r="AF368" s="71">
        <f t="shared" si="140"/>
        <v>0</v>
      </c>
      <c r="AG368" s="71">
        <f t="shared" si="141"/>
        <v>0</v>
      </c>
      <c r="AH368" s="71" t="str">
        <f t="shared" si="142"/>
        <v/>
      </c>
      <c r="AI368" s="37" t="str">
        <f t="shared" si="143"/>
        <v/>
      </c>
      <c r="AJ368" s="37" t="str">
        <f t="shared" si="144"/>
        <v/>
      </c>
      <c r="AK368" s="38">
        <f t="shared" si="145"/>
        <v>590.83000000000004</v>
      </c>
      <c r="AL368" s="38">
        <f t="shared" si="146"/>
        <v>600.95000000000005</v>
      </c>
      <c r="AM368" s="36">
        <f t="shared" si="147"/>
        <v>25391</v>
      </c>
      <c r="AN368" s="39">
        <f t="shared" si="148"/>
        <v>1.8122660999999999E-3</v>
      </c>
      <c r="AO368" s="36">
        <f t="shared" si="149"/>
        <v>13.343715294299999</v>
      </c>
      <c r="AP368" s="36">
        <f t="shared" si="150"/>
        <v>18041</v>
      </c>
      <c r="AQ368" s="36">
        <f t="shared" si="151"/>
        <v>610</v>
      </c>
      <c r="AR368" s="36">
        <f t="shared" si="152"/>
        <v>894.2</v>
      </c>
      <c r="AS368" s="36">
        <f t="shared" si="153"/>
        <v>17418</v>
      </c>
      <c r="AT368" s="40">
        <f t="shared" si="154"/>
        <v>18041</v>
      </c>
      <c r="AU368" s="37"/>
      <c r="AV368" s="37">
        <f t="shared" si="155"/>
        <v>1</v>
      </c>
    </row>
    <row r="369" spans="1:48" ht="15" customHeight="1" x14ac:dyDescent="0.25">
      <c r="A369" s="43">
        <v>36</v>
      </c>
      <c r="B369" s="43">
        <v>100</v>
      </c>
      <c r="C369" t="s">
        <v>1029</v>
      </c>
      <c r="D369" t="s">
        <v>1030</v>
      </c>
      <c r="E369" s="44" t="s">
        <v>63</v>
      </c>
      <c r="F369" s="35">
        <v>77118</v>
      </c>
      <c r="G369" s="53">
        <v>192</v>
      </c>
      <c r="H369" s="56">
        <f t="shared" si="130"/>
        <v>2.2833012287035497</v>
      </c>
      <c r="I369">
        <v>31</v>
      </c>
      <c r="J369">
        <v>154</v>
      </c>
      <c r="K369" s="37">
        <f t="shared" si="131"/>
        <v>20.129899999999999</v>
      </c>
      <c r="L369" s="37">
        <v>534</v>
      </c>
      <c r="M369" s="37">
        <v>490</v>
      </c>
      <c r="N369" s="37">
        <v>341</v>
      </c>
      <c r="O369" s="37">
        <v>264</v>
      </c>
      <c r="P369" s="48">
        <v>236</v>
      </c>
      <c r="Q369" s="53">
        <v>175</v>
      </c>
      <c r="R369" s="45">
        <f t="shared" si="132"/>
        <v>534</v>
      </c>
      <c r="S369" s="38">
        <f t="shared" si="133"/>
        <v>64.040000000000006</v>
      </c>
      <c r="T369" s="53">
        <v>488700</v>
      </c>
      <c r="U369" s="53">
        <v>6787833</v>
      </c>
      <c r="V369" s="63">
        <f t="shared" si="134"/>
        <v>7.1996469999999997</v>
      </c>
      <c r="W369" s="36">
        <v>66</v>
      </c>
      <c r="X369">
        <v>153</v>
      </c>
      <c r="Y369">
        <f t="shared" si="135"/>
        <v>43.14</v>
      </c>
      <c r="Z369" s="55">
        <v>80898</v>
      </c>
      <c r="AA369" s="46">
        <v>51000</v>
      </c>
      <c r="AB369" s="37">
        <f t="shared" si="136"/>
        <v>0.376778</v>
      </c>
      <c r="AC369" s="37" t="str">
        <f t="shared" si="137"/>
        <v/>
      </c>
      <c r="AD369" s="37" t="str">
        <f t="shared" si="138"/>
        <v/>
      </c>
      <c r="AE369" s="71">
        <f t="shared" si="139"/>
        <v>700.81572549235398</v>
      </c>
      <c r="AF369" s="71">
        <f t="shared" si="140"/>
        <v>0</v>
      </c>
      <c r="AG369" s="71">
        <f t="shared" si="141"/>
        <v>0</v>
      </c>
      <c r="AH369" s="71" t="str">
        <f t="shared" si="142"/>
        <v/>
      </c>
      <c r="AI369" s="37" t="str">
        <f t="shared" si="143"/>
        <v/>
      </c>
      <c r="AJ369" s="37" t="str">
        <f t="shared" si="144"/>
        <v/>
      </c>
      <c r="AK369" s="38">
        <f t="shared" si="145"/>
        <v>700.82</v>
      </c>
      <c r="AL369" s="38">
        <f t="shared" si="146"/>
        <v>712.83</v>
      </c>
      <c r="AM369" s="36">
        <f t="shared" si="147"/>
        <v>106383</v>
      </c>
      <c r="AN369" s="39">
        <f t="shared" si="148"/>
        <v>1.8122660999999999E-3</v>
      </c>
      <c r="AO369" s="36">
        <f t="shared" si="149"/>
        <v>53.0359674165</v>
      </c>
      <c r="AP369" s="36">
        <f t="shared" si="150"/>
        <v>77171</v>
      </c>
      <c r="AQ369" s="36">
        <f t="shared" si="151"/>
        <v>1920</v>
      </c>
      <c r="AR369" s="36">
        <f t="shared" si="152"/>
        <v>2550</v>
      </c>
      <c r="AS369" s="36">
        <f t="shared" si="153"/>
        <v>75198</v>
      </c>
      <c r="AT369" s="40">
        <f t="shared" si="154"/>
        <v>77171</v>
      </c>
      <c r="AU369" s="37"/>
      <c r="AV369" s="37">
        <f t="shared" si="155"/>
        <v>1</v>
      </c>
    </row>
    <row r="370" spans="1:48" ht="15" customHeight="1" x14ac:dyDescent="0.25">
      <c r="A370" s="43">
        <v>36</v>
      </c>
      <c r="B370" s="43">
        <v>1100</v>
      </c>
      <c r="C370" t="s">
        <v>1673</v>
      </c>
      <c r="D370" t="s">
        <v>1674</v>
      </c>
      <c r="E370" s="44" t="s">
        <v>383</v>
      </c>
      <c r="F370" s="35">
        <v>4931907</v>
      </c>
      <c r="G370" s="53">
        <v>5799</v>
      </c>
      <c r="H370" s="56">
        <f t="shared" si="130"/>
        <v>3.7633531087482153</v>
      </c>
      <c r="I370">
        <v>563</v>
      </c>
      <c r="J370">
        <v>3127</v>
      </c>
      <c r="K370" s="37">
        <f t="shared" si="131"/>
        <v>18.0045</v>
      </c>
      <c r="L370" s="37">
        <v>8555</v>
      </c>
      <c r="M370" s="37">
        <v>8417</v>
      </c>
      <c r="N370" s="37">
        <v>8325</v>
      </c>
      <c r="O370" s="37">
        <v>6703</v>
      </c>
      <c r="P370" s="45">
        <v>6424</v>
      </c>
      <c r="Q370" s="53">
        <v>5802</v>
      </c>
      <c r="R370" s="45">
        <f t="shared" si="132"/>
        <v>8555</v>
      </c>
      <c r="S370" s="38">
        <f t="shared" si="133"/>
        <v>32.22</v>
      </c>
      <c r="T370" s="53">
        <v>94636400</v>
      </c>
      <c r="U370" s="53">
        <v>337014500</v>
      </c>
      <c r="V370" s="63">
        <f t="shared" si="134"/>
        <v>28.08081</v>
      </c>
      <c r="W370" s="36">
        <v>1433</v>
      </c>
      <c r="X370">
        <v>5795</v>
      </c>
      <c r="Y370">
        <f t="shared" si="135"/>
        <v>24.73</v>
      </c>
      <c r="Z370" s="55">
        <v>3846521</v>
      </c>
      <c r="AA370" s="46">
        <v>3596038</v>
      </c>
      <c r="AB370" s="37">
        <f t="shared" si="136"/>
        <v>0.376778</v>
      </c>
      <c r="AC370" s="37" t="str">
        <f t="shared" si="137"/>
        <v/>
      </c>
      <c r="AD370" s="37" t="str">
        <f t="shared" si="138"/>
        <v/>
      </c>
      <c r="AE370" s="71">
        <f t="shared" si="139"/>
        <v>0</v>
      </c>
      <c r="AF370" s="71">
        <f t="shared" si="140"/>
        <v>1603.3742584974996</v>
      </c>
      <c r="AG370" s="71">
        <f t="shared" si="141"/>
        <v>0</v>
      </c>
      <c r="AH370" s="71" t="str">
        <f t="shared" si="142"/>
        <v/>
      </c>
      <c r="AI370" s="37" t="str">
        <f t="shared" si="143"/>
        <v/>
      </c>
      <c r="AJ370" s="37" t="str">
        <f t="shared" si="144"/>
        <v/>
      </c>
      <c r="AK370" s="38">
        <f t="shared" si="145"/>
        <v>1603.37</v>
      </c>
      <c r="AL370" s="38">
        <f t="shared" si="146"/>
        <v>1630.84</v>
      </c>
      <c r="AM370" s="36">
        <f t="shared" si="147"/>
        <v>8007957</v>
      </c>
      <c r="AN370" s="39">
        <f t="shared" si="148"/>
        <v>1.8122660999999999E-3</v>
      </c>
      <c r="AO370" s="36">
        <f t="shared" si="149"/>
        <v>5574.6211369049997</v>
      </c>
      <c r="AP370" s="36">
        <f t="shared" si="150"/>
        <v>4937482</v>
      </c>
      <c r="AQ370" s="36">
        <f t="shared" si="151"/>
        <v>57990</v>
      </c>
      <c r="AR370" s="36">
        <f t="shared" si="152"/>
        <v>179801.90000000002</v>
      </c>
      <c r="AS370" s="36">
        <f t="shared" si="153"/>
        <v>4873917</v>
      </c>
      <c r="AT370" s="40">
        <f t="shared" si="154"/>
        <v>4937482</v>
      </c>
      <c r="AU370" s="37"/>
      <c r="AV370" s="37">
        <f t="shared" si="155"/>
        <v>1</v>
      </c>
    </row>
    <row r="371" spans="1:48" ht="15" customHeight="1" x14ac:dyDescent="0.25">
      <c r="A371" s="43">
        <v>36</v>
      </c>
      <c r="B371" s="43">
        <v>1300</v>
      </c>
      <c r="C371" t="s">
        <v>1831</v>
      </c>
      <c r="D371" t="s">
        <v>1832</v>
      </c>
      <c r="E371" s="44" t="s">
        <v>462</v>
      </c>
      <c r="F371" s="35">
        <v>266967</v>
      </c>
      <c r="G371" s="53">
        <v>562</v>
      </c>
      <c r="H371" s="56">
        <f t="shared" si="130"/>
        <v>2.7497363155690611</v>
      </c>
      <c r="I371">
        <v>45</v>
      </c>
      <c r="J371">
        <v>303</v>
      </c>
      <c r="K371" s="37">
        <f t="shared" si="131"/>
        <v>14.851500000000001</v>
      </c>
      <c r="L371" s="37">
        <v>824</v>
      </c>
      <c r="M371" s="37">
        <v>918</v>
      </c>
      <c r="N371" s="37">
        <v>838</v>
      </c>
      <c r="O371" s="37">
        <v>680</v>
      </c>
      <c r="P371" s="48">
        <v>647</v>
      </c>
      <c r="Q371" s="53">
        <v>553</v>
      </c>
      <c r="R371" s="45">
        <f t="shared" si="132"/>
        <v>918</v>
      </c>
      <c r="S371" s="38">
        <f t="shared" si="133"/>
        <v>38.78</v>
      </c>
      <c r="T371" s="53">
        <v>2773400</v>
      </c>
      <c r="U371" s="53">
        <v>31278918</v>
      </c>
      <c r="V371" s="63">
        <f t="shared" si="134"/>
        <v>8.8666750000000008</v>
      </c>
      <c r="W371" s="36">
        <v>167</v>
      </c>
      <c r="X371">
        <v>611</v>
      </c>
      <c r="Y371">
        <f t="shared" si="135"/>
        <v>27.33</v>
      </c>
      <c r="Z371" s="55">
        <v>251496</v>
      </c>
      <c r="AA371" s="46">
        <v>122000</v>
      </c>
      <c r="AB371" s="37">
        <f t="shared" si="136"/>
        <v>0.376778</v>
      </c>
      <c r="AC371" s="37" t="str">
        <f t="shared" si="137"/>
        <v/>
      </c>
      <c r="AD371" s="37" t="str">
        <f t="shared" si="138"/>
        <v/>
      </c>
      <c r="AE371" s="71">
        <f t="shared" si="139"/>
        <v>803.84050817394746</v>
      </c>
      <c r="AF371" s="71">
        <f t="shared" si="140"/>
        <v>0</v>
      </c>
      <c r="AG371" s="71">
        <f t="shared" si="141"/>
        <v>0</v>
      </c>
      <c r="AH371" s="71" t="str">
        <f t="shared" si="142"/>
        <v/>
      </c>
      <c r="AI371" s="37" t="str">
        <f t="shared" si="143"/>
        <v/>
      </c>
      <c r="AJ371" s="37" t="str">
        <f t="shared" si="144"/>
        <v/>
      </c>
      <c r="AK371" s="38">
        <f t="shared" si="145"/>
        <v>803.84</v>
      </c>
      <c r="AL371" s="38">
        <f t="shared" si="146"/>
        <v>817.61</v>
      </c>
      <c r="AM371" s="36">
        <f t="shared" si="147"/>
        <v>364739</v>
      </c>
      <c r="AN371" s="39">
        <f t="shared" si="148"/>
        <v>1.8122660999999999E-3</v>
      </c>
      <c r="AO371" s="36">
        <f t="shared" si="149"/>
        <v>177.18888112919998</v>
      </c>
      <c r="AP371" s="36">
        <f t="shared" si="150"/>
        <v>267144</v>
      </c>
      <c r="AQ371" s="36">
        <f t="shared" si="151"/>
        <v>5620</v>
      </c>
      <c r="AR371" s="36">
        <f t="shared" si="152"/>
        <v>6100</v>
      </c>
      <c r="AS371" s="36">
        <f t="shared" si="153"/>
        <v>261347</v>
      </c>
      <c r="AT371" s="40">
        <f t="shared" si="154"/>
        <v>267144</v>
      </c>
      <c r="AU371" s="37"/>
      <c r="AV371" s="37">
        <f t="shared" si="155"/>
        <v>1</v>
      </c>
    </row>
    <row r="372" spans="1:48" ht="15" customHeight="1" x14ac:dyDescent="0.25">
      <c r="A372" s="43">
        <v>36</v>
      </c>
      <c r="B372" s="43">
        <v>1800</v>
      </c>
      <c r="C372" t="s">
        <v>1965</v>
      </c>
      <c r="D372" t="s">
        <v>1966</v>
      </c>
      <c r="E372" s="44" t="s">
        <v>529</v>
      </c>
      <c r="F372" s="35">
        <v>13347</v>
      </c>
      <c r="G372" s="53">
        <v>63</v>
      </c>
      <c r="H372" s="56">
        <f t="shared" si="130"/>
        <v>1.7993405494535817</v>
      </c>
      <c r="I372">
        <v>12</v>
      </c>
      <c r="J372">
        <v>38</v>
      </c>
      <c r="K372" s="37">
        <f t="shared" si="131"/>
        <v>31.578899999999997</v>
      </c>
      <c r="L372" s="37">
        <v>118</v>
      </c>
      <c r="M372" s="37">
        <v>129</v>
      </c>
      <c r="N372" s="37">
        <v>100</v>
      </c>
      <c r="O372" s="37">
        <v>78</v>
      </c>
      <c r="P372" s="48">
        <v>56</v>
      </c>
      <c r="Q372" s="53">
        <v>58</v>
      </c>
      <c r="R372" s="45">
        <f t="shared" si="132"/>
        <v>129</v>
      </c>
      <c r="S372" s="38">
        <f t="shared" si="133"/>
        <v>51.16</v>
      </c>
      <c r="T372" s="53">
        <v>170000</v>
      </c>
      <c r="U372" s="53">
        <v>3928507</v>
      </c>
      <c r="V372" s="63">
        <f t="shared" si="134"/>
        <v>4.3273440000000001</v>
      </c>
      <c r="W372" s="36">
        <v>9</v>
      </c>
      <c r="X372">
        <v>59</v>
      </c>
      <c r="Y372">
        <f t="shared" si="135"/>
        <v>15.25</v>
      </c>
      <c r="Z372" s="55">
        <v>35869</v>
      </c>
      <c r="AA372" s="46">
        <v>1750</v>
      </c>
      <c r="AB372" s="37">
        <f t="shared" si="136"/>
        <v>0.376778</v>
      </c>
      <c r="AC372" s="37" t="str">
        <f t="shared" si="137"/>
        <v/>
      </c>
      <c r="AD372" s="37" t="str">
        <f t="shared" si="138"/>
        <v/>
      </c>
      <c r="AE372" s="71">
        <f t="shared" si="139"/>
        <v>593.91994254165877</v>
      </c>
      <c r="AF372" s="71">
        <f t="shared" si="140"/>
        <v>0</v>
      </c>
      <c r="AG372" s="71">
        <f t="shared" si="141"/>
        <v>0</v>
      </c>
      <c r="AH372" s="71" t="str">
        <f t="shared" si="142"/>
        <v/>
      </c>
      <c r="AI372" s="37" t="str">
        <f t="shared" si="143"/>
        <v/>
      </c>
      <c r="AJ372" s="37" t="str">
        <f t="shared" si="144"/>
        <v/>
      </c>
      <c r="AK372" s="38">
        <f t="shared" si="145"/>
        <v>593.91999999999996</v>
      </c>
      <c r="AL372" s="38">
        <f t="shared" si="146"/>
        <v>604.1</v>
      </c>
      <c r="AM372" s="36">
        <f t="shared" si="147"/>
        <v>24544</v>
      </c>
      <c r="AN372" s="39">
        <f t="shared" si="148"/>
        <v>1.8122660999999999E-3</v>
      </c>
      <c r="AO372" s="36">
        <f t="shared" si="149"/>
        <v>20.291943521699999</v>
      </c>
      <c r="AP372" s="36">
        <f t="shared" si="150"/>
        <v>13367</v>
      </c>
      <c r="AQ372" s="36">
        <f t="shared" si="151"/>
        <v>630</v>
      </c>
      <c r="AR372" s="36">
        <f t="shared" si="152"/>
        <v>87.5</v>
      </c>
      <c r="AS372" s="36">
        <f t="shared" si="153"/>
        <v>13260</v>
      </c>
      <c r="AT372" s="40">
        <f t="shared" si="154"/>
        <v>13367</v>
      </c>
      <c r="AU372" s="37"/>
      <c r="AV372" s="37">
        <f t="shared" si="155"/>
        <v>1</v>
      </c>
    </row>
    <row r="373" spans="1:48" ht="15" customHeight="1" x14ac:dyDescent="0.25">
      <c r="A373" s="43">
        <v>36</v>
      </c>
      <c r="B373" s="43">
        <v>1900</v>
      </c>
      <c r="C373" t="s">
        <v>2061</v>
      </c>
      <c r="D373" t="s">
        <v>2062</v>
      </c>
      <c r="E373" s="44" t="s">
        <v>577</v>
      </c>
      <c r="F373" s="35">
        <v>58643</v>
      </c>
      <c r="G373" s="53">
        <v>162</v>
      </c>
      <c r="H373" s="56">
        <f t="shared" si="130"/>
        <v>2.2095150145426308</v>
      </c>
      <c r="I373">
        <v>47</v>
      </c>
      <c r="J373">
        <v>129</v>
      </c>
      <c r="K373" s="37">
        <f t="shared" si="131"/>
        <v>36.434100000000001</v>
      </c>
      <c r="L373" s="37">
        <v>351</v>
      </c>
      <c r="M373" s="37">
        <v>312</v>
      </c>
      <c r="N373" s="37">
        <v>283</v>
      </c>
      <c r="O373" s="37">
        <v>230</v>
      </c>
      <c r="P373" s="48">
        <v>200</v>
      </c>
      <c r="Q373" s="53">
        <v>155</v>
      </c>
      <c r="R373" s="45">
        <f t="shared" si="132"/>
        <v>351</v>
      </c>
      <c r="S373" s="38">
        <f t="shared" si="133"/>
        <v>53.85</v>
      </c>
      <c r="T373" s="53">
        <v>1921800</v>
      </c>
      <c r="U373" s="53">
        <v>8625562</v>
      </c>
      <c r="V373" s="63">
        <f t="shared" si="134"/>
        <v>22.280287000000001</v>
      </c>
      <c r="W373" s="36">
        <v>54</v>
      </c>
      <c r="X373">
        <v>216</v>
      </c>
      <c r="Y373">
        <f t="shared" si="135"/>
        <v>25</v>
      </c>
      <c r="Z373" s="55">
        <v>113912</v>
      </c>
      <c r="AA373" s="46">
        <v>60003</v>
      </c>
      <c r="AB373" s="37">
        <f t="shared" si="136"/>
        <v>0.376778</v>
      </c>
      <c r="AC373" s="37" t="str">
        <f t="shared" si="137"/>
        <v/>
      </c>
      <c r="AD373" s="37" t="str">
        <f t="shared" si="138"/>
        <v/>
      </c>
      <c r="AE373" s="71">
        <f t="shared" si="139"/>
        <v>684.51804786713262</v>
      </c>
      <c r="AF373" s="71">
        <f t="shared" si="140"/>
        <v>0</v>
      </c>
      <c r="AG373" s="71">
        <f t="shared" si="141"/>
        <v>0</v>
      </c>
      <c r="AH373" s="71" t="str">
        <f t="shared" si="142"/>
        <v/>
      </c>
      <c r="AI373" s="37" t="str">
        <f t="shared" si="143"/>
        <v/>
      </c>
      <c r="AJ373" s="37" t="str">
        <f t="shared" si="144"/>
        <v/>
      </c>
      <c r="AK373" s="38">
        <f t="shared" si="145"/>
        <v>684.52</v>
      </c>
      <c r="AL373" s="38">
        <f t="shared" si="146"/>
        <v>696.25</v>
      </c>
      <c r="AM373" s="36">
        <f t="shared" si="147"/>
        <v>69873</v>
      </c>
      <c r="AN373" s="39">
        <f t="shared" si="148"/>
        <v>1.8122660999999999E-3</v>
      </c>
      <c r="AO373" s="36">
        <f t="shared" si="149"/>
        <v>20.351748302999997</v>
      </c>
      <c r="AP373" s="36">
        <f t="shared" si="150"/>
        <v>58663</v>
      </c>
      <c r="AQ373" s="36">
        <f t="shared" si="151"/>
        <v>1620</v>
      </c>
      <c r="AR373" s="36">
        <f t="shared" si="152"/>
        <v>3000.15</v>
      </c>
      <c r="AS373" s="36">
        <f t="shared" si="153"/>
        <v>57023</v>
      </c>
      <c r="AT373" s="40">
        <f t="shared" si="154"/>
        <v>58663</v>
      </c>
      <c r="AU373" s="37"/>
      <c r="AV373" s="37">
        <f t="shared" si="155"/>
        <v>1</v>
      </c>
    </row>
    <row r="374" spans="1:48" ht="15" customHeight="1" x14ac:dyDescent="0.25">
      <c r="A374" s="43">
        <v>36</v>
      </c>
      <c r="B374" s="43">
        <v>2000</v>
      </c>
      <c r="C374" t="s">
        <v>2183</v>
      </c>
      <c r="D374" t="s">
        <v>2184</v>
      </c>
      <c r="E374" s="44" t="s">
        <v>638</v>
      </c>
      <c r="F374" s="35">
        <v>68443</v>
      </c>
      <c r="G374" s="53">
        <v>565</v>
      </c>
      <c r="H374" s="56">
        <f t="shared" si="130"/>
        <v>2.7520484478194387</v>
      </c>
      <c r="I374">
        <v>42</v>
      </c>
      <c r="J374">
        <v>311</v>
      </c>
      <c r="K374" s="37">
        <f t="shared" si="131"/>
        <v>13.504799999999999</v>
      </c>
      <c r="L374" s="37">
        <v>255</v>
      </c>
      <c r="M374" s="37">
        <v>237</v>
      </c>
      <c r="N374" s="37">
        <v>199</v>
      </c>
      <c r="O374" s="37">
        <v>188</v>
      </c>
      <c r="P374" s="48">
        <v>145</v>
      </c>
      <c r="Q374" s="53">
        <v>569</v>
      </c>
      <c r="R374" s="45">
        <f t="shared" si="132"/>
        <v>569</v>
      </c>
      <c r="S374" s="38">
        <f t="shared" si="133"/>
        <v>0.7</v>
      </c>
      <c r="T374" s="53">
        <v>17506500</v>
      </c>
      <c r="U374" s="53">
        <v>61321480</v>
      </c>
      <c r="V374" s="63">
        <f t="shared" si="134"/>
        <v>28.548724</v>
      </c>
      <c r="W374" s="36">
        <v>150</v>
      </c>
      <c r="X374">
        <v>602</v>
      </c>
      <c r="Y374">
        <f t="shared" si="135"/>
        <v>24.92</v>
      </c>
      <c r="Z374" s="55">
        <v>959657</v>
      </c>
      <c r="AA374" s="46">
        <v>249999</v>
      </c>
      <c r="AB374" s="37">
        <f t="shared" si="136"/>
        <v>0.376778</v>
      </c>
      <c r="AC374" s="37" t="str">
        <f t="shared" si="137"/>
        <v/>
      </c>
      <c r="AD374" s="37" t="str">
        <f t="shared" si="138"/>
        <v/>
      </c>
      <c r="AE374" s="71">
        <f t="shared" si="139"/>
        <v>804.35120500901417</v>
      </c>
      <c r="AF374" s="71">
        <f t="shared" si="140"/>
        <v>0</v>
      </c>
      <c r="AG374" s="71">
        <f t="shared" si="141"/>
        <v>0</v>
      </c>
      <c r="AH374" s="71" t="str">
        <f t="shared" si="142"/>
        <v/>
      </c>
      <c r="AI374" s="37" t="str">
        <f t="shared" si="143"/>
        <v/>
      </c>
      <c r="AJ374" s="37" t="str">
        <f t="shared" si="144"/>
        <v/>
      </c>
      <c r="AK374" s="38">
        <f t="shared" si="145"/>
        <v>804.35</v>
      </c>
      <c r="AL374" s="38">
        <f t="shared" si="146"/>
        <v>818.13</v>
      </c>
      <c r="AM374" s="36">
        <f t="shared" si="147"/>
        <v>100666</v>
      </c>
      <c r="AN374" s="39">
        <f t="shared" si="148"/>
        <v>1.8122660999999999E-3</v>
      </c>
      <c r="AO374" s="36">
        <f t="shared" si="149"/>
        <v>58.396650540299994</v>
      </c>
      <c r="AP374" s="36">
        <f t="shared" si="150"/>
        <v>68501</v>
      </c>
      <c r="AQ374" s="36">
        <f t="shared" si="151"/>
        <v>5650</v>
      </c>
      <c r="AR374" s="36">
        <f t="shared" si="152"/>
        <v>12499.95</v>
      </c>
      <c r="AS374" s="36">
        <f t="shared" si="153"/>
        <v>62793</v>
      </c>
      <c r="AT374" s="40">
        <f t="shared" si="154"/>
        <v>68501</v>
      </c>
      <c r="AU374" s="37"/>
      <c r="AV374" s="37">
        <f t="shared" si="155"/>
        <v>1</v>
      </c>
    </row>
    <row r="375" spans="1:48" ht="15" customHeight="1" x14ac:dyDescent="0.25">
      <c r="A375" s="43">
        <v>37</v>
      </c>
      <c r="B375" s="43">
        <v>100</v>
      </c>
      <c r="C375" t="s">
        <v>1013</v>
      </c>
      <c r="D375" t="s">
        <v>1014</v>
      </c>
      <c r="E375" s="44" t="s">
        <v>55</v>
      </c>
      <c r="F375" s="35">
        <v>47267</v>
      </c>
      <c r="G375" s="53">
        <v>148</v>
      </c>
      <c r="H375" s="56">
        <f t="shared" si="130"/>
        <v>2.1702617153949575</v>
      </c>
      <c r="I375">
        <v>42</v>
      </c>
      <c r="J375">
        <v>94</v>
      </c>
      <c r="K375" s="37">
        <f t="shared" si="131"/>
        <v>44.680900000000001</v>
      </c>
      <c r="L375" s="37">
        <v>263</v>
      </c>
      <c r="M375" s="37">
        <v>290</v>
      </c>
      <c r="N375" s="37">
        <v>247</v>
      </c>
      <c r="O375" s="37">
        <v>205</v>
      </c>
      <c r="P375" s="48">
        <v>168</v>
      </c>
      <c r="Q375" s="53">
        <v>148</v>
      </c>
      <c r="R375" s="45">
        <f t="shared" si="132"/>
        <v>290</v>
      </c>
      <c r="S375" s="38">
        <f t="shared" si="133"/>
        <v>48.97</v>
      </c>
      <c r="T375" s="53">
        <v>5121000</v>
      </c>
      <c r="U375" s="53">
        <v>9699035</v>
      </c>
      <c r="V375" s="63">
        <f t="shared" si="134"/>
        <v>52.799067000000001</v>
      </c>
      <c r="W375" s="36">
        <v>34</v>
      </c>
      <c r="X375">
        <v>183</v>
      </c>
      <c r="Y375">
        <f t="shared" si="135"/>
        <v>18.579999999999998</v>
      </c>
      <c r="Z375" s="55">
        <v>130722</v>
      </c>
      <c r="AA375" s="46">
        <v>82458</v>
      </c>
      <c r="AB375" s="37">
        <f t="shared" si="136"/>
        <v>0.376778</v>
      </c>
      <c r="AC375" s="37" t="str">
        <f t="shared" si="137"/>
        <v/>
      </c>
      <c r="AD375" s="37" t="str">
        <f t="shared" si="138"/>
        <v/>
      </c>
      <c r="AE375" s="71">
        <f t="shared" si="139"/>
        <v>675.84789691129208</v>
      </c>
      <c r="AF375" s="71">
        <f t="shared" si="140"/>
        <v>0</v>
      </c>
      <c r="AG375" s="71">
        <f t="shared" si="141"/>
        <v>0</v>
      </c>
      <c r="AH375" s="71" t="str">
        <f t="shared" si="142"/>
        <v/>
      </c>
      <c r="AI375" s="37" t="str">
        <f t="shared" si="143"/>
        <v/>
      </c>
      <c r="AJ375" s="37" t="str">
        <f t="shared" si="144"/>
        <v/>
      </c>
      <c r="AK375" s="38">
        <f t="shared" si="145"/>
        <v>675.85</v>
      </c>
      <c r="AL375" s="38">
        <f t="shared" si="146"/>
        <v>687.43</v>
      </c>
      <c r="AM375" s="36">
        <f t="shared" si="147"/>
        <v>52486</v>
      </c>
      <c r="AN375" s="39">
        <f t="shared" si="148"/>
        <v>1.8122660999999999E-3</v>
      </c>
      <c r="AO375" s="36">
        <f t="shared" si="149"/>
        <v>9.4582167758999987</v>
      </c>
      <c r="AP375" s="36">
        <f t="shared" si="150"/>
        <v>47276</v>
      </c>
      <c r="AQ375" s="36">
        <f t="shared" si="151"/>
        <v>1480</v>
      </c>
      <c r="AR375" s="36">
        <f t="shared" si="152"/>
        <v>4122.9000000000005</v>
      </c>
      <c r="AS375" s="36">
        <f t="shared" si="153"/>
        <v>45787</v>
      </c>
      <c r="AT375" s="40">
        <f t="shared" si="154"/>
        <v>47276</v>
      </c>
      <c r="AU375" s="37"/>
      <c r="AV375" s="37">
        <f t="shared" si="155"/>
        <v>1</v>
      </c>
    </row>
    <row r="376" spans="1:48" ht="15" customHeight="1" x14ac:dyDescent="0.25">
      <c r="A376" s="43">
        <v>37</v>
      </c>
      <c r="B376" s="43">
        <v>200</v>
      </c>
      <c r="C376" t="s">
        <v>1071</v>
      </c>
      <c r="D376" t="s">
        <v>1072</v>
      </c>
      <c r="E376" s="44" t="s">
        <v>84</v>
      </c>
      <c r="F376" s="35">
        <v>57999</v>
      </c>
      <c r="G376" s="53">
        <v>141</v>
      </c>
      <c r="H376" s="56">
        <f t="shared" si="130"/>
        <v>2.1492191126553797</v>
      </c>
      <c r="I376">
        <v>80</v>
      </c>
      <c r="J376">
        <v>111</v>
      </c>
      <c r="K376" s="37">
        <f t="shared" si="131"/>
        <v>72.072099999999992</v>
      </c>
      <c r="L376" s="37">
        <v>311</v>
      </c>
      <c r="M376" s="37">
        <v>329</v>
      </c>
      <c r="N376" s="37">
        <v>251</v>
      </c>
      <c r="O376" s="37">
        <v>210</v>
      </c>
      <c r="P376" s="48">
        <v>175</v>
      </c>
      <c r="Q376" s="53">
        <v>141</v>
      </c>
      <c r="R376" s="45">
        <f t="shared" si="132"/>
        <v>329</v>
      </c>
      <c r="S376" s="38">
        <f t="shared" si="133"/>
        <v>57.14</v>
      </c>
      <c r="T376" s="53">
        <v>1082100</v>
      </c>
      <c r="U376" s="53">
        <v>6743260</v>
      </c>
      <c r="V376" s="63">
        <f t="shared" si="134"/>
        <v>16.047134</v>
      </c>
      <c r="W376" s="36">
        <v>33</v>
      </c>
      <c r="X376">
        <v>187</v>
      </c>
      <c r="Y376">
        <f t="shared" si="135"/>
        <v>17.649999999999999</v>
      </c>
      <c r="Z376" s="55">
        <v>54253</v>
      </c>
      <c r="AA376" s="46">
        <v>145001</v>
      </c>
      <c r="AB376" s="37">
        <f t="shared" si="136"/>
        <v>0.376778</v>
      </c>
      <c r="AC376" s="37" t="str">
        <f t="shared" si="137"/>
        <v/>
      </c>
      <c r="AD376" s="37" t="str">
        <f t="shared" si="138"/>
        <v/>
      </c>
      <c r="AE376" s="71">
        <f t="shared" si="139"/>
        <v>671.20006994598236</v>
      </c>
      <c r="AF376" s="71">
        <f t="shared" si="140"/>
        <v>0</v>
      </c>
      <c r="AG376" s="71">
        <f t="shared" si="141"/>
        <v>0</v>
      </c>
      <c r="AH376" s="71" t="str">
        <f t="shared" si="142"/>
        <v/>
      </c>
      <c r="AI376" s="37" t="str">
        <f t="shared" si="143"/>
        <v/>
      </c>
      <c r="AJ376" s="37" t="str">
        <f t="shared" si="144"/>
        <v/>
      </c>
      <c r="AK376" s="38">
        <f t="shared" si="145"/>
        <v>671.2</v>
      </c>
      <c r="AL376" s="38">
        <f t="shared" si="146"/>
        <v>682.7</v>
      </c>
      <c r="AM376" s="36">
        <f t="shared" si="147"/>
        <v>75819</v>
      </c>
      <c r="AN376" s="39">
        <f t="shared" si="148"/>
        <v>1.8122660999999999E-3</v>
      </c>
      <c r="AO376" s="36">
        <f t="shared" si="149"/>
        <v>32.294581901999997</v>
      </c>
      <c r="AP376" s="36">
        <f t="shared" si="150"/>
        <v>58031</v>
      </c>
      <c r="AQ376" s="36">
        <f t="shared" si="151"/>
        <v>1410</v>
      </c>
      <c r="AR376" s="36">
        <f t="shared" si="152"/>
        <v>7250.05</v>
      </c>
      <c r="AS376" s="36">
        <f t="shared" si="153"/>
        <v>56589</v>
      </c>
      <c r="AT376" s="40">
        <f t="shared" si="154"/>
        <v>58031</v>
      </c>
      <c r="AU376" s="37"/>
      <c r="AV376" s="37">
        <f t="shared" si="155"/>
        <v>1</v>
      </c>
    </row>
    <row r="377" spans="1:48" ht="15" customHeight="1" x14ac:dyDescent="0.25">
      <c r="A377" s="43">
        <v>37</v>
      </c>
      <c r="B377" s="43">
        <v>300</v>
      </c>
      <c r="C377" t="s">
        <v>1281</v>
      </c>
      <c r="D377" t="s">
        <v>1282</v>
      </c>
      <c r="E377" s="44" t="s">
        <v>188</v>
      </c>
      <c r="F377" s="35">
        <v>665035</v>
      </c>
      <c r="G377" s="53">
        <v>1464</v>
      </c>
      <c r="H377" s="56">
        <f t="shared" si="130"/>
        <v>3.1655410767223731</v>
      </c>
      <c r="I377">
        <v>248</v>
      </c>
      <c r="J377">
        <v>660</v>
      </c>
      <c r="K377" s="37">
        <f t="shared" si="131"/>
        <v>37.575800000000001</v>
      </c>
      <c r="L377" s="37">
        <v>1699</v>
      </c>
      <c r="M377" s="37">
        <v>1901</v>
      </c>
      <c r="N377" s="37">
        <v>1626</v>
      </c>
      <c r="O377" s="37">
        <v>1539</v>
      </c>
      <c r="P377" s="45">
        <v>1540</v>
      </c>
      <c r="Q377" s="53">
        <v>1466</v>
      </c>
      <c r="R377" s="45">
        <f t="shared" si="132"/>
        <v>1901</v>
      </c>
      <c r="S377" s="38">
        <f t="shared" si="133"/>
        <v>22.99</v>
      </c>
      <c r="T377" s="53">
        <v>16741200</v>
      </c>
      <c r="U377" s="53">
        <v>84371783</v>
      </c>
      <c r="V377" s="63">
        <f t="shared" si="134"/>
        <v>19.842179000000002</v>
      </c>
      <c r="W377" s="36">
        <v>372</v>
      </c>
      <c r="X377">
        <v>1369</v>
      </c>
      <c r="Y377">
        <f t="shared" si="135"/>
        <v>27.17</v>
      </c>
      <c r="Z377" s="55">
        <v>833095</v>
      </c>
      <c r="AA377" s="46">
        <v>1398547</v>
      </c>
      <c r="AB377" s="37">
        <f t="shared" si="136"/>
        <v>0.376778</v>
      </c>
      <c r="AC377" s="37" t="str">
        <f t="shared" si="137"/>
        <v/>
      </c>
      <c r="AD377" s="37" t="str">
        <f t="shared" si="138"/>
        <v/>
      </c>
      <c r="AE377" s="71">
        <f t="shared" si="139"/>
        <v>895.68221640320758</v>
      </c>
      <c r="AF377" s="71">
        <f t="shared" si="140"/>
        <v>0</v>
      </c>
      <c r="AG377" s="71">
        <f t="shared" si="141"/>
        <v>0</v>
      </c>
      <c r="AH377" s="71" t="str">
        <f t="shared" si="142"/>
        <v/>
      </c>
      <c r="AI377" s="37" t="str">
        <f t="shared" si="143"/>
        <v/>
      </c>
      <c r="AJ377" s="37" t="str">
        <f t="shared" si="144"/>
        <v/>
      </c>
      <c r="AK377" s="38">
        <f t="shared" si="145"/>
        <v>895.68</v>
      </c>
      <c r="AL377" s="38">
        <f t="shared" si="146"/>
        <v>911.02</v>
      </c>
      <c r="AM377" s="36">
        <f t="shared" si="147"/>
        <v>1019841</v>
      </c>
      <c r="AN377" s="39">
        <f t="shared" si="148"/>
        <v>1.8122660999999999E-3</v>
      </c>
      <c r="AO377" s="36">
        <f t="shared" si="149"/>
        <v>643.00288587659998</v>
      </c>
      <c r="AP377" s="36">
        <f t="shared" si="150"/>
        <v>665678</v>
      </c>
      <c r="AQ377" s="36">
        <f t="shared" si="151"/>
        <v>14640</v>
      </c>
      <c r="AR377" s="36">
        <f t="shared" si="152"/>
        <v>69927.350000000006</v>
      </c>
      <c r="AS377" s="36">
        <f t="shared" si="153"/>
        <v>650395</v>
      </c>
      <c r="AT377" s="40">
        <f t="shared" si="154"/>
        <v>665678</v>
      </c>
      <c r="AU377" s="37"/>
      <c r="AV377" s="37">
        <f t="shared" si="155"/>
        <v>1</v>
      </c>
    </row>
    <row r="378" spans="1:48" ht="15" customHeight="1" x14ac:dyDescent="0.25">
      <c r="A378" s="43">
        <v>37</v>
      </c>
      <c r="B378" s="43">
        <v>400</v>
      </c>
      <c r="C378" t="s">
        <v>1845</v>
      </c>
      <c r="D378" t="s">
        <v>1846</v>
      </c>
      <c r="E378" s="44" t="s">
        <v>469</v>
      </c>
      <c r="F378" s="35">
        <v>6384</v>
      </c>
      <c r="G378" s="53">
        <v>31</v>
      </c>
      <c r="H378" s="56">
        <f t="shared" si="130"/>
        <v>1.4913616938342726</v>
      </c>
      <c r="I378">
        <v>12</v>
      </c>
      <c r="J378">
        <v>21</v>
      </c>
      <c r="K378" s="37">
        <f t="shared" si="131"/>
        <v>57.142899999999997</v>
      </c>
      <c r="L378" s="37">
        <v>75</v>
      </c>
      <c r="M378" s="37">
        <v>52</v>
      </c>
      <c r="N378" s="37">
        <v>42</v>
      </c>
      <c r="O378" s="37">
        <v>26</v>
      </c>
      <c r="P378" s="48">
        <v>47</v>
      </c>
      <c r="Q378" s="53">
        <v>31</v>
      </c>
      <c r="R378" s="45">
        <f t="shared" si="132"/>
        <v>75</v>
      </c>
      <c r="S378" s="38">
        <f t="shared" si="133"/>
        <v>58.67</v>
      </c>
      <c r="T378" s="53">
        <v>672600</v>
      </c>
      <c r="U378" s="53">
        <v>1807429</v>
      </c>
      <c r="V378" s="63">
        <f t="shared" si="134"/>
        <v>37.213079999999998</v>
      </c>
      <c r="W378" s="36">
        <v>15</v>
      </c>
      <c r="X378">
        <v>22</v>
      </c>
      <c r="Y378">
        <f t="shared" si="135"/>
        <v>68.180000000000007</v>
      </c>
      <c r="Z378" s="55">
        <v>24445</v>
      </c>
      <c r="AA378" s="46">
        <v>15504</v>
      </c>
      <c r="AB378" s="37">
        <f t="shared" si="136"/>
        <v>0.376778</v>
      </c>
      <c r="AC378" s="37" t="str">
        <f t="shared" si="137"/>
        <v/>
      </c>
      <c r="AD378" s="37" t="str">
        <f t="shared" si="138"/>
        <v/>
      </c>
      <c r="AE378" s="71">
        <f t="shared" si="139"/>
        <v>525.89449684903263</v>
      </c>
      <c r="AF378" s="71">
        <f t="shared" si="140"/>
        <v>0</v>
      </c>
      <c r="AG378" s="71">
        <f t="shared" si="141"/>
        <v>0</v>
      </c>
      <c r="AH378" s="71" t="str">
        <f t="shared" si="142"/>
        <v/>
      </c>
      <c r="AI378" s="37" t="str">
        <f t="shared" si="143"/>
        <v/>
      </c>
      <c r="AJ378" s="37" t="str">
        <f t="shared" si="144"/>
        <v/>
      </c>
      <c r="AK378" s="38">
        <f t="shared" si="145"/>
        <v>525.89</v>
      </c>
      <c r="AL378" s="38">
        <f t="shared" si="146"/>
        <v>534.9</v>
      </c>
      <c r="AM378" s="36">
        <f t="shared" si="147"/>
        <v>7372</v>
      </c>
      <c r="AN378" s="39">
        <f t="shared" si="148"/>
        <v>1.8122660999999999E-3</v>
      </c>
      <c r="AO378" s="36">
        <f t="shared" si="149"/>
        <v>1.7905189067999998</v>
      </c>
      <c r="AP378" s="36">
        <f t="shared" si="150"/>
        <v>6386</v>
      </c>
      <c r="AQ378" s="36">
        <f t="shared" si="151"/>
        <v>310</v>
      </c>
      <c r="AR378" s="36">
        <f t="shared" si="152"/>
        <v>775.2</v>
      </c>
      <c r="AS378" s="36">
        <f t="shared" si="153"/>
        <v>6074</v>
      </c>
      <c r="AT378" s="40">
        <f t="shared" si="154"/>
        <v>6386</v>
      </c>
      <c r="AU378" s="37"/>
      <c r="AV378" s="37">
        <f t="shared" si="155"/>
        <v>1</v>
      </c>
    </row>
    <row r="379" spans="1:48" ht="15" customHeight="1" x14ac:dyDescent="0.25">
      <c r="A379" s="43">
        <v>37</v>
      </c>
      <c r="B379" s="43">
        <v>500</v>
      </c>
      <c r="C379" t="s">
        <v>1861</v>
      </c>
      <c r="D379" t="s">
        <v>1862</v>
      </c>
      <c r="E379" s="44" t="s">
        <v>477</v>
      </c>
      <c r="F379" s="35">
        <v>808340</v>
      </c>
      <c r="G379" s="53">
        <v>1518</v>
      </c>
      <c r="H379" s="56">
        <f t="shared" si="130"/>
        <v>3.1812717715594614</v>
      </c>
      <c r="I379">
        <v>354</v>
      </c>
      <c r="J379">
        <v>950</v>
      </c>
      <c r="K379" s="37">
        <f t="shared" si="131"/>
        <v>37.263200000000005</v>
      </c>
      <c r="L379" s="37">
        <v>2242</v>
      </c>
      <c r="M379" s="37">
        <v>2212</v>
      </c>
      <c r="N379" s="37">
        <v>1951</v>
      </c>
      <c r="O379" s="37">
        <v>1768</v>
      </c>
      <c r="P379" s="45">
        <v>1551</v>
      </c>
      <c r="Q379" s="53">
        <v>1518</v>
      </c>
      <c r="R379" s="45">
        <f t="shared" si="132"/>
        <v>2242</v>
      </c>
      <c r="S379" s="38">
        <f t="shared" si="133"/>
        <v>32.29</v>
      </c>
      <c r="T379" s="53">
        <v>10283700</v>
      </c>
      <c r="U379" s="53">
        <v>72379460</v>
      </c>
      <c r="V379" s="63">
        <f t="shared" si="134"/>
        <v>14.208036</v>
      </c>
      <c r="W379" s="36">
        <v>560</v>
      </c>
      <c r="X379">
        <v>1566</v>
      </c>
      <c r="Y379">
        <f t="shared" si="135"/>
        <v>35.76</v>
      </c>
      <c r="Z379" s="55">
        <v>640930</v>
      </c>
      <c r="AA379" s="46">
        <v>714920</v>
      </c>
      <c r="AB379" s="37">
        <f t="shared" si="136"/>
        <v>0.376778</v>
      </c>
      <c r="AC379" s="37" t="str">
        <f t="shared" si="137"/>
        <v/>
      </c>
      <c r="AD379" s="37" t="str">
        <f t="shared" si="138"/>
        <v/>
      </c>
      <c r="AE379" s="71">
        <f t="shared" si="139"/>
        <v>899.15676508673914</v>
      </c>
      <c r="AF379" s="71">
        <f t="shared" si="140"/>
        <v>0</v>
      </c>
      <c r="AG379" s="71">
        <f t="shared" si="141"/>
        <v>0</v>
      </c>
      <c r="AH379" s="71" t="str">
        <f t="shared" si="142"/>
        <v/>
      </c>
      <c r="AI379" s="37" t="str">
        <f t="shared" si="143"/>
        <v/>
      </c>
      <c r="AJ379" s="37" t="str">
        <f t="shared" si="144"/>
        <v/>
      </c>
      <c r="AK379" s="38">
        <f t="shared" si="145"/>
        <v>899.16</v>
      </c>
      <c r="AL379" s="38">
        <f t="shared" si="146"/>
        <v>914.56</v>
      </c>
      <c r="AM379" s="36">
        <f t="shared" si="147"/>
        <v>1146814</v>
      </c>
      <c r="AN379" s="39">
        <f t="shared" si="148"/>
        <v>1.8122660999999999E-3</v>
      </c>
      <c r="AO379" s="36">
        <f t="shared" si="149"/>
        <v>613.40495593139997</v>
      </c>
      <c r="AP379" s="36">
        <f t="shared" si="150"/>
        <v>808953</v>
      </c>
      <c r="AQ379" s="36">
        <f t="shared" si="151"/>
        <v>15180</v>
      </c>
      <c r="AR379" s="36">
        <f t="shared" si="152"/>
        <v>35746</v>
      </c>
      <c r="AS379" s="36">
        <f t="shared" si="153"/>
        <v>793160</v>
      </c>
      <c r="AT379" s="40">
        <f t="shared" si="154"/>
        <v>808953</v>
      </c>
      <c r="AU379" s="37"/>
      <c r="AV379" s="37">
        <f t="shared" si="155"/>
        <v>1</v>
      </c>
    </row>
    <row r="380" spans="1:48" ht="15" customHeight="1" x14ac:dyDescent="0.25">
      <c r="A380" s="43">
        <v>37</v>
      </c>
      <c r="B380" s="43">
        <v>600</v>
      </c>
      <c r="C380" t="s">
        <v>1893</v>
      </c>
      <c r="D380" t="s">
        <v>1894</v>
      </c>
      <c r="E380" s="44" t="s">
        <v>493</v>
      </c>
      <c r="F380" s="35">
        <v>52994</v>
      </c>
      <c r="G380" s="53">
        <v>116</v>
      </c>
      <c r="H380" s="56">
        <f t="shared" si="130"/>
        <v>2.0644579892269186</v>
      </c>
      <c r="I380">
        <v>58</v>
      </c>
      <c r="J380">
        <v>95</v>
      </c>
      <c r="K380" s="37">
        <f t="shared" si="131"/>
        <v>61.052599999999998</v>
      </c>
      <c r="L380" s="37">
        <v>264</v>
      </c>
      <c r="M380" s="37">
        <v>279</v>
      </c>
      <c r="N380" s="37">
        <v>211</v>
      </c>
      <c r="O380" s="37">
        <v>174</v>
      </c>
      <c r="P380" s="48">
        <v>162</v>
      </c>
      <c r="Q380" s="53">
        <v>116</v>
      </c>
      <c r="R380" s="45">
        <f t="shared" si="132"/>
        <v>279</v>
      </c>
      <c r="S380" s="38">
        <f t="shared" si="133"/>
        <v>58.42</v>
      </c>
      <c r="T380" s="53">
        <v>379400</v>
      </c>
      <c r="U380" s="53">
        <v>4138238</v>
      </c>
      <c r="V380" s="63">
        <f t="shared" si="134"/>
        <v>9.1681530000000002</v>
      </c>
      <c r="W380" s="36">
        <v>59</v>
      </c>
      <c r="X380">
        <v>184</v>
      </c>
      <c r="Y380">
        <f t="shared" si="135"/>
        <v>32.07</v>
      </c>
      <c r="Z380" s="55">
        <v>33204</v>
      </c>
      <c r="AA380" s="46">
        <v>55001</v>
      </c>
      <c r="AB380" s="37">
        <f t="shared" si="136"/>
        <v>0.376778</v>
      </c>
      <c r="AC380" s="37" t="str">
        <f t="shared" si="137"/>
        <v/>
      </c>
      <c r="AD380" s="37" t="str">
        <f t="shared" si="138"/>
        <v/>
      </c>
      <c r="AE380" s="71">
        <f t="shared" si="139"/>
        <v>652.47828728647414</v>
      </c>
      <c r="AF380" s="71">
        <f t="shared" si="140"/>
        <v>0</v>
      </c>
      <c r="AG380" s="71">
        <f t="shared" si="141"/>
        <v>0</v>
      </c>
      <c r="AH380" s="71" t="str">
        <f t="shared" si="142"/>
        <v/>
      </c>
      <c r="AI380" s="37" t="str">
        <f t="shared" si="143"/>
        <v/>
      </c>
      <c r="AJ380" s="37" t="str">
        <f t="shared" si="144"/>
        <v/>
      </c>
      <c r="AK380" s="38">
        <f t="shared" si="145"/>
        <v>652.48</v>
      </c>
      <c r="AL380" s="38">
        <f t="shared" si="146"/>
        <v>663.66</v>
      </c>
      <c r="AM380" s="36">
        <f t="shared" si="147"/>
        <v>64474</v>
      </c>
      <c r="AN380" s="39">
        <f t="shared" si="148"/>
        <v>1.8122660999999999E-3</v>
      </c>
      <c r="AO380" s="36">
        <f t="shared" si="149"/>
        <v>20.804814827999998</v>
      </c>
      <c r="AP380" s="36">
        <f t="shared" si="150"/>
        <v>53015</v>
      </c>
      <c r="AQ380" s="36">
        <f t="shared" si="151"/>
        <v>1160</v>
      </c>
      <c r="AR380" s="36">
        <f t="shared" si="152"/>
        <v>2750.05</v>
      </c>
      <c r="AS380" s="36">
        <f t="shared" si="153"/>
        <v>51834</v>
      </c>
      <c r="AT380" s="40">
        <f t="shared" si="154"/>
        <v>53015</v>
      </c>
      <c r="AU380" s="37"/>
      <c r="AV380" s="37">
        <f t="shared" si="155"/>
        <v>1</v>
      </c>
    </row>
    <row r="381" spans="1:48" ht="15" customHeight="1" x14ac:dyDescent="0.25">
      <c r="A381" s="43">
        <v>37</v>
      </c>
      <c r="B381" s="43">
        <v>700</v>
      </c>
      <c r="C381" t="s">
        <v>2007</v>
      </c>
      <c r="D381" t="s">
        <v>2008</v>
      </c>
      <c r="E381" s="44" t="s">
        <v>550</v>
      </c>
      <c r="F381" s="35">
        <v>13163</v>
      </c>
      <c r="G381" s="53">
        <v>65</v>
      </c>
      <c r="H381" s="56">
        <f t="shared" si="130"/>
        <v>1.8129133566428555</v>
      </c>
      <c r="I381">
        <v>19</v>
      </c>
      <c r="J381">
        <v>30</v>
      </c>
      <c r="K381" s="37">
        <f t="shared" si="131"/>
        <v>63.333300000000001</v>
      </c>
      <c r="L381" s="37">
        <v>126</v>
      </c>
      <c r="M381" s="37">
        <v>115</v>
      </c>
      <c r="N381" s="37">
        <v>83</v>
      </c>
      <c r="O381" s="37">
        <v>83</v>
      </c>
      <c r="P381" s="48">
        <v>72</v>
      </c>
      <c r="Q381" s="53">
        <v>65</v>
      </c>
      <c r="R381" s="45">
        <f t="shared" si="132"/>
        <v>126</v>
      </c>
      <c r="S381" s="38">
        <f t="shared" si="133"/>
        <v>48.41</v>
      </c>
      <c r="T381" s="53">
        <v>1460600</v>
      </c>
      <c r="U381" s="53">
        <v>2629535</v>
      </c>
      <c r="V381" s="63">
        <f t="shared" si="134"/>
        <v>55.545943000000001</v>
      </c>
      <c r="W381" s="36">
        <v>9</v>
      </c>
      <c r="X381">
        <v>52</v>
      </c>
      <c r="Y381">
        <f t="shared" si="135"/>
        <v>17.309999999999999</v>
      </c>
      <c r="Z381" s="55">
        <v>52500</v>
      </c>
      <c r="AA381" s="46">
        <v>21547</v>
      </c>
      <c r="AB381" s="37">
        <f t="shared" si="136"/>
        <v>0.376778</v>
      </c>
      <c r="AC381" s="37" t="str">
        <f t="shared" si="137"/>
        <v/>
      </c>
      <c r="AD381" s="37" t="str">
        <f t="shared" si="138"/>
        <v/>
      </c>
      <c r="AE381" s="71">
        <f t="shared" si="139"/>
        <v>596.91786347520394</v>
      </c>
      <c r="AF381" s="71">
        <f t="shared" si="140"/>
        <v>0</v>
      </c>
      <c r="AG381" s="71">
        <f t="shared" si="141"/>
        <v>0</v>
      </c>
      <c r="AH381" s="71" t="str">
        <f t="shared" si="142"/>
        <v/>
      </c>
      <c r="AI381" s="37" t="str">
        <f t="shared" si="143"/>
        <v/>
      </c>
      <c r="AJ381" s="37" t="str">
        <f t="shared" si="144"/>
        <v/>
      </c>
      <c r="AK381" s="38">
        <f t="shared" si="145"/>
        <v>596.91999999999996</v>
      </c>
      <c r="AL381" s="38">
        <f t="shared" si="146"/>
        <v>607.15</v>
      </c>
      <c r="AM381" s="36">
        <f t="shared" si="147"/>
        <v>19684</v>
      </c>
      <c r="AN381" s="39">
        <f t="shared" si="148"/>
        <v>1.8122660999999999E-3</v>
      </c>
      <c r="AO381" s="36">
        <f t="shared" si="149"/>
        <v>11.817787238099999</v>
      </c>
      <c r="AP381" s="36">
        <f t="shared" si="150"/>
        <v>13175</v>
      </c>
      <c r="AQ381" s="36">
        <f t="shared" si="151"/>
        <v>650</v>
      </c>
      <c r="AR381" s="36">
        <f t="shared" si="152"/>
        <v>1077.3500000000001</v>
      </c>
      <c r="AS381" s="36">
        <f t="shared" si="153"/>
        <v>12513</v>
      </c>
      <c r="AT381" s="40">
        <f t="shared" si="154"/>
        <v>13175</v>
      </c>
      <c r="AU381" s="37"/>
      <c r="AV381" s="37">
        <f t="shared" si="155"/>
        <v>1</v>
      </c>
    </row>
    <row r="382" spans="1:48" ht="15" customHeight="1" x14ac:dyDescent="0.25">
      <c r="A382" s="43">
        <v>38</v>
      </c>
      <c r="B382" s="43">
        <v>100</v>
      </c>
      <c r="C382" t="s">
        <v>999</v>
      </c>
      <c r="D382" t="s">
        <v>1000</v>
      </c>
      <c r="E382" s="44" t="s">
        <v>48</v>
      </c>
      <c r="F382" s="35">
        <v>0</v>
      </c>
      <c r="G382" s="53">
        <v>126</v>
      </c>
      <c r="H382" s="56">
        <f t="shared" si="130"/>
        <v>2.1003705451175629</v>
      </c>
      <c r="I382">
        <v>8</v>
      </c>
      <c r="J382">
        <v>70</v>
      </c>
      <c r="K382" s="37">
        <f t="shared" si="131"/>
        <v>11.428599999999999</v>
      </c>
      <c r="L382" s="37">
        <v>362</v>
      </c>
      <c r="M382" s="37">
        <v>283</v>
      </c>
      <c r="N382" s="37">
        <v>147</v>
      </c>
      <c r="O382" s="37">
        <v>175</v>
      </c>
      <c r="P382" s="48">
        <v>181</v>
      </c>
      <c r="Q382" s="53">
        <v>120</v>
      </c>
      <c r="R382" s="45">
        <f t="shared" si="132"/>
        <v>362</v>
      </c>
      <c r="S382" s="38">
        <f t="shared" si="133"/>
        <v>65.19</v>
      </c>
      <c r="T382" s="53">
        <v>5844600</v>
      </c>
      <c r="U382" s="53">
        <v>57553187</v>
      </c>
      <c r="V382" s="63">
        <f t="shared" si="134"/>
        <v>10.155127999999999</v>
      </c>
      <c r="W382" s="36">
        <v>33</v>
      </c>
      <c r="X382">
        <v>81</v>
      </c>
      <c r="Y382">
        <f t="shared" si="135"/>
        <v>40.74</v>
      </c>
      <c r="Z382" s="55">
        <v>596691</v>
      </c>
      <c r="AA382" s="46">
        <v>322847.09000000003</v>
      </c>
      <c r="AB382" s="37">
        <f t="shared" si="136"/>
        <v>0.376778</v>
      </c>
      <c r="AC382" s="37" t="str">
        <f t="shared" si="137"/>
        <v/>
      </c>
      <c r="AD382" s="37" t="str">
        <f t="shared" si="138"/>
        <v/>
      </c>
      <c r="AE382" s="71">
        <f t="shared" si="139"/>
        <v>660.41054489393196</v>
      </c>
      <c r="AF382" s="71">
        <f t="shared" si="140"/>
        <v>0</v>
      </c>
      <c r="AG382" s="71">
        <f t="shared" si="141"/>
        <v>0</v>
      </c>
      <c r="AH382" s="71" t="str">
        <f t="shared" si="142"/>
        <v/>
      </c>
      <c r="AI382" s="37" t="str">
        <f t="shared" si="143"/>
        <v/>
      </c>
      <c r="AJ382" s="37" t="str">
        <f t="shared" si="144"/>
        <v/>
      </c>
      <c r="AK382" s="38">
        <f t="shared" si="145"/>
        <v>660.41</v>
      </c>
      <c r="AL382" s="38">
        <f t="shared" si="146"/>
        <v>671.72</v>
      </c>
      <c r="AM382" s="36">
        <f t="shared" si="147"/>
        <v>0</v>
      </c>
      <c r="AN382" s="39">
        <f t="shared" si="148"/>
        <v>1.8122660999999999E-3</v>
      </c>
      <c r="AO382" s="36">
        <f t="shared" si="149"/>
        <v>0</v>
      </c>
      <c r="AP382" s="36">
        <f t="shared" si="150"/>
        <v>0</v>
      </c>
      <c r="AQ382" s="36">
        <f t="shared" si="151"/>
        <v>1260</v>
      </c>
      <c r="AR382" s="36">
        <f t="shared" si="152"/>
        <v>16142.354500000001</v>
      </c>
      <c r="AS382" s="36">
        <f t="shared" si="153"/>
        <v>-1260</v>
      </c>
      <c r="AT382" s="40">
        <f t="shared" si="154"/>
        <v>0</v>
      </c>
      <c r="AU382" s="37"/>
      <c r="AV382" s="37">
        <f t="shared" si="155"/>
        <v>0</v>
      </c>
    </row>
    <row r="383" spans="1:48" ht="15" customHeight="1" x14ac:dyDescent="0.25">
      <c r="A383" s="43">
        <v>38</v>
      </c>
      <c r="B383" s="43">
        <v>900</v>
      </c>
      <c r="C383" t="s">
        <v>2449</v>
      </c>
      <c r="D383" t="s">
        <v>2450</v>
      </c>
      <c r="E383" s="44" t="s">
        <v>770</v>
      </c>
      <c r="F383" s="35">
        <v>2107721</v>
      </c>
      <c r="G383" s="53">
        <v>3698</v>
      </c>
      <c r="H383" s="56">
        <f t="shared" si="130"/>
        <v>3.5679669068231541</v>
      </c>
      <c r="I383">
        <v>683</v>
      </c>
      <c r="J383">
        <v>1807</v>
      </c>
      <c r="K383" s="37">
        <f t="shared" si="131"/>
        <v>37.797499999999999</v>
      </c>
      <c r="L383" s="37">
        <v>4437</v>
      </c>
      <c r="M383" s="37">
        <v>4039</v>
      </c>
      <c r="N383" s="37">
        <v>3651</v>
      </c>
      <c r="O383" s="37">
        <v>3613</v>
      </c>
      <c r="P383" s="45">
        <v>3745</v>
      </c>
      <c r="Q383" s="53">
        <v>3633</v>
      </c>
      <c r="R383" s="45">
        <f t="shared" si="132"/>
        <v>4437</v>
      </c>
      <c r="S383" s="38">
        <f t="shared" si="133"/>
        <v>16.66</v>
      </c>
      <c r="T383" s="53">
        <v>52818300</v>
      </c>
      <c r="U383" s="53">
        <v>389281053</v>
      </c>
      <c r="V383" s="63">
        <f t="shared" si="134"/>
        <v>13.568166</v>
      </c>
      <c r="W383" s="36">
        <v>804</v>
      </c>
      <c r="X383">
        <v>3620</v>
      </c>
      <c r="Y383">
        <f t="shared" si="135"/>
        <v>22.21</v>
      </c>
      <c r="Z383" s="55">
        <v>4218512</v>
      </c>
      <c r="AA383" s="46">
        <v>2473899.81</v>
      </c>
      <c r="AB383" s="37">
        <f t="shared" si="136"/>
        <v>0.376778</v>
      </c>
      <c r="AC383" s="37" t="str">
        <f t="shared" si="137"/>
        <v/>
      </c>
      <c r="AD383" s="37" t="str">
        <f t="shared" si="138"/>
        <v/>
      </c>
      <c r="AE383" s="71">
        <f t="shared" si="139"/>
        <v>0</v>
      </c>
      <c r="AF383" s="71">
        <f t="shared" si="140"/>
        <v>1313.5806485185001</v>
      </c>
      <c r="AG383" s="71">
        <f t="shared" si="141"/>
        <v>0</v>
      </c>
      <c r="AH383" s="71" t="str">
        <f t="shared" si="142"/>
        <v/>
      </c>
      <c r="AI383" s="37" t="str">
        <f t="shared" si="143"/>
        <v/>
      </c>
      <c r="AJ383" s="37" t="str">
        <f t="shared" si="144"/>
        <v/>
      </c>
      <c r="AK383" s="38">
        <f t="shared" si="145"/>
        <v>1313.58</v>
      </c>
      <c r="AL383" s="38">
        <f t="shared" si="146"/>
        <v>1336.08</v>
      </c>
      <c r="AM383" s="36">
        <f t="shared" si="147"/>
        <v>3351381</v>
      </c>
      <c r="AN383" s="39">
        <f t="shared" si="148"/>
        <v>1.8122660999999999E-3</v>
      </c>
      <c r="AO383" s="36">
        <f t="shared" si="149"/>
        <v>2253.8428579259999</v>
      </c>
      <c r="AP383" s="36">
        <f t="shared" si="150"/>
        <v>2109975</v>
      </c>
      <c r="AQ383" s="36">
        <f t="shared" si="151"/>
        <v>36980</v>
      </c>
      <c r="AR383" s="36">
        <f t="shared" si="152"/>
        <v>123694.99050000001</v>
      </c>
      <c r="AS383" s="36">
        <f t="shared" si="153"/>
        <v>2070741</v>
      </c>
      <c r="AT383" s="40">
        <f t="shared" si="154"/>
        <v>2109975</v>
      </c>
      <c r="AU383" s="37"/>
      <c r="AV383" s="37">
        <f t="shared" si="155"/>
        <v>1</v>
      </c>
    </row>
    <row r="384" spans="1:48" ht="15" customHeight="1" x14ac:dyDescent="0.25">
      <c r="A384" s="43">
        <v>38</v>
      </c>
      <c r="B384" s="43">
        <v>1000</v>
      </c>
      <c r="C384" t="s">
        <v>2307</v>
      </c>
      <c r="D384" t="s">
        <v>2308</v>
      </c>
      <c r="E384" s="44" t="s">
        <v>699</v>
      </c>
      <c r="F384" s="35">
        <v>633385</v>
      </c>
      <c r="G384" s="53">
        <v>1895</v>
      </c>
      <c r="H384" s="56">
        <f t="shared" si="130"/>
        <v>3.2776092143040914</v>
      </c>
      <c r="I384">
        <v>18</v>
      </c>
      <c r="J384">
        <v>960</v>
      </c>
      <c r="K384" s="37">
        <f t="shared" si="131"/>
        <v>1.875</v>
      </c>
      <c r="L384" s="37">
        <v>3504</v>
      </c>
      <c r="M384" s="37">
        <v>2917</v>
      </c>
      <c r="N384" s="37">
        <v>1894</v>
      </c>
      <c r="O384" s="37">
        <v>2068</v>
      </c>
      <c r="P384" s="45">
        <v>1887</v>
      </c>
      <c r="Q384" s="53">
        <v>1857</v>
      </c>
      <c r="R384" s="45">
        <f t="shared" si="132"/>
        <v>3504</v>
      </c>
      <c r="S384" s="38">
        <f t="shared" si="133"/>
        <v>45.92</v>
      </c>
      <c r="T384" s="53">
        <v>34980000</v>
      </c>
      <c r="U384" s="53">
        <v>194330895</v>
      </c>
      <c r="V384" s="63">
        <f t="shared" si="134"/>
        <v>18.000226000000001</v>
      </c>
      <c r="W384" s="36">
        <v>501</v>
      </c>
      <c r="X384">
        <v>1690</v>
      </c>
      <c r="Y384">
        <f t="shared" si="135"/>
        <v>29.64</v>
      </c>
      <c r="Z384" s="55">
        <v>2242575</v>
      </c>
      <c r="AA384" s="46">
        <v>1572217.42</v>
      </c>
      <c r="AB384" s="37">
        <f t="shared" si="136"/>
        <v>0.376778</v>
      </c>
      <c r="AC384" s="37" t="str">
        <f t="shared" si="137"/>
        <v/>
      </c>
      <c r="AD384" s="37" t="str">
        <f t="shared" si="138"/>
        <v/>
      </c>
      <c r="AE384" s="71">
        <f t="shared" si="139"/>
        <v>920.4354904278448</v>
      </c>
      <c r="AF384" s="71">
        <f t="shared" si="140"/>
        <v>0</v>
      </c>
      <c r="AG384" s="71">
        <f t="shared" si="141"/>
        <v>0</v>
      </c>
      <c r="AH384" s="71" t="str">
        <f t="shared" si="142"/>
        <v/>
      </c>
      <c r="AI384" s="37" t="str">
        <f t="shared" si="143"/>
        <v/>
      </c>
      <c r="AJ384" s="37" t="str">
        <f t="shared" si="144"/>
        <v/>
      </c>
      <c r="AK384" s="38">
        <f t="shared" si="145"/>
        <v>920.44</v>
      </c>
      <c r="AL384" s="38">
        <f t="shared" si="146"/>
        <v>936.21</v>
      </c>
      <c r="AM384" s="36">
        <f t="shared" si="147"/>
        <v>929165</v>
      </c>
      <c r="AN384" s="39">
        <f t="shared" si="148"/>
        <v>1.8122660999999999E-3</v>
      </c>
      <c r="AO384" s="36">
        <f t="shared" si="149"/>
        <v>536.03206705799994</v>
      </c>
      <c r="AP384" s="36">
        <f t="shared" si="150"/>
        <v>633921</v>
      </c>
      <c r="AQ384" s="36">
        <f t="shared" si="151"/>
        <v>18950</v>
      </c>
      <c r="AR384" s="36">
        <f t="shared" si="152"/>
        <v>78610.870999999999</v>
      </c>
      <c r="AS384" s="36">
        <f t="shared" si="153"/>
        <v>614435</v>
      </c>
      <c r="AT384" s="40">
        <f t="shared" si="154"/>
        <v>633921</v>
      </c>
      <c r="AU384" s="37"/>
      <c r="AV384" s="37">
        <f t="shared" si="155"/>
        <v>1</v>
      </c>
    </row>
    <row r="385" spans="1:48" ht="15" customHeight="1" x14ac:dyDescent="0.25">
      <c r="A385" s="43">
        <v>39</v>
      </c>
      <c r="B385" s="43">
        <v>100</v>
      </c>
      <c r="C385" t="s">
        <v>991</v>
      </c>
      <c r="D385" t="s">
        <v>992</v>
      </c>
      <c r="E385" s="44" t="s">
        <v>44</v>
      </c>
      <c r="F385" s="35">
        <v>312657</v>
      </c>
      <c r="G385" s="53">
        <v>976</v>
      </c>
      <c r="H385" s="56">
        <f t="shared" si="130"/>
        <v>2.9894498176666917</v>
      </c>
      <c r="I385">
        <v>108</v>
      </c>
      <c r="J385">
        <v>608</v>
      </c>
      <c r="K385" s="37">
        <f t="shared" si="131"/>
        <v>17.763200000000001</v>
      </c>
      <c r="L385" s="37">
        <v>1547</v>
      </c>
      <c r="M385" s="37">
        <v>1170</v>
      </c>
      <c r="N385" s="37">
        <v>1146</v>
      </c>
      <c r="O385" s="37">
        <v>1104</v>
      </c>
      <c r="P385" s="45">
        <v>1106</v>
      </c>
      <c r="Q385" s="53">
        <v>966</v>
      </c>
      <c r="R385" s="45">
        <f t="shared" si="132"/>
        <v>1547</v>
      </c>
      <c r="S385" s="38">
        <f t="shared" si="133"/>
        <v>36.909999999999997</v>
      </c>
      <c r="T385" s="53">
        <v>37407300</v>
      </c>
      <c r="U385" s="53">
        <v>101337719</v>
      </c>
      <c r="V385" s="63">
        <f t="shared" si="134"/>
        <v>36.913500999999997</v>
      </c>
      <c r="W385" s="36">
        <v>252</v>
      </c>
      <c r="X385">
        <v>1129</v>
      </c>
      <c r="Y385">
        <f t="shared" si="135"/>
        <v>22.32</v>
      </c>
      <c r="Z385" s="55">
        <v>1408470</v>
      </c>
      <c r="AA385" s="46">
        <v>616561</v>
      </c>
      <c r="AB385" s="37">
        <f t="shared" si="136"/>
        <v>0.376778</v>
      </c>
      <c r="AC385" s="37" t="str">
        <f t="shared" si="137"/>
        <v/>
      </c>
      <c r="AD385" s="37" t="str">
        <f t="shared" si="138"/>
        <v/>
      </c>
      <c r="AE385" s="71">
        <f t="shared" si="139"/>
        <v>856.78770737676587</v>
      </c>
      <c r="AF385" s="71">
        <f t="shared" si="140"/>
        <v>0</v>
      </c>
      <c r="AG385" s="71">
        <f t="shared" si="141"/>
        <v>0</v>
      </c>
      <c r="AH385" s="71" t="str">
        <f t="shared" si="142"/>
        <v/>
      </c>
      <c r="AI385" s="37" t="str">
        <f t="shared" si="143"/>
        <v/>
      </c>
      <c r="AJ385" s="37" t="str">
        <f t="shared" si="144"/>
        <v/>
      </c>
      <c r="AK385" s="38">
        <f t="shared" si="145"/>
        <v>856.79</v>
      </c>
      <c r="AL385" s="38">
        <f t="shared" si="146"/>
        <v>871.47</v>
      </c>
      <c r="AM385" s="36">
        <f t="shared" si="147"/>
        <v>319874</v>
      </c>
      <c r="AN385" s="39">
        <f t="shared" si="148"/>
        <v>1.8122660999999999E-3</v>
      </c>
      <c r="AO385" s="36">
        <f t="shared" si="149"/>
        <v>13.0791244437</v>
      </c>
      <c r="AP385" s="36">
        <f t="shared" si="150"/>
        <v>312670</v>
      </c>
      <c r="AQ385" s="36">
        <f t="shared" si="151"/>
        <v>9760</v>
      </c>
      <c r="AR385" s="36">
        <f t="shared" si="152"/>
        <v>30828.050000000003</v>
      </c>
      <c r="AS385" s="36">
        <f t="shared" si="153"/>
        <v>302897</v>
      </c>
      <c r="AT385" s="40">
        <f t="shared" si="154"/>
        <v>312670</v>
      </c>
      <c r="AU385" s="37"/>
      <c r="AV385" s="37">
        <f t="shared" si="155"/>
        <v>1</v>
      </c>
    </row>
    <row r="386" spans="1:48" ht="15" customHeight="1" x14ac:dyDescent="0.25">
      <c r="A386" s="43">
        <v>39</v>
      </c>
      <c r="B386" s="43">
        <v>1200</v>
      </c>
      <c r="C386" t="s">
        <v>2559</v>
      </c>
      <c r="D386" t="s">
        <v>2560</v>
      </c>
      <c r="E386" s="44" t="s">
        <v>825</v>
      </c>
      <c r="F386" s="35">
        <v>48902</v>
      </c>
      <c r="G386" s="53">
        <v>212</v>
      </c>
      <c r="H386" s="56">
        <f t="shared" si="130"/>
        <v>2.3263358609287512</v>
      </c>
      <c r="I386">
        <v>42</v>
      </c>
      <c r="J386">
        <v>131</v>
      </c>
      <c r="K386" s="37">
        <f t="shared" si="131"/>
        <v>32.061099999999996</v>
      </c>
      <c r="L386" s="37">
        <v>220</v>
      </c>
      <c r="M386" s="37">
        <v>217</v>
      </c>
      <c r="N386" s="37">
        <v>212</v>
      </c>
      <c r="O386" s="37">
        <v>210</v>
      </c>
      <c r="P386" s="48">
        <v>191</v>
      </c>
      <c r="Q386" s="53">
        <v>157</v>
      </c>
      <c r="R386" s="45">
        <f t="shared" si="132"/>
        <v>220</v>
      </c>
      <c r="S386" s="38">
        <f t="shared" si="133"/>
        <v>3.64</v>
      </c>
      <c r="T386" s="53">
        <v>3937900</v>
      </c>
      <c r="U386" s="53">
        <v>8330737</v>
      </c>
      <c r="V386" s="63">
        <f t="shared" si="134"/>
        <v>47.269526999999997</v>
      </c>
      <c r="W386" s="36">
        <v>36</v>
      </c>
      <c r="X386">
        <v>261</v>
      </c>
      <c r="Y386">
        <f t="shared" si="135"/>
        <v>13.79</v>
      </c>
      <c r="Z386" s="55">
        <v>120153</v>
      </c>
      <c r="AA386" s="46">
        <v>85561</v>
      </c>
      <c r="AB386" s="37">
        <f t="shared" si="136"/>
        <v>0.376778</v>
      </c>
      <c r="AC386" s="37" t="str">
        <f t="shared" si="137"/>
        <v/>
      </c>
      <c r="AD386" s="37" t="str">
        <f t="shared" si="138"/>
        <v/>
      </c>
      <c r="AE386" s="71">
        <f t="shared" si="139"/>
        <v>710.32108595435977</v>
      </c>
      <c r="AF386" s="71">
        <f t="shared" si="140"/>
        <v>0</v>
      </c>
      <c r="AG386" s="71">
        <f t="shared" si="141"/>
        <v>0</v>
      </c>
      <c r="AH386" s="71" t="str">
        <f t="shared" si="142"/>
        <v/>
      </c>
      <c r="AI386" s="37" t="str">
        <f t="shared" si="143"/>
        <v/>
      </c>
      <c r="AJ386" s="37" t="str">
        <f t="shared" si="144"/>
        <v/>
      </c>
      <c r="AK386" s="38">
        <f t="shared" si="145"/>
        <v>710.32</v>
      </c>
      <c r="AL386" s="38">
        <f t="shared" si="146"/>
        <v>722.49</v>
      </c>
      <c r="AM386" s="36">
        <f t="shared" si="147"/>
        <v>107897</v>
      </c>
      <c r="AN386" s="39">
        <f t="shared" si="148"/>
        <v>1.8122660999999999E-3</v>
      </c>
      <c r="AO386" s="36">
        <f t="shared" si="149"/>
        <v>106.9146385695</v>
      </c>
      <c r="AP386" s="36">
        <f t="shared" si="150"/>
        <v>49009</v>
      </c>
      <c r="AQ386" s="36">
        <f t="shared" si="151"/>
        <v>2120</v>
      </c>
      <c r="AR386" s="36">
        <f t="shared" si="152"/>
        <v>4278.05</v>
      </c>
      <c r="AS386" s="36">
        <f t="shared" si="153"/>
        <v>46782</v>
      </c>
      <c r="AT386" s="40">
        <f t="shared" si="154"/>
        <v>49009</v>
      </c>
      <c r="AU386" s="37"/>
      <c r="AV386" s="37">
        <f t="shared" si="155"/>
        <v>1</v>
      </c>
    </row>
    <row r="387" spans="1:48" ht="15" customHeight="1" x14ac:dyDescent="0.25">
      <c r="A387" s="43">
        <v>40</v>
      </c>
      <c r="B387" s="43">
        <v>100</v>
      </c>
      <c r="C387" t="s">
        <v>1197</v>
      </c>
      <c r="D387" t="s">
        <v>1198</v>
      </c>
      <c r="E387" s="44" t="s">
        <v>147</v>
      </c>
      <c r="F387" s="35">
        <v>229046</v>
      </c>
      <c r="G387" s="53">
        <v>801</v>
      </c>
      <c r="H387" s="56">
        <f t="shared" si="130"/>
        <v>2.9036325160842376</v>
      </c>
      <c r="I387">
        <v>45</v>
      </c>
      <c r="J387">
        <v>273</v>
      </c>
      <c r="K387" s="37">
        <f t="shared" si="131"/>
        <v>16.483499999999999</v>
      </c>
      <c r="L387" s="37">
        <v>492</v>
      </c>
      <c r="M387" s="37">
        <v>699</v>
      </c>
      <c r="N387" s="37">
        <v>699</v>
      </c>
      <c r="O387" s="37">
        <v>673</v>
      </c>
      <c r="P387" s="48">
        <v>719</v>
      </c>
      <c r="Q387" s="53">
        <v>747</v>
      </c>
      <c r="R387" s="45">
        <f t="shared" si="132"/>
        <v>747</v>
      </c>
      <c r="S387" s="38">
        <f t="shared" si="133"/>
        <v>0</v>
      </c>
      <c r="T387" s="53">
        <v>3613300</v>
      </c>
      <c r="U387" s="53">
        <v>64301500</v>
      </c>
      <c r="V387" s="63">
        <f t="shared" si="134"/>
        <v>5.6193090000000003</v>
      </c>
      <c r="W387" s="36">
        <v>94</v>
      </c>
      <c r="X387">
        <v>719</v>
      </c>
      <c r="Y387">
        <f t="shared" si="135"/>
        <v>13.07</v>
      </c>
      <c r="Z387" s="55">
        <v>716633</v>
      </c>
      <c r="AA387" s="46">
        <v>368825</v>
      </c>
      <c r="AB387" s="37">
        <f t="shared" si="136"/>
        <v>0.376778</v>
      </c>
      <c r="AC387" s="37" t="str">
        <f t="shared" si="137"/>
        <v/>
      </c>
      <c r="AD387" s="37" t="str">
        <f t="shared" si="138"/>
        <v/>
      </c>
      <c r="AE387" s="71">
        <f t="shared" si="139"/>
        <v>837.83263925513813</v>
      </c>
      <c r="AF387" s="71">
        <f t="shared" si="140"/>
        <v>0</v>
      </c>
      <c r="AG387" s="71">
        <f t="shared" si="141"/>
        <v>0</v>
      </c>
      <c r="AH387" s="71" t="str">
        <f t="shared" si="142"/>
        <v/>
      </c>
      <c r="AI387" s="37" t="str">
        <f t="shared" si="143"/>
        <v/>
      </c>
      <c r="AJ387" s="37" t="str">
        <f t="shared" si="144"/>
        <v/>
      </c>
      <c r="AK387" s="38">
        <f t="shared" si="145"/>
        <v>837.83</v>
      </c>
      <c r="AL387" s="38">
        <f t="shared" si="146"/>
        <v>852.18</v>
      </c>
      <c r="AM387" s="36">
        <f t="shared" si="147"/>
        <v>412585</v>
      </c>
      <c r="AN387" s="39">
        <f t="shared" si="148"/>
        <v>1.8122660999999999E-3</v>
      </c>
      <c r="AO387" s="36">
        <f t="shared" si="149"/>
        <v>332.6215077279</v>
      </c>
      <c r="AP387" s="36">
        <f t="shared" si="150"/>
        <v>229379</v>
      </c>
      <c r="AQ387" s="36">
        <f t="shared" si="151"/>
        <v>8010</v>
      </c>
      <c r="AR387" s="36">
        <f t="shared" si="152"/>
        <v>18441.25</v>
      </c>
      <c r="AS387" s="36">
        <f t="shared" si="153"/>
        <v>221036</v>
      </c>
      <c r="AT387" s="40">
        <f t="shared" si="154"/>
        <v>229379</v>
      </c>
      <c r="AU387" s="37"/>
      <c r="AV387" s="37">
        <f t="shared" si="155"/>
        <v>1</v>
      </c>
    </row>
    <row r="388" spans="1:48" ht="15" customHeight="1" x14ac:dyDescent="0.25">
      <c r="A388" s="43">
        <v>40</v>
      </c>
      <c r="B388" s="43">
        <v>300</v>
      </c>
      <c r="C388" t="s">
        <v>1607</v>
      </c>
      <c r="D388" t="s">
        <v>1608</v>
      </c>
      <c r="E388" s="44" t="s">
        <v>350</v>
      </c>
      <c r="F388" s="35">
        <v>6063</v>
      </c>
      <c r="G388" s="53">
        <v>138</v>
      </c>
      <c r="H388" s="56">
        <f t="shared" si="130"/>
        <v>2.1398790864012365</v>
      </c>
      <c r="I388">
        <v>18</v>
      </c>
      <c r="J388">
        <v>67</v>
      </c>
      <c r="K388" s="37">
        <f t="shared" si="131"/>
        <v>26.865699999999997</v>
      </c>
      <c r="L388" s="37">
        <v>72</v>
      </c>
      <c r="M388" s="37">
        <v>102</v>
      </c>
      <c r="N388" s="37">
        <v>73</v>
      </c>
      <c r="O388" s="37">
        <v>72</v>
      </c>
      <c r="P388" s="48">
        <v>122</v>
      </c>
      <c r="Q388" s="53">
        <v>137</v>
      </c>
      <c r="R388" s="45">
        <f t="shared" si="132"/>
        <v>137</v>
      </c>
      <c r="S388" s="38">
        <f t="shared" si="133"/>
        <v>0</v>
      </c>
      <c r="T388" s="53">
        <v>581000</v>
      </c>
      <c r="U388" s="53">
        <v>18123400</v>
      </c>
      <c r="V388" s="63">
        <f t="shared" si="134"/>
        <v>3.2058</v>
      </c>
      <c r="W388" s="36">
        <v>22</v>
      </c>
      <c r="X388">
        <v>214</v>
      </c>
      <c r="Y388">
        <f t="shared" si="135"/>
        <v>10.28</v>
      </c>
      <c r="Z388" s="55">
        <v>194977</v>
      </c>
      <c r="AA388" s="46">
        <v>34000</v>
      </c>
      <c r="AB388" s="37">
        <f t="shared" si="136"/>
        <v>0.376778</v>
      </c>
      <c r="AC388" s="37" t="str">
        <f t="shared" si="137"/>
        <v/>
      </c>
      <c r="AD388" s="37" t="str">
        <f t="shared" si="138"/>
        <v/>
      </c>
      <c r="AE388" s="71">
        <f t="shared" si="139"/>
        <v>669.13707296704592</v>
      </c>
      <c r="AF388" s="71">
        <f t="shared" si="140"/>
        <v>0</v>
      </c>
      <c r="AG388" s="71">
        <f t="shared" si="141"/>
        <v>0</v>
      </c>
      <c r="AH388" s="71" t="str">
        <f t="shared" si="142"/>
        <v/>
      </c>
      <c r="AI388" s="37" t="str">
        <f t="shared" si="143"/>
        <v/>
      </c>
      <c r="AJ388" s="37" t="str">
        <f t="shared" si="144"/>
        <v/>
      </c>
      <c r="AK388" s="38">
        <f t="shared" si="145"/>
        <v>669.14</v>
      </c>
      <c r="AL388" s="38">
        <f t="shared" si="146"/>
        <v>680.6</v>
      </c>
      <c r="AM388" s="36">
        <f t="shared" si="147"/>
        <v>20460</v>
      </c>
      <c r="AN388" s="39">
        <f t="shared" si="148"/>
        <v>1.8122660999999999E-3</v>
      </c>
      <c r="AO388" s="36">
        <f t="shared" si="149"/>
        <v>26.091195041699997</v>
      </c>
      <c r="AP388" s="36">
        <f t="shared" si="150"/>
        <v>6089</v>
      </c>
      <c r="AQ388" s="36">
        <f t="shared" si="151"/>
        <v>1380</v>
      </c>
      <c r="AR388" s="36">
        <f t="shared" si="152"/>
        <v>1700</v>
      </c>
      <c r="AS388" s="36">
        <f t="shared" si="153"/>
        <v>4683</v>
      </c>
      <c r="AT388" s="40">
        <f t="shared" si="154"/>
        <v>6089</v>
      </c>
      <c r="AU388" s="37"/>
      <c r="AV388" s="37">
        <f t="shared" si="155"/>
        <v>1</v>
      </c>
    </row>
    <row r="389" spans="1:48" ht="15" customHeight="1" x14ac:dyDescent="0.25">
      <c r="A389" s="43">
        <v>40</v>
      </c>
      <c r="B389" s="43">
        <v>400</v>
      </c>
      <c r="C389" t="s">
        <v>1707</v>
      </c>
      <c r="D389" t="s">
        <v>1708</v>
      </c>
      <c r="E389" s="44" t="s">
        <v>400</v>
      </c>
      <c r="F389" s="35">
        <v>214054</v>
      </c>
      <c r="G389" s="53">
        <v>717</v>
      </c>
      <c r="H389" s="56">
        <f t="shared" si="130"/>
        <v>2.8555191556678001</v>
      </c>
      <c r="I389">
        <v>117</v>
      </c>
      <c r="J389">
        <v>287</v>
      </c>
      <c r="K389" s="37">
        <f t="shared" si="131"/>
        <v>40.766599999999997</v>
      </c>
      <c r="L389" s="37">
        <v>732</v>
      </c>
      <c r="M389" s="37">
        <v>739</v>
      </c>
      <c r="N389" s="37">
        <v>655</v>
      </c>
      <c r="O389" s="37">
        <v>680</v>
      </c>
      <c r="P389" s="48">
        <v>675</v>
      </c>
      <c r="Q389" s="53">
        <v>714</v>
      </c>
      <c r="R389" s="45">
        <f t="shared" si="132"/>
        <v>739</v>
      </c>
      <c r="S389" s="38">
        <f t="shared" si="133"/>
        <v>2.98</v>
      </c>
      <c r="T389" s="53">
        <v>15024700</v>
      </c>
      <c r="U389" s="53">
        <v>59668900</v>
      </c>
      <c r="V389" s="63">
        <f t="shared" si="134"/>
        <v>25.180119000000001</v>
      </c>
      <c r="W389" s="36">
        <v>101</v>
      </c>
      <c r="X389">
        <v>687</v>
      </c>
      <c r="Y389">
        <f t="shared" si="135"/>
        <v>14.7</v>
      </c>
      <c r="Z389" s="55">
        <v>729206</v>
      </c>
      <c r="AA389" s="46">
        <v>82908</v>
      </c>
      <c r="AB389" s="37">
        <f t="shared" si="136"/>
        <v>0.376778</v>
      </c>
      <c r="AC389" s="37" t="str">
        <f t="shared" si="137"/>
        <v/>
      </c>
      <c r="AD389" s="37" t="str">
        <f t="shared" si="138"/>
        <v/>
      </c>
      <c r="AE389" s="71">
        <f t="shared" si="139"/>
        <v>827.20550454643671</v>
      </c>
      <c r="AF389" s="71">
        <f t="shared" si="140"/>
        <v>0</v>
      </c>
      <c r="AG389" s="71">
        <f t="shared" si="141"/>
        <v>0</v>
      </c>
      <c r="AH389" s="71" t="str">
        <f t="shared" si="142"/>
        <v/>
      </c>
      <c r="AI389" s="37" t="str">
        <f t="shared" si="143"/>
        <v/>
      </c>
      <c r="AJ389" s="37" t="str">
        <f t="shared" si="144"/>
        <v/>
      </c>
      <c r="AK389" s="38">
        <f t="shared" si="145"/>
        <v>827.21</v>
      </c>
      <c r="AL389" s="38">
        <f t="shared" si="146"/>
        <v>841.38</v>
      </c>
      <c r="AM389" s="36">
        <f t="shared" si="147"/>
        <v>328521</v>
      </c>
      <c r="AN389" s="39">
        <f t="shared" si="148"/>
        <v>1.8122660999999999E-3</v>
      </c>
      <c r="AO389" s="36">
        <f t="shared" si="149"/>
        <v>207.4446636687</v>
      </c>
      <c r="AP389" s="36">
        <f t="shared" si="150"/>
        <v>214261</v>
      </c>
      <c r="AQ389" s="36">
        <f t="shared" si="151"/>
        <v>7170</v>
      </c>
      <c r="AR389" s="36">
        <f t="shared" si="152"/>
        <v>4145.4000000000005</v>
      </c>
      <c r="AS389" s="36">
        <f t="shared" si="153"/>
        <v>209909</v>
      </c>
      <c r="AT389" s="40">
        <f t="shared" si="154"/>
        <v>214261</v>
      </c>
      <c r="AU389" s="37"/>
      <c r="AV389" s="37">
        <f t="shared" si="155"/>
        <v>1</v>
      </c>
    </row>
    <row r="390" spans="1:48" ht="15" customHeight="1" x14ac:dyDescent="0.25">
      <c r="A390" s="43">
        <v>40</v>
      </c>
      <c r="B390" s="43">
        <v>500</v>
      </c>
      <c r="C390" t="s">
        <v>1735</v>
      </c>
      <c r="D390" t="s">
        <v>1736</v>
      </c>
      <c r="E390" s="44" t="s">
        <v>414</v>
      </c>
      <c r="F390" s="35">
        <v>37276</v>
      </c>
      <c r="G390" s="53">
        <v>156</v>
      </c>
      <c r="H390" s="56">
        <f t="shared" si="130"/>
        <v>2.1931245983544616</v>
      </c>
      <c r="I390">
        <v>23</v>
      </c>
      <c r="J390">
        <v>50</v>
      </c>
      <c r="K390" s="37">
        <f t="shared" si="131"/>
        <v>46</v>
      </c>
      <c r="L390" s="37">
        <v>182</v>
      </c>
      <c r="M390" s="37">
        <v>177</v>
      </c>
      <c r="N390" s="37">
        <v>167</v>
      </c>
      <c r="O390" s="37">
        <v>148</v>
      </c>
      <c r="P390" s="48">
        <v>134</v>
      </c>
      <c r="Q390" s="53">
        <v>148</v>
      </c>
      <c r="R390" s="45">
        <f t="shared" si="132"/>
        <v>182</v>
      </c>
      <c r="S390" s="38">
        <f t="shared" si="133"/>
        <v>14.29</v>
      </c>
      <c r="T390" s="53">
        <v>657300</v>
      </c>
      <c r="U390" s="53">
        <v>11796500</v>
      </c>
      <c r="V390" s="63">
        <f t="shared" si="134"/>
        <v>5.5719919999999998</v>
      </c>
      <c r="W390" s="36">
        <v>15</v>
      </c>
      <c r="X390">
        <v>76</v>
      </c>
      <c r="Y390">
        <f t="shared" si="135"/>
        <v>19.739999999999998</v>
      </c>
      <c r="Z390" s="55">
        <v>134185</v>
      </c>
      <c r="AA390" s="46">
        <v>66964</v>
      </c>
      <c r="AB390" s="37">
        <f t="shared" si="136"/>
        <v>0.376778</v>
      </c>
      <c r="AC390" s="37" t="str">
        <f t="shared" si="137"/>
        <v/>
      </c>
      <c r="AD390" s="37" t="str">
        <f t="shared" si="138"/>
        <v/>
      </c>
      <c r="AE390" s="71">
        <f t="shared" si="139"/>
        <v>680.89778191073844</v>
      </c>
      <c r="AF390" s="71">
        <f t="shared" si="140"/>
        <v>0</v>
      </c>
      <c r="AG390" s="71">
        <f t="shared" si="141"/>
        <v>0</v>
      </c>
      <c r="AH390" s="71" t="str">
        <f t="shared" si="142"/>
        <v/>
      </c>
      <c r="AI390" s="37" t="str">
        <f t="shared" si="143"/>
        <v/>
      </c>
      <c r="AJ390" s="37" t="str">
        <f t="shared" si="144"/>
        <v/>
      </c>
      <c r="AK390" s="38">
        <f t="shared" si="145"/>
        <v>680.9</v>
      </c>
      <c r="AL390" s="38">
        <f t="shared" si="146"/>
        <v>692.57</v>
      </c>
      <c r="AM390" s="36">
        <f t="shared" si="147"/>
        <v>57483</v>
      </c>
      <c r="AN390" s="39">
        <f t="shared" si="148"/>
        <v>1.8122660999999999E-3</v>
      </c>
      <c r="AO390" s="36">
        <f t="shared" si="149"/>
        <v>36.620461082699997</v>
      </c>
      <c r="AP390" s="36">
        <f t="shared" si="150"/>
        <v>37313</v>
      </c>
      <c r="AQ390" s="36">
        <f t="shared" si="151"/>
        <v>1560</v>
      </c>
      <c r="AR390" s="36">
        <f t="shared" si="152"/>
        <v>3348.2000000000003</v>
      </c>
      <c r="AS390" s="36">
        <f t="shared" si="153"/>
        <v>35716</v>
      </c>
      <c r="AT390" s="40">
        <f t="shared" si="154"/>
        <v>37313</v>
      </c>
      <c r="AU390" s="37"/>
      <c r="AV390" s="37">
        <f t="shared" si="155"/>
        <v>1</v>
      </c>
    </row>
    <row r="391" spans="1:48" ht="15" customHeight="1" x14ac:dyDescent="0.25">
      <c r="A391" s="43">
        <v>40</v>
      </c>
      <c r="B391" s="43">
        <v>600</v>
      </c>
      <c r="C391" t="s">
        <v>1797</v>
      </c>
      <c r="D391" t="s">
        <v>1798</v>
      </c>
      <c r="E391" s="44" t="s">
        <v>445</v>
      </c>
      <c r="F391" s="35">
        <v>972302</v>
      </c>
      <c r="G391" s="53">
        <v>2544</v>
      </c>
      <c r="H391" s="56">
        <f t="shared" si="130"/>
        <v>3.4055171069763763</v>
      </c>
      <c r="I391">
        <v>270</v>
      </c>
      <c r="J391">
        <v>1016</v>
      </c>
      <c r="K391" s="37">
        <f t="shared" si="131"/>
        <v>26.5748</v>
      </c>
      <c r="L391" s="37">
        <v>1890</v>
      </c>
      <c r="M391" s="37">
        <v>1967</v>
      </c>
      <c r="N391" s="37">
        <v>2006</v>
      </c>
      <c r="O391" s="37">
        <v>2240</v>
      </c>
      <c r="P391" s="45">
        <v>2499</v>
      </c>
      <c r="Q391" s="53">
        <v>2517</v>
      </c>
      <c r="R391" s="45">
        <f t="shared" si="132"/>
        <v>2517</v>
      </c>
      <c r="S391" s="38">
        <f t="shared" si="133"/>
        <v>0</v>
      </c>
      <c r="T391" s="53">
        <v>25660200</v>
      </c>
      <c r="U391" s="53">
        <v>190821500</v>
      </c>
      <c r="V391" s="63">
        <f t="shared" si="134"/>
        <v>13.447227</v>
      </c>
      <c r="W391" s="36">
        <v>354</v>
      </c>
      <c r="X391">
        <v>2502</v>
      </c>
      <c r="Y391">
        <f t="shared" si="135"/>
        <v>14.15</v>
      </c>
      <c r="Z391" s="55">
        <v>2222628</v>
      </c>
      <c r="AA391" s="46">
        <v>1289584</v>
      </c>
      <c r="AB391" s="37">
        <f t="shared" si="136"/>
        <v>0.376778</v>
      </c>
      <c r="AC391" s="37">
        <f t="shared" si="137"/>
        <v>8.7999999999999995E-2</v>
      </c>
      <c r="AD391" s="37" t="str">
        <f t="shared" si="138"/>
        <v/>
      </c>
      <c r="AE391" s="71">
        <f t="shared" si="139"/>
        <v>948.68740203762104</v>
      </c>
      <c r="AF391" s="71">
        <f t="shared" si="140"/>
        <v>918.15814666574988</v>
      </c>
      <c r="AG391" s="71">
        <f t="shared" si="141"/>
        <v>0</v>
      </c>
      <c r="AH391" s="71">
        <f t="shared" si="142"/>
        <v>946.00082756489644</v>
      </c>
      <c r="AI391" s="37" t="str">
        <f t="shared" si="143"/>
        <v/>
      </c>
      <c r="AJ391" s="37">
        <f t="shared" si="144"/>
        <v>1</v>
      </c>
      <c r="AK391" s="38">
        <f t="shared" si="145"/>
        <v>946</v>
      </c>
      <c r="AL391" s="38">
        <f t="shared" si="146"/>
        <v>962.21</v>
      </c>
      <c r="AM391" s="36">
        <f t="shared" si="147"/>
        <v>1610425</v>
      </c>
      <c r="AN391" s="39">
        <f t="shared" si="148"/>
        <v>1.8122660999999999E-3</v>
      </c>
      <c r="AO391" s="36">
        <f t="shared" si="149"/>
        <v>1156.4486805303</v>
      </c>
      <c r="AP391" s="36">
        <f t="shared" si="150"/>
        <v>973458</v>
      </c>
      <c r="AQ391" s="36">
        <f t="shared" si="151"/>
        <v>25440</v>
      </c>
      <c r="AR391" s="36">
        <f t="shared" si="152"/>
        <v>64479.200000000004</v>
      </c>
      <c r="AS391" s="36">
        <f t="shared" si="153"/>
        <v>946862</v>
      </c>
      <c r="AT391" s="40">
        <f t="shared" si="154"/>
        <v>973458</v>
      </c>
      <c r="AU391" s="37"/>
      <c r="AV391" s="37">
        <f t="shared" si="155"/>
        <v>1</v>
      </c>
    </row>
    <row r="392" spans="1:48" ht="15" customHeight="1" x14ac:dyDescent="0.25">
      <c r="A392" s="43">
        <v>40</v>
      </c>
      <c r="B392" s="43">
        <v>700</v>
      </c>
      <c r="C392" t="s">
        <v>1809</v>
      </c>
      <c r="D392" t="s">
        <v>1810</v>
      </c>
      <c r="E392" s="44" t="s">
        <v>451</v>
      </c>
      <c r="F392" s="35">
        <v>1237749</v>
      </c>
      <c r="G392" s="53">
        <v>4268</v>
      </c>
      <c r="H392" s="56">
        <f t="shared" si="130"/>
        <v>3.6302244107524322</v>
      </c>
      <c r="I392">
        <v>534</v>
      </c>
      <c r="J392">
        <v>1915</v>
      </c>
      <c r="K392" s="37">
        <f t="shared" si="131"/>
        <v>27.885100000000001</v>
      </c>
      <c r="L392" s="37">
        <v>3745</v>
      </c>
      <c r="M392" s="37">
        <v>3763</v>
      </c>
      <c r="N392" s="37">
        <v>3714</v>
      </c>
      <c r="O392" s="37">
        <v>3922</v>
      </c>
      <c r="P392" s="45">
        <v>4058</v>
      </c>
      <c r="Q392" s="53">
        <v>4213</v>
      </c>
      <c r="R392" s="45">
        <f t="shared" si="132"/>
        <v>4213</v>
      </c>
      <c r="S392" s="38">
        <f t="shared" si="133"/>
        <v>0</v>
      </c>
      <c r="T392" s="53">
        <v>71606100</v>
      </c>
      <c r="U392" s="53">
        <v>391233400</v>
      </c>
      <c r="V392" s="63">
        <f t="shared" si="134"/>
        <v>18.302655000000001</v>
      </c>
      <c r="W392" s="36">
        <v>855</v>
      </c>
      <c r="X392">
        <v>4210</v>
      </c>
      <c r="Y392">
        <f t="shared" si="135"/>
        <v>20.309999999999999</v>
      </c>
      <c r="Z392" s="55">
        <v>4663600</v>
      </c>
      <c r="AA392" s="46">
        <v>3510606</v>
      </c>
      <c r="AB392" s="37">
        <f t="shared" si="136"/>
        <v>0.376778</v>
      </c>
      <c r="AC392" s="37" t="str">
        <f t="shared" si="137"/>
        <v/>
      </c>
      <c r="AD392" s="37" t="str">
        <f t="shared" si="138"/>
        <v/>
      </c>
      <c r="AE392" s="71">
        <f t="shared" si="139"/>
        <v>0</v>
      </c>
      <c r="AF392" s="71">
        <f t="shared" si="140"/>
        <v>979.65846665374988</v>
      </c>
      <c r="AG392" s="71">
        <f t="shared" si="141"/>
        <v>0</v>
      </c>
      <c r="AH392" s="71" t="str">
        <f t="shared" si="142"/>
        <v/>
      </c>
      <c r="AI392" s="37" t="str">
        <f t="shared" si="143"/>
        <v/>
      </c>
      <c r="AJ392" s="37" t="str">
        <f t="shared" si="144"/>
        <v/>
      </c>
      <c r="AK392" s="38">
        <f t="shared" si="145"/>
        <v>979.66</v>
      </c>
      <c r="AL392" s="38">
        <f t="shared" si="146"/>
        <v>996.44</v>
      </c>
      <c r="AM392" s="36">
        <f t="shared" si="147"/>
        <v>2495664</v>
      </c>
      <c r="AN392" s="39">
        <f t="shared" si="148"/>
        <v>1.8122660999999999E-3</v>
      </c>
      <c r="AO392" s="36">
        <f t="shared" si="149"/>
        <v>2279.6767111814997</v>
      </c>
      <c r="AP392" s="36">
        <f t="shared" si="150"/>
        <v>1240029</v>
      </c>
      <c r="AQ392" s="36">
        <f t="shared" si="151"/>
        <v>42680</v>
      </c>
      <c r="AR392" s="36">
        <f t="shared" si="152"/>
        <v>175530.30000000002</v>
      </c>
      <c r="AS392" s="36">
        <f t="shared" si="153"/>
        <v>1195069</v>
      </c>
      <c r="AT392" s="40">
        <f t="shared" si="154"/>
        <v>1240029</v>
      </c>
      <c r="AU392" s="37"/>
      <c r="AV392" s="37">
        <f t="shared" si="155"/>
        <v>1</v>
      </c>
    </row>
    <row r="393" spans="1:48" ht="15" customHeight="1" x14ac:dyDescent="0.25">
      <c r="A393" s="43">
        <v>40</v>
      </c>
      <c r="B393" s="43">
        <v>800</v>
      </c>
      <c r="C393" t="s">
        <v>1969</v>
      </c>
      <c r="D393" t="s">
        <v>1970</v>
      </c>
      <c r="E393" s="44" t="s">
        <v>531</v>
      </c>
      <c r="F393" s="35">
        <v>1050767</v>
      </c>
      <c r="G393" s="53">
        <v>3504</v>
      </c>
      <c r="H393" s="56">
        <f t="shared" si="130"/>
        <v>3.5445640974960431</v>
      </c>
      <c r="I393">
        <v>494</v>
      </c>
      <c r="J393">
        <v>1368</v>
      </c>
      <c r="K393" s="37">
        <f t="shared" si="131"/>
        <v>36.1111</v>
      </c>
      <c r="L393" s="37">
        <v>2281</v>
      </c>
      <c r="M393" s="37">
        <v>2349</v>
      </c>
      <c r="N393" s="37">
        <v>2399</v>
      </c>
      <c r="O393" s="37">
        <v>2794</v>
      </c>
      <c r="P393" s="45">
        <v>2956</v>
      </c>
      <c r="Q393" s="53">
        <v>3249</v>
      </c>
      <c r="R393" s="45">
        <f t="shared" si="132"/>
        <v>3249</v>
      </c>
      <c r="S393" s="38">
        <f t="shared" si="133"/>
        <v>0</v>
      </c>
      <c r="T393" s="53">
        <v>35105700</v>
      </c>
      <c r="U393" s="53">
        <v>357758300</v>
      </c>
      <c r="V393" s="63">
        <f t="shared" si="134"/>
        <v>9.8126859999999994</v>
      </c>
      <c r="W393" s="36">
        <v>621</v>
      </c>
      <c r="X393">
        <v>3326</v>
      </c>
      <c r="Y393">
        <f t="shared" si="135"/>
        <v>18.670000000000002</v>
      </c>
      <c r="Z393" s="55">
        <v>3909347</v>
      </c>
      <c r="AA393" s="46">
        <v>2174531</v>
      </c>
      <c r="AB393" s="37">
        <f t="shared" si="136"/>
        <v>0.376778</v>
      </c>
      <c r="AC393" s="37" t="str">
        <f t="shared" si="137"/>
        <v/>
      </c>
      <c r="AD393" s="37" t="str">
        <f t="shared" si="138"/>
        <v/>
      </c>
      <c r="AE393" s="71">
        <f t="shared" si="139"/>
        <v>0</v>
      </c>
      <c r="AF393" s="71">
        <f t="shared" si="140"/>
        <v>952.75729596849988</v>
      </c>
      <c r="AG393" s="71">
        <f t="shared" si="141"/>
        <v>0</v>
      </c>
      <c r="AH393" s="71" t="str">
        <f t="shared" si="142"/>
        <v/>
      </c>
      <c r="AI393" s="37" t="str">
        <f t="shared" si="143"/>
        <v/>
      </c>
      <c r="AJ393" s="37" t="str">
        <f t="shared" si="144"/>
        <v/>
      </c>
      <c r="AK393" s="38">
        <f t="shared" si="145"/>
        <v>952.76</v>
      </c>
      <c r="AL393" s="38">
        <f t="shared" si="146"/>
        <v>969.08</v>
      </c>
      <c r="AM393" s="36">
        <f t="shared" si="147"/>
        <v>1922700</v>
      </c>
      <c r="AN393" s="39">
        <f t="shared" si="148"/>
        <v>1.8122660999999999E-3</v>
      </c>
      <c r="AO393" s="36">
        <f t="shared" si="149"/>
        <v>1580.1746173713</v>
      </c>
      <c r="AP393" s="36">
        <f t="shared" si="150"/>
        <v>1052347</v>
      </c>
      <c r="AQ393" s="36">
        <f t="shared" si="151"/>
        <v>35040</v>
      </c>
      <c r="AR393" s="36">
        <f t="shared" si="152"/>
        <v>108726.55</v>
      </c>
      <c r="AS393" s="36">
        <f t="shared" si="153"/>
        <v>1015727</v>
      </c>
      <c r="AT393" s="40">
        <f t="shared" si="154"/>
        <v>1052347</v>
      </c>
      <c r="AU393" s="37"/>
      <c r="AV393" s="37">
        <f t="shared" si="155"/>
        <v>1</v>
      </c>
    </row>
    <row r="394" spans="1:48" ht="15" customHeight="1" x14ac:dyDescent="0.25">
      <c r="A394" s="43">
        <v>40</v>
      </c>
      <c r="B394" s="43">
        <v>1100</v>
      </c>
      <c r="C394" t="s">
        <v>2521</v>
      </c>
      <c r="D394" t="s">
        <v>2522</v>
      </c>
      <c r="E394" s="44" t="s">
        <v>806</v>
      </c>
      <c r="F394" s="35">
        <v>582724</v>
      </c>
      <c r="G394" s="53">
        <v>1776</v>
      </c>
      <c r="H394" s="56">
        <f t="shared" si="130"/>
        <v>3.2494429614425822</v>
      </c>
      <c r="I394">
        <v>283</v>
      </c>
      <c r="J394">
        <v>1022</v>
      </c>
      <c r="K394" s="37">
        <f t="shared" si="131"/>
        <v>27.690799999999999</v>
      </c>
      <c r="L394" s="37">
        <v>1539</v>
      </c>
      <c r="M394" s="37">
        <v>1717</v>
      </c>
      <c r="N394" s="37">
        <v>1771</v>
      </c>
      <c r="O394" s="37">
        <v>1833</v>
      </c>
      <c r="P394" s="45">
        <v>1868</v>
      </c>
      <c r="Q394" s="53">
        <v>1750</v>
      </c>
      <c r="R394" s="45">
        <f t="shared" si="132"/>
        <v>1868</v>
      </c>
      <c r="S394" s="38">
        <f t="shared" si="133"/>
        <v>4.93</v>
      </c>
      <c r="T394" s="53">
        <v>14464200</v>
      </c>
      <c r="U394" s="53">
        <v>202243200</v>
      </c>
      <c r="V394" s="63">
        <f t="shared" si="134"/>
        <v>7.1518839999999999</v>
      </c>
      <c r="W394" s="36">
        <v>375</v>
      </c>
      <c r="X394">
        <v>1680</v>
      </c>
      <c r="Y394">
        <f t="shared" si="135"/>
        <v>22.32</v>
      </c>
      <c r="Z394" s="55">
        <v>2189837</v>
      </c>
      <c r="AA394" s="46">
        <v>1022603</v>
      </c>
      <c r="AB394" s="37">
        <f t="shared" si="136"/>
        <v>0.376778</v>
      </c>
      <c r="AC394" s="37" t="str">
        <f t="shared" si="137"/>
        <v/>
      </c>
      <c r="AD394" s="37" t="str">
        <f t="shared" si="138"/>
        <v/>
      </c>
      <c r="AE394" s="71">
        <f t="shared" si="139"/>
        <v>914.21421299455324</v>
      </c>
      <c r="AF394" s="71">
        <f t="shared" si="140"/>
        <v>0</v>
      </c>
      <c r="AG394" s="71">
        <f t="shared" si="141"/>
        <v>0</v>
      </c>
      <c r="AH394" s="71" t="str">
        <f t="shared" si="142"/>
        <v/>
      </c>
      <c r="AI394" s="37" t="str">
        <f t="shared" si="143"/>
        <v/>
      </c>
      <c r="AJ394" s="37" t="str">
        <f t="shared" si="144"/>
        <v/>
      </c>
      <c r="AK394" s="38">
        <f t="shared" si="145"/>
        <v>914.21</v>
      </c>
      <c r="AL394" s="38">
        <f t="shared" si="146"/>
        <v>929.87</v>
      </c>
      <c r="AM394" s="36">
        <f t="shared" si="147"/>
        <v>826367</v>
      </c>
      <c r="AN394" s="39">
        <f t="shared" si="148"/>
        <v>1.8122660999999999E-3</v>
      </c>
      <c r="AO394" s="36">
        <f t="shared" si="149"/>
        <v>441.54594940229998</v>
      </c>
      <c r="AP394" s="36">
        <f t="shared" si="150"/>
        <v>583166</v>
      </c>
      <c r="AQ394" s="36">
        <f t="shared" si="151"/>
        <v>17760</v>
      </c>
      <c r="AR394" s="36">
        <f t="shared" si="152"/>
        <v>51130.15</v>
      </c>
      <c r="AS394" s="36">
        <f t="shared" si="153"/>
        <v>564964</v>
      </c>
      <c r="AT394" s="40">
        <f t="shared" si="154"/>
        <v>583166</v>
      </c>
      <c r="AU394" s="37"/>
      <c r="AV394" s="37">
        <f t="shared" si="155"/>
        <v>1</v>
      </c>
    </row>
    <row r="395" spans="1:48" ht="15" customHeight="1" x14ac:dyDescent="0.25">
      <c r="A395" s="43">
        <v>40</v>
      </c>
      <c r="B395" s="43">
        <v>6800</v>
      </c>
      <c r="C395" t="s">
        <v>1391</v>
      </c>
      <c r="D395" t="s">
        <v>1392</v>
      </c>
      <c r="E395" s="44" t="s">
        <v>243</v>
      </c>
      <c r="F395" s="35">
        <v>22503</v>
      </c>
      <c r="G395" s="53">
        <v>750</v>
      </c>
      <c r="H395" s="56">
        <f t="shared" si="130"/>
        <v>2.8750612633917001</v>
      </c>
      <c r="I395">
        <v>58</v>
      </c>
      <c r="J395">
        <v>369</v>
      </c>
      <c r="K395" s="37">
        <f t="shared" si="131"/>
        <v>15.7182</v>
      </c>
      <c r="L395" s="37">
        <v>445</v>
      </c>
      <c r="M395" s="37">
        <v>454</v>
      </c>
      <c r="N395" s="37">
        <v>445</v>
      </c>
      <c r="O395" s="37">
        <v>486</v>
      </c>
      <c r="P395" s="48">
        <v>652</v>
      </c>
      <c r="Q395" s="53">
        <v>708</v>
      </c>
      <c r="R395" s="45">
        <f t="shared" si="132"/>
        <v>708</v>
      </c>
      <c r="S395" s="38">
        <f t="shared" si="133"/>
        <v>0</v>
      </c>
      <c r="T395" s="53">
        <v>6580400</v>
      </c>
      <c r="U395" s="53">
        <v>151327935</v>
      </c>
      <c r="V395" s="63">
        <f t="shared" si="134"/>
        <v>4.3484369999999997</v>
      </c>
      <c r="W395" s="36">
        <v>142</v>
      </c>
      <c r="X395">
        <v>653</v>
      </c>
      <c r="Y395">
        <f t="shared" si="135"/>
        <v>21.75</v>
      </c>
      <c r="Z395" s="55">
        <v>1683093</v>
      </c>
      <c r="AA395" s="46">
        <v>802473</v>
      </c>
      <c r="AB395" s="37">
        <f t="shared" si="136"/>
        <v>0.376778</v>
      </c>
      <c r="AC395" s="37" t="str">
        <f t="shared" si="137"/>
        <v/>
      </c>
      <c r="AD395" s="37" t="str">
        <f t="shared" si="138"/>
        <v/>
      </c>
      <c r="AE395" s="71">
        <f t="shared" si="139"/>
        <v>831.52190667416858</v>
      </c>
      <c r="AF395" s="71">
        <f t="shared" si="140"/>
        <v>0</v>
      </c>
      <c r="AG395" s="71">
        <f t="shared" si="141"/>
        <v>0</v>
      </c>
      <c r="AH395" s="71" t="str">
        <f t="shared" si="142"/>
        <v/>
      </c>
      <c r="AI395" s="37" t="str">
        <f t="shared" si="143"/>
        <v/>
      </c>
      <c r="AJ395" s="37" t="str">
        <f t="shared" si="144"/>
        <v/>
      </c>
      <c r="AK395" s="38">
        <f t="shared" si="145"/>
        <v>831.52</v>
      </c>
      <c r="AL395" s="38">
        <f t="shared" si="146"/>
        <v>845.77</v>
      </c>
      <c r="AM395" s="36">
        <f t="shared" si="147"/>
        <v>175</v>
      </c>
      <c r="AN395" s="39">
        <f t="shared" si="148"/>
        <v>1.8122660999999999E-3</v>
      </c>
      <c r="AO395" s="36">
        <f t="shared" si="149"/>
        <v>-40.4642774808</v>
      </c>
      <c r="AP395" s="36">
        <f t="shared" si="150"/>
        <v>175</v>
      </c>
      <c r="AQ395" s="36">
        <f t="shared" si="151"/>
        <v>7500</v>
      </c>
      <c r="AR395" s="36">
        <f t="shared" si="152"/>
        <v>40123.65</v>
      </c>
      <c r="AS395" s="36">
        <f t="shared" si="153"/>
        <v>15003</v>
      </c>
      <c r="AT395" s="40">
        <f t="shared" si="154"/>
        <v>15003</v>
      </c>
      <c r="AU395" s="37"/>
      <c r="AV395" s="37">
        <f t="shared" si="155"/>
        <v>1</v>
      </c>
    </row>
    <row r="396" spans="1:48" ht="15" customHeight="1" x14ac:dyDescent="0.25">
      <c r="A396" s="43">
        <v>41</v>
      </c>
      <c r="B396" s="43">
        <v>100</v>
      </c>
      <c r="C396" t="s">
        <v>947</v>
      </c>
      <c r="D396" t="s">
        <v>948</v>
      </c>
      <c r="E396" s="44" t="s">
        <v>22</v>
      </c>
      <c r="F396" s="35">
        <v>27269</v>
      </c>
      <c r="G396" s="53">
        <v>85</v>
      </c>
      <c r="H396" s="56">
        <f t="shared" ref="H396:H459" si="156">LOG10(G396)</f>
        <v>1.9294189257142926</v>
      </c>
      <c r="I396">
        <v>25</v>
      </c>
      <c r="J396">
        <v>42</v>
      </c>
      <c r="K396" s="37">
        <f t="shared" ref="K396:K459" si="157">ROUND(I396/J396,6)*100</f>
        <v>59.523800000000001</v>
      </c>
      <c r="L396" s="37">
        <v>121</v>
      </c>
      <c r="M396" s="37">
        <v>96</v>
      </c>
      <c r="N396" s="37">
        <v>104</v>
      </c>
      <c r="O396" s="37">
        <v>100</v>
      </c>
      <c r="P396" s="48">
        <v>75</v>
      </c>
      <c r="Q396" s="53">
        <v>87</v>
      </c>
      <c r="R396" s="45">
        <f t="shared" ref="R396:R459" si="158">MAX(L396:Q396)</f>
        <v>121</v>
      </c>
      <c r="S396" s="38">
        <f t="shared" ref="S396:S459" si="159">ROUND(IF(100*(1-(G396/R396))&lt;0,0,100*(1-G396/R396)),2)</f>
        <v>29.75</v>
      </c>
      <c r="T396" s="53">
        <v>82400</v>
      </c>
      <c r="U396" s="53">
        <v>1290068</v>
      </c>
      <c r="V396" s="63">
        <f t="shared" ref="V396:V459" si="160">ROUND(T396/U396*100,6)</f>
        <v>6.3872600000000004</v>
      </c>
      <c r="W396" s="36">
        <v>26</v>
      </c>
      <c r="X396">
        <v>64</v>
      </c>
      <c r="Y396">
        <f t="shared" ref="Y396:Y459" si="161">ROUND(W396/X396*100,2)</f>
        <v>40.630000000000003</v>
      </c>
      <c r="Z396" s="55">
        <v>13003</v>
      </c>
      <c r="AA396" s="46">
        <v>45998</v>
      </c>
      <c r="AB396" s="37">
        <f t="shared" ref="AB396:AB459" si="162">ROUND(AA$11/Z$11,6)</f>
        <v>0.376778</v>
      </c>
      <c r="AC396" s="37" t="str">
        <f t="shared" ref="AC396:AC459" si="163">IF(AND(2500&lt;=G396,G396&lt;3000),(G396-2500)*0.002,"")</f>
        <v/>
      </c>
      <c r="AD396" s="37" t="str">
        <f t="shared" ref="AD396:AD459" si="164">IF(AND(10000&lt;=G396,G396&lt;11000),(11000-G396)*0.001,"")</f>
        <v/>
      </c>
      <c r="AE396" s="71">
        <f t="shared" ref="AE396:AE459" si="165">IF(G396&lt;3000, 196.487+(220.877*H396),0)</f>
        <v>622.65126405499586</v>
      </c>
      <c r="AF396" s="71">
        <f t="shared" ref="AF396:AF459" si="166">IF((AND(2500&lt;=G396,G396&lt;11000)),1.15*(497.308+(6.667*K396)+(9.215*V396)+(16.081*S396)),0)</f>
        <v>0</v>
      </c>
      <c r="AG396" s="71">
        <f t="shared" ref="AG396:AG459" si="167">IF(G396&gt;=10000,1.15*(293.056+(8.572*K396)+(11.494*Y396)+(5.719*V396)+(9.484*S396)),0)</f>
        <v>0</v>
      </c>
      <c r="AH396" s="71" t="str">
        <f t="shared" ref="AH396:AH459" si="168">IF(AND(2500&lt;=G396,G396&lt;3000),(AC396*AF396)+((1-AC396)*AE396),"")</f>
        <v/>
      </c>
      <c r="AI396" s="37" t="str">
        <f t="shared" ref="AI396:AI459" si="169">IF(AND(10000&lt;=G396,G396&lt;11000),(AD396*AF396)+(AG396*(1-AD396)),"")</f>
        <v/>
      </c>
      <c r="AJ396" s="37" t="str">
        <f t="shared" ref="AJ396:AJ459" si="170">IF(AND(AC396="",AD396=""),"",1)</f>
        <v/>
      </c>
      <c r="AK396" s="38">
        <f t="shared" ref="AK396:AK459" si="171">ROUND(IF(AJ396="",MAX(AE396,AF396,AG396),MAX(AH396,AI396)),2)</f>
        <v>622.65</v>
      </c>
      <c r="AL396" s="38">
        <f t="shared" ref="AL396:AL459" si="172">ROUND(AK396*AL$2,2)</f>
        <v>633.32000000000005</v>
      </c>
      <c r="AM396" s="36">
        <f t="shared" ref="AM396:AM459" si="173">ROUND(IF((AL396*G396)-(Z396*AB396)&lt;0,0,(AL396*G396)-(Z396*AB396)),0)</f>
        <v>48933</v>
      </c>
      <c r="AN396" s="39">
        <f t="shared" ref="AN396:AN459" si="174">$AN$11</f>
        <v>1.8122660999999999E-3</v>
      </c>
      <c r="AO396" s="36">
        <f t="shared" ref="AO396:AO459" si="175">(AM396-F396)*AN396</f>
        <v>39.260932790399998</v>
      </c>
      <c r="AP396" s="36">
        <f t="shared" ref="AP396:AP459" si="176">ROUND(MAX(IF(F396&lt;AM396,F396+AO396,AM396),0),0)</f>
        <v>27308</v>
      </c>
      <c r="AQ396" s="36">
        <f t="shared" ref="AQ396:AQ459" si="177">10*G396</f>
        <v>850</v>
      </c>
      <c r="AR396" s="36">
        <f t="shared" ref="AR396:AR459" si="178">0.05*AA396</f>
        <v>2299.9</v>
      </c>
      <c r="AS396" s="36">
        <f t="shared" ref="AS396:AS459" si="179">ROUND(MAX(F396-MIN(AQ396:AR396)),0)</f>
        <v>26419</v>
      </c>
      <c r="AT396" s="40">
        <f t="shared" ref="AT396:AT459" si="180">MAX(AP396,AS396)</f>
        <v>27308</v>
      </c>
      <c r="AU396" s="37"/>
      <c r="AV396" s="37">
        <f t="shared" ref="AV396:AV459" si="181">IF(AT396&gt;0,1,0)</f>
        <v>1</v>
      </c>
    </row>
    <row r="397" spans="1:48" ht="15" customHeight="1" x14ac:dyDescent="0.25">
      <c r="A397" s="43">
        <v>41</v>
      </c>
      <c r="B397" s="43">
        <v>200</v>
      </c>
      <c r="C397" t="s">
        <v>1611</v>
      </c>
      <c r="D397" t="s">
        <v>1612</v>
      </c>
      <c r="E397" s="44" t="s">
        <v>352</v>
      </c>
      <c r="F397" s="35">
        <v>288637</v>
      </c>
      <c r="G397" s="53">
        <v>630</v>
      </c>
      <c r="H397" s="56">
        <f t="shared" si="156"/>
        <v>2.7993405494535817</v>
      </c>
      <c r="I397">
        <v>133</v>
      </c>
      <c r="J397">
        <v>402</v>
      </c>
      <c r="K397" s="37">
        <f t="shared" si="157"/>
        <v>33.084599999999995</v>
      </c>
      <c r="L397" s="37">
        <v>712</v>
      </c>
      <c r="M397" s="37">
        <v>737</v>
      </c>
      <c r="N397" s="37">
        <v>684</v>
      </c>
      <c r="O397" s="37">
        <v>725</v>
      </c>
      <c r="P397" s="48">
        <v>713</v>
      </c>
      <c r="Q397" s="53">
        <v>616</v>
      </c>
      <c r="R397" s="45">
        <f t="shared" si="158"/>
        <v>737</v>
      </c>
      <c r="S397" s="38">
        <f t="shared" si="159"/>
        <v>14.52</v>
      </c>
      <c r="T397" s="53">
        <v>6835100</v>
      </c>
      <c r="U397" s="53">
        <v>47340771</v>
      </c>
      <c r="V397" s="63">
        <f t="shared" si="160"/>
        <v>14.438083000000001</v>
      </c>
      <c r="W397" s="36">
        <v>204</v>
      </c>
      <c r="X397">
        <v>602</v>
      </c>
      <c r="Y397">
        <f t="shared" si="161"/>
        <v>33.89</v>
      </c>
      <c r="Z397" s="55">
        <v>408201</v>
      </c>
      <c r="AA397" s="46">
        <v>339279</v>
      </c>
      <c r="AB397" s="37">
        <f t="shared" si="162"/>
        <v>0.376778</v>
      </c>
      <c r="AC397" s="37" t="str">
        <f t="shared" si="163"/>
        <v/>
      </c>
      <c r="AD397" s="37" t="str">
        <f t="shared" si="164"/>
        <v/>
      </c>
      <c r="AE397" s="71">
        <f t="shared" si="165"/>
        <v>814.79694254165872</v>
      </c>
      <c r="AF397" s="71">
        <f t="shared" si="166"/>
        <v>0</v>
      </c>
      <c r="AG397" s="71">
        <f t="shared" si="167"/>
        <v>0</v>
      </c>
      <c r="AH397" s="71" t="str">
        <f t="shared" si="168"/>
        <v/>
      </c>
      <c r="AI397" s="37" t="str">
        <f t="shared" si="169"/>
        <v/>
      </c>
      <c r="AJ397" s="37" t="str">
        <f t="shared" si="170"/>
        <v/>
      </c>
      <c r="AK397" s="38">
        <f t="shared" si="171"/>
        <v>814.8</v>
      </c>
      <c r="AL397" s="38">
        <f t="shared" si="172"/>
        <v>828.76</v>
      </c>
      <c r="AM397" s="36">
        <f t="shared" si="173"/>
        <v>368318</v>
      </c>
      <c r="AN397" s="39">
        <f t="shared" si="174"/>
        <v>1.8122660999999999E-3</v>
      </c>
      <c r="AO397" s="36">
        <f t="shared" si="175"/>
        <v>144.40317511409998</v>
      </c>
      <c r="AP397" s="36">
        <f t="shared" si="176"/>
        <v>288781</v>
      </c>
      <c r="AQ397" s="36">
        <f t="shared" si="177"/>
        <v>6300</v>
      </c>
      <c r="AR397" s="36">
        <f t="shared" si="178"/>
        <v>16963.95</v>
      </c>
      <c r="AS397" s="36">
        <f t="shared" si="179"/>
        <v>282337</v>
      </c>
      <c r="AT397" s="40">
        <f t="shared" si="180"/>
        <v>288781</v>
      </c>
      <c r="AU397" s="37"/>
      <c r="AV397" s="37">
        <f t="shared" si="181"/>
        <v>1</v>
      </c>
    </row>
    <row r="398" spans="1:48" ht="15" customHeight="1" x14ac:dyDescent="0.25">
      <c r="A398" s="43">
        <v>41</v>
      </c>
      <c r="B398" s="43">
        <v>300</v>
      </c>
      <c r="C398" t="s">
        <v>1687</v>
      </c>
      <c r="D398" t="s">
        <v>1688</v>
      </c>
      <c r="E398" s="44" t="s">
        <v>390</v>
      </c>
      <c r="F398" s="35">
        <v>247125</v>
      </c>
      <c r="G398" s="53">
        <v>541</v>
      </c>
      <c r="H398" s="56">
        <f t="shared" si="156"/>
        <v>2.7331972651065692</v>
      </c>
      <c r="I398">
        <v>87</v>
      </c>
      <c r="J398">
        <v>333</v>
      </c>
      <c r="K398" s="37">
        <f t="shared" si="157"/>
        <v>26.126100000000001</v>
      </c>
      <c r="L398" s="37">
        <v>738</v>
      </c>
      <c r="M398" s="37">
        <v>761</v>
      </c>
      <c r="N398" s="37">
        <v>751</v>
      </c>
      <c r="O398" s="37">
        <v>679</v>
      </c>
      <c r="P398" s="48">
        <v>559</v>
      </c>
      <c r="Q398" s="53">
        <v>560</v>
      </c>
      <c r="R398" s="45">
        <f t="shared" si="158"/>
        <v>761</v>
      </c>
      <c r="S398" s="38">
        <f t="shared" si="159"/>
        <v>28.91</v>
      </c>
      <c r="T398" s="53">
        <v>3611500</v>
      </c>
      <c r="U398" s="53">
        <v>23554669</v>
      </c>
      <c r="V398" s="63">
        <f t="shared" si="160"/>
        <v>15.332417</v>
      </c>
      <c r="W398" s="36">
        <v>146</v>
      </c>
      <c r="X398">
        <v>595</v>
      </c>
      <c r="Y398">
        <f t="shared" si="161"/>
        <v>24.54</v>
      </c>
      <c r="Z398" s="55">
        <v>237899</v>
      </c>
      <c r="AA398" s="46">
        <v>338616</v>
      </c>
      <c r="AB398" s="37">
        <f t="shared" si="162"/>
        <v>0.376778</v>
      </c>
      <c r="AC398" s="37" t="str">
        <f t="shared" si="163"/>
        <v/>
      </c>
      <c r="AD398" s="37" t="str">
        <f t="shared" si="164"/>
        <v/>
      </c>
      <c r="AE398" s="71">
        <f t="shared" si="165"/>
        <v>800.18741232494369</v>
      </c>
      <c r="AF398" s="71">
        <f t="shared" si="166"/>
        <v>0</v>
      </c>
      <c r="AG398" s="71">
        <f t="shared" si="167"/>
        <v>0</v>
      </c>
      <c r="AH398" s="71" t="str">
        <f t="shared" si="168"/>
        <v/>
      </c>
      <c r="AI398" s="37" t="str">
        <f t="shared" si="169"/>
        <v/>
      </c>
      <c r="AJ398" s="37" t="str">
        <f t="shared" si="170"/>
        <v/>
      </c>
      <c r="AK398" s="38">
        <f t="shared" si="171"/>
        <v>800.19</v>
      </c>
      <c r="AL398" s="38">
        <f t="shared" si="172"/>
        <v>813.9</v>
      </c>
      <c r="AM398" s="36">
        <f t="shared" si="173"/>
        <v>350685</v>
      </c>
      <c r="AN398" s="39">
        <f t="shared" si="174"/>
        <v>1.8122660999999999E-3</v>
      </c>
      <c r="AO398" s="36">
        <f t="shared" si="175"/>
        <v>187.67827731599999</v>
      </c>
      <c r="AP398" s="36">
        <f t="shared" si="176"/>
        <v>247313</v>
      </c>
      <c r="AQ398" s="36">
        <f t="shared" si="177"/>
        <v>5410</v>
      </c>
      <c r="AR398" s="36">
        <f t="shared" si="178"/>
        <v>16930.8</v>
      </c>
      <c r="AS398" s="36">
        <f t="shared" si="179"/>
        <v>241715</v>
      </c>
      <c r="AT398" s="40">
        <f t="shared" si="180"/>
        <v>247313</v>
      </c>
      <c r="AU398" s="37"/>
      <c r="AV398" s="37">
        <f t="shared" si="181"/>
        <v>1</v>
      </c>
    </row>
    <row r="399" spans="1:48" ht="15" customHeight="1" x14ac:dyDescent="0.25">
      <c r="A399" s="43">
        <v>41</v>
      </c>
      <c r="B399" s="43">
        <v>400</v>
      </c>
      <c r="C399" t="s">
        <v>1749</v>
      </c>
      <c r="D399" t="s">
        <v>1750</v>
      </c>
      <c r="E399" s="44" t="s">
        <v>421</v>
      </c>
      <c r="F399" s="35">
        <v>280132</v>
      </c>
      <c r="G399" s="53">
        <v>673</v>
      </c>
      <c r="H399" s="56">
        <f t="shared" si="156"/>
        <v>2.828015064223977</v>
      </c>
      <c r="I399">
        <v>111</v>
      </c>
      <c r="J399">
        <v>387</v>
      </c>
      <c r="K399" s="37">
        <f t="shared" si="157"/>
        <v>28.682200000000002</v>
      </c>
      <c r="L399" s="37">
        <v>759</v>
      </c>
      <c r="M399" s="37">
        <v>869</v>
      </c>
      <c r="N399" s="37">
        <v>693</v>
      </c>
      <c r="O399" s="37">
        <v>703</v>
      </c>
      <c r="P399" s="48">
        <v>683</v>
      </c>
      <c r="Q399" s="53">
        <v>687</v>
      </c>
      <c r="R399" s="45">
        <f t="shared" si="158"/>
        <v>869</v>
      </c>
      <c r="S399" s="38">
        <f t="shared" si="159"/>
        <v>22.55</v>
      </c>
      <c r="T399" s="53">
        <v>4200500</v>
      </c>
      <c r="U399" s="53">
        <v>38042059</v>
      </c>
      <c r="V399" s="63">
        <f t="shared" si="160"/>
        <v>11.041726000000001</v>
      </c>
      <c r="W399" s="36">
        <v>163</v>
      </c>
      <c r="X399">
        <v>658</v>
      </c>
      <c r="Y399">
        <f t="shared" si="161"/>
        <v>24.77</v>
      </c>
      <c r="Z399" s="55">
        <v>298881</v>
      </c>
      <c r="AA399" s="46">
        <v>260481</v>
      </c>
      <c r="AB399" s="37">
        <f t="shared" si="162"/>
        <v>0.376778</v>
      </c>
      <c r="AC399" s="37" t="str">
        <f t="shared" si="163"/>
        <v/>
      </c>
      <c r="AD399" s="37" t="str">
        <f t="shared" si="164"/>
        <v/>
      </c>
      <c r="AE399" s="71">
        <f t="shared" si="165"/>
        <v>821.13048334059931</v>
      </c>
      <c r="AF399" s="71">
        <f t="shared" si="166"/>
        <v>0</v>
      </c>
      <c r="AG399" s="71">
        <f t="shared" si="167"/>
        <v>0</v>
      </c>
      <c r="AH399" s="71" t="str">
        <f t="shared" si="168"/>
        <v/>
      </c>
      <c r="AI399" s="37" t="str">
        <f t="shared" si="169"/>
        <v/>
      </c>
      <c r="AJ399" s="37" t="str">
        <f t="shared" si="170"/>
        <v/>
      </c>
      <c r="AK399" s="38">
        <f t="shared" si="171"/>
        <v>821.13</v>
      </c>
      <c r="AL399" s="38">
        <f t="shared" si="172"/>
        <v>835.2</v>
      </c>
      <c r="AM399" s="36">
        <f t="shared" si="173"/>
        <v>449478</v>
      </c>
      <c r="AN399" s="39">
        <f t="shared" si="174"/>
        <v>1.8122660999999999E-3</v>
      </c>
      <c r="AO399" s="36">
        <f t="shared" si="175"/>
        <v>306.90001497060001</v>
      </c>
      <c r="AP399" s="36">
        <f t="shared" si="176"/>
        <v>280439</v>
      </c>
      <c r="AQ399" s="36">
        <f t="shared" si="177"/>
        <v>6730</v>
      </c>
      <c r="AR399" s="36">
        <f t="shared" si="178"/>
        <v>13024.050000000001</v>
      </c>
      <c r="AS399" s="36">
        <f t="shared" si="179"/>
        <v>273402</v>
      </c>
      <c r="AT399" s="40">
        <f t="shared" si="180"/>
        <v>280439</v>
      </c>
      <c r="AU399" s="37"/>
      <c r="AV399" s="37">
        <f t="shared" si="181"/>
        <v>1</v>
      </c>
    </row>
    <row r="400" spans="1:48" ht="15" customHeight="1" x14ac:dyDescent="0.25">
      <c r="A400" s="43">
        <v>41</v>
      </c>
      <c r="B400" s="43">
        <v>500</v>
      </c>
      <c r="C400" t="s">
        <v>2451</v>
      </c>
      <c r="D400" t="s">
        <v>2452</v>
      </c>
      <c r="E400" s="44" t="s">
        <v>771</v>
      </c>
      <c r="F400" s="35">
        <v>504553</v>
      </c>
      <c r="G400" s="53">
        <v>1112</v>
      </c>
      <c r="H400" s="56">
        <f t="shared" si="156"/>
        <v>3.0461047872460387</v>
      </c>
      <c r="I400">
        <v>156</v>
      </c>
      <c r="J400">
        <v>512</v>
      </c>
      <c r="K400" s="37">
        <f t="shared" si="157"/>
        <v>30.468800000000002</v>
      </c>
      <c r="L400" s="37">
        <v>1069</v>
      </c>
      <c r="M400" s="37">
        <v>1353</v>
      </c>
      <c r="N400" s="37">
        <v>1257</v>
      </c>
      <c r="O400" s="37">
        <v>1218</v>
      </c>
      <c r="P400" s="45">
        <v>1143</v>
      </c>
      <c r="Q400" s="53">
        <v>1138</v>
      </c>
      <c r="R400" s="45">
        <f t="shared" si="158"/>
        <v>1353</v>
      </c>
      <c r="S400" s="38">
        <f t="shared" si="159"/>
        <v>17.809999999999999</v>
      </c>
      <c r="T400" s="53">
        <v>9520400</v>
      </c>
      <c r="U400" s="53">
        <v>63722411</v>
      </c>
      <c r="V400" s="63">
        <f t="shared" si="160"/>
        <v>14.940427</v>
      </c>
      <c r="W400" s="36">
        <v>295</v>
      </c>
      <c r="X400">
        <v>1042</v>
      </c>
      <c r="Y400">
        <f t="shared" si="161"/>
        <v>28.31</v>
      </c>
      <c r="Z400" s="55">
        <v>559274</v>
      </c>
      <c r="AA400" s="46">
        <v>443315</v>
      </c>
      <c r="AB400" s="37">
        <f t="shared" si="162"/>
        <v>0.376778</v>
      </c>
      <c r="AC400" s="37" t="str">
        <f t="shared" si="163"/>
        <v/>
      </c>
      <c r="AD400" s="37" t="str">
        <f t="shared" si="164"/>
        <v/>
      </c>
      <c r="AE400" s="71">
        <f t="shared" si="165"/>
        <v>869.30148709254331</v>
      </c>
      <c r="AF400" s="71">
        <f t="shared" si="166"/>
        <v>0</v>
      </c>
      <c r="AG400" s="71">
        <f t="shared" si="167"/>
        <v>0</v>
      </c>
      <c r="AH400" s="71" t="str">
        <f t="shared" si="168"/>
        <v/>
      </c>
      <c r="AI400" s="37" t="str">
        <f t="shared" si="169"/>
        <v/>
      </c>
      <c r="AJ400" s="37" t="str">
        <f t="shared" si="170"/>
        <v/>
      </c>
      <c r="AK400" s="38">
        <f t="shared" si="171"/>
        <v>869.3</v>
      </c>
      <c r="AL400" s="38">
        <f t="shared" si="172"/>
        <v>884.19</v>
      </c>
      <c r="AM400" s="36">
        <f t="shared" si="173"/>
        <v>772497</v>
      </c>
      <c r="AN400" s="39">
        <f t="shared" si="174"/>
        <v>1.8122660999999999E-3</v>
      </c>
      <c r="AO400" s="36">
        <f t="shared" si="175"/>
        <v>485.5858278984</v>
      </c>
      <c r="AP400" s="36">
        <f t="shared" si="176"/>
        <v>505039</v>
      </c>
      <c r="AQ400" s="36">
        <f t="shared" si="177"/>
        <v>11120</v>
      </c>
      <c r="AR400" s="36">
        <f t="shared" si="178"/>
        <v>22165.75</v>
      </c>
      <c r="AS400" s="36">
        <f t="shared" si="179"/>
        <v>493433</v>
      </c>
      <c r="AT400" s="40">
        <f t="shared" si="180"/>
        <v>505039</v>
      </c>
      <c r="AU400" s="37"/>
      <c r="AV400" s="37">
        <f t="shared" si="181"/>
        <v>1</v>
      </c>
    </row>
    <row r="401" spans="1:48" ht="15" customHeight="1" x14ac:dyDescent="0.25">
      <c r="A401" s="43">
        <v>42</v>
      </c>
      <c r="B401" s="43">
        <v>200</v>
      </c>
      <c r="C401" t="s">
        <v>979</v>
      </c>
      <c r="D401" t="s">
        <v>980</v>
      </c>
      <c r="E401" s="44" t="s">
        <v>38</v>
      </c>
      <c r="F401" s="35">
        <v>256603</v>
      </c>
      <c r="G401" s="53">
        <v>593</v>
      </c>
      <c r="H401" s="56">
        <f t="shared" si="156"/>
        <v>2.7730546933642626</v>
      </c>
      <c r="I401">
        <v>94</v>
      </c>
      <c r="J401">
        <v>262</v>
      </c>
      <c r="K401" s="37">
        <f t="shared" si="157"/>
        <v>35.877900000000004</v>
      </c>
      <c r="L401" s="37">
        <v>649</v>
      </c>
      <c r="M401" s="37">
        <v>752</v>
      </c>
      <c r="N401" s="37">
        <v>737</v>
      </c>
      <c r="O401" s="37">
        <v>637</v>
      </c>
      <c r="P401" s="48">
        <v>643</v>
      </c>
      <c r="Q401" s="53">
        <v>595</v>
      </c>
      <c r="R401" s="45">
        <f t="shared" si="158"/>
        <v>752</v>
      </c>
      <c r="S401" s="38">
        <f t="shared" si="159"/>
        <v>21.14</v>
      </c>
      <c r="T401" s="53">
        <v>5768400</v>
      </c>
      <c r="U401" s="53">
        <v>34126340</v>
      </c>
      <c r="V401" s="63">
        <f t="shared" si="160"/>
        <v>16.903072999999999</v>
      </c>
      <c r="W401" s="36">
        <v>129</v>
      </c>
      <c r="X401">
        <v>548</v>
      </c>
      <c r="Y401">
        <f t="shared" si="161"/>
        <v>23.54</v>
      </c>
      <c r="Z401" s="55">
        <v>388528</v>
      </c>
      <c r="AA401" s="46">
        <v>615847</v>
      </c>
      <c r="AB401" s="37">
        <f t="shared" si="162"/>
        <v>0.376778</v>
      </c>
      <c r="AC401" s="37" t="str">
        <f t="shared" si="163"/>
        <v/>
      </c>
      <c r="AD401" s="37" t="str">
        <f t="shared" si="164"/>
        <v/>
      </c>
      <c r="AE401" s="71">
        <f t="shared" si="165"/>
        <v>808.99100150621825</v>
      </c>
      <c r="AF401" s="71">
        <f t="shared" si="166"/>
        <v>0</v>
      </c>
      <c r="AG401" s="71">
        <f t="shared" si="167"/>
        <v>0</v>
      </c>
      <c r="AH401" s="71" t="str">
        <f t="shared" si="168"/>
        <v/>
      </c>
      <c r="AI401" s="37" t="str">
        <f t="shared" si="169"/>
        <v/>
      </c>
      <c r="AJ401" s="37" t="str">
        <f t="shared" si="170"/>
        <v/>
      </c>
      <c r="AK401" s="38">
        <f t="shared" si="171"/>
        <v>808.99</v>
      </c>
      <c r="AL401" s="38">
        <f t="shared" si="172"/>
        <v>822.85</v>
      </c>
      <c r="AM401" s="36">
        <f t="shared" si="173"/>
        <v>341561</v>
      </c>
      <c r="AN401" s="39">
        <f t="shared" si="174"/>
        <v>1.8122660999999999E-3</v>
      </c>
      <c r="AO401" s="36">
        <f t="shared" si="175"/>
        <v>153.9665033238</v>
      </c>
      <c r="AP401" s="36">
        <f t="shared" si="176"/>
        <v>256757</v>
      </c>
      <c r="AQ401" s="36">
        <f t="shared" si="177"/>
        <v>5930</v>
      </c>
      <c r="AR401" s="36">
        <f t="shared" si="178"/>
        <v>30792.350000000002</v>
      </c>
      <c r="AS401" s="36">
        <f t="shared" si="179"/>
        <v>250673</v>
      </c>
      <c r="AT401" s="40">
        <f t="shared" si="180"/>
        <v>256757</v>
      </c>
      <c r="AU401" s="37"/>
      <c r="AV401" s="37">
        <f t="shared" si="181"/>
        <v>1</v>
      </c>
    </row>
    <row r="402" spans="1:48" ht="15" customHeight="1" x14ac:dyDescent="0.25">
      <c r="A402" s="43">
        <v>42</v>
      </c>
      <c r="B402" s="43">
        <v>400</v>
      </c>
      <c r="C402" t="s">
        <v>1245</v>
      </c>
      <c r="D402" t="s">
        <v>1246</v>
      </c>
      <c r="E402" s="44" t="s">
        <v>171</v>
      </c>
      <c r="F402" s="35">
        <v>377713</v>
      </c>
      <c r="G402" s="53">
        <v>1152</v>
      </c>
      <c r="H402" s="56">
        <f t="shared" si="156"/>
        <v>3.0614524790871931</v>
      </c>
      <c r="I402">
        <v>94</v>
      </c>
      <c r="J402">
        <v>528</v>
      </c>
      <c r="K402" s="37">
        <f t="shared" si="157"/>
        <v>17.803000000000001</v>
      </c>
      <c r="L402" s="37">
        <v>794</v>
      </c>
      <c r="M402" s="37">
        <v>924</v>
      </c>
      <c r="N402" s="37">
        <v>982</v>
      </c>
      <c r="O402" s="37">
        <v>1148</v>
      </c>
      <c r="P402" s="45">
        <v>1212</v>
      </c>
      <c r="Q402" s="53">
        <v>1149</v>
      </c>
      <c r="R402" s="45">
        <f t="shared" si="158"/>
        <v>1212</v>
      </c>
      <c r="S402" s="38">
        <f t="shared" si="159"/>
        <v>4.95</v>
      </c>
      <c r="T402" s="53">
        <v>16658400</v>
      </c>
      <c r="U402" s="53">
        <v>97061188</v>
      </c>
      <c r="V402" s="63">
        <f t="shared" si="160"/>
        <v>17.162782</v>
      </c>
      <c r="W402" s="36">
        <v>162</v>
      </c>
      <c r="X402">
        <v>1150</v>
      </c>
      <c r="Y402">
        <f t="shared" si="161"/>
        <v>14.09</v>
      </c>
      <c r="Z402" s="55">
        <v>1037791</v>
      </c>
      <c r="AA402" s="46">
        <v>801874</v>
      </c>
      <c r="AB402" s="37">
        <f t="shared" si="162"/>
        <v>0.376778</v>
      </c>
      <c r="AC402" s="37" t="str">
        <f t="shared" si="163"/>
        <v/>
      </c>
      <c r="AD402" s="37" t="str">
        <f t="shared" si="164"/>
        <v/>
      </c>
      <c r="AE402" s="71">
        <f t="shared" si="165"/>
        <v>872.69143922334194</v>
      </c>
      <c r="AF402" s="71">
        <f t="shared" si="166"/>
        <v>0</v>
      </c>
      <c r="AG402" s="71">
        <f t="shared" si="167"/>
        <v>0</v>
      </c>
      <c r="AH402" s="71" t="str">
        <f t="shared" si="168"/>
        <v/>
      </c>
      <c r="AI402" s="37" t="str">
        <f t="shared" si="169"/>
        <v/>
      </c>
      <c r="AJ402" s="37" t="str">
        <f t="shared" si="170"/>
        <v/>
      </c>
      <c r="AK402" s="38">
        <f t="shared" si="171"/>
        <v>872.69</v>
      </c>
      <c r="AL402" s="38">
        <f t="shared" si="172"/>
        <v>887.64</v>
      </c>
      <c r="AM402" s="36">
        <f t="shared" si="173"/>
        <v>631544</v>
      </c>
      <c r="AN402" s="39">
        <f t="shared" si="174"/>
        <v>1.8122660999999999E-3</v>
      </c>
      <c r="AO402" s="36">
        <f t="shared" si="175"/>
        <v>460.00931642909995</v>
      </c>
      <c r="AP402" s="36">
        <f t="shared" si="176"/>
        <v>378173</v>
      </c>
      <c r="AQ402" s="36">
        <f t="shared" si="177"/>
        <v>11520</v>
      </c>
      <c r="AR402" s="36">
        <f t="shared" si="178"/>
        <v>40093.700000000004</v>
      </c>
      <c r="AS402" s="36">
        <f t="shared" si="179"/>
        <v>366193</v>
      </c>
      <c r="AT402" s="40">
        <f t="shared" si="180"/>
        <v>378173</v>
      </c>
      <c r="AU402" s="37"/>
      <c r="AV402" s="37">
        <f t="shared" si="181"/>
        <v>1</v>
      </c>
    </row>
    <row r="403" spans="1:48" ht="15" customHeight="1" x14ac:dyDescent="0.25">
      <c r="A403" s="43">
        <v>42</v>
      </c>
      <c r="B403" s="43">
        <v>500</v>
      </c>
      <c r="C403" t="s">
        <v>1443</v>
      </c>
      <c r="D403" t="s">
        <v>1444</v>
      </c>
      <c r="E403" s="44" t="s">
        <v>268</v>
      </c>
      <c r="F403" s="35">
        <v>10182</v>
      </c>
      <c r="G403" s="53">
        <v>28</v>
      </c>
      <c r="H403" s="56">
        <f t="shared" si="156"/>
        <v>1.4471580313422192</v>
      </c>
      <c r="I403">
        <v>2</v>
      </c>
      <c r="J403">
        <v>5</v>
      </c>
      <c r="K403" s="37">
        <f t="shared" si="157"/>
        <v>40</v>
      </c>
      <c r="L403" s="37">
        <v>58</v>
      </c>
      <c r="M403" s="37">
        <v>55</v>
      </c>
      <c r="N403" s="37">
        <v>53</v>
      </c>
      <c r="O403" s="37">
        <v>61</v>
      </c>
      <c r="P403" s="48">
        <v>39</v>
      </c>
      <c r="Q403" s="53">
        <v>28</v>
      </c>
      <c r="R403" s="45">
        <f t="shared" si="158"/>
        <v>61</v>
      </c>
      <c r="S403" s="38">
        <f t="shared" si="159"/>
        <v>54.1</v>
      </c>
      <c r="T403" s="53">
        <v>239400</v>
      </c>
      <c r="U403" s="53">
        <v>986180</v>
      </c>
      <c r="V403" s="63">
        <f t="shared" si="160"/>
        <v>24.275486999999998</v>
      </c>
      <c r="W403" s="36">
        <v>5</v>
      </c>
      <c r="X403">
        <v>14</v>
      </c>
      <c r="Y403">
        <f t="shared" si="161"/>
        <v>35.71</v>
      </c>
      <c r="Z403" s="55">
        <v>10879</v>
      </c>
      <c r="AA403" s="46">
        <v>20000</v>
      </c>
      <c r="AB403" s="37">
        <f t="shared" si="162"/>
        <v>0.376778</v>
      </c>
      <c r="AC403" s="37" t="str">
        <f t="shared" si="163"/>
        <v/>
      </c>
      <c r="AD403" s="37" t="str">
        <f t="shared" si="164"/>
        <v/>
      </c>
      <c r="AE403" s="71">
        <f t="shared" si="165"/>
        <v>516.13092448877535</v>
      </c>
      <c r="AF403" s="71">
        <f t="shared" si="166"/>
        <v>0</v>
      </c>
      <c r="AG403" s="71">
        <f t="shared" si="167"/>
        <v>0</v>
      </c>
      <c r="AH403" s="71" t="str">
        <f t="shared" si="168"/>
        <v/>
      </c>
      <c r="AI403" s="37" t="str">
        <f t="shared" si="169"/>
        <v/>
      </c>
      <c r="AJ403" s="37" t="str">
        <f t="shared" si="170"/>
        <v/>
      </c>
      <c r="AK403" s="38">
        <f t="shared" si="171"/>
        <v>516.13</v>
      </c>
      <c r="AL403" s="38">
        <f t="shared" si="172"/>
        <v>524.97</v>
      </c>
      <c r="AM403" s="36">
        <f t="shared" si="173"/>
        <v>10600</v>
      </c>
      <c r="AN403" s="39">
        <f t="shared" si="174"/>
        <v>1.8122660999999999E-3</v>
      </c>
      <c r="AO403" s="36">
        <f t="shared" si="175"/>
        <v>0.75752722979999998</v>
      </c>
      <c r="AP403" s="36">
        <f t="shared" si="176"/>
        <v>10183</v>
      </c>
      <c r="AQ403" s="36">
        <f t="shared" si="177"/>
        <v>280</v>
      </c>
      <c r="AR403" s="36">
        <f t="shared" si="178"/>
        <v>1000</v>
      </c>
      <c r="AS403" s="36">
        <f t="shared" si="179"/>
        <v>9902</v>
      </c>
      <c r="AT403" s="40">
        <f t="shared" si="180"/>
        <v>10183</v>
      </c>
      <c r="AU403" s="37"/>
      <c r="AV403" s="37">
        <f t="shared" si="181"/>
        <v>1</v>
      </c>
    </row>
    <row r="404" spans="1:48" ht="15" customHeight="1" x14ac:dyDescent="0.25">
      <c r="A404" s="43">
        <v>42</v>
      </c>
      <c r="B404" s="43">
        <v>600</v>
      </c>
      <c r="C404" t="s">
        <v>1481</v>
      </c>
      <c r="D404" t="s">
        <v>1482</v>
      </c>
      <c r="E404" s="44" t="s">
        <v>287</v>
      </c>
      <c r="F404" s="35">
        <v>43881</v>
      </c>
      <c r="G404" s="53">
        <v>123</v>
      </c>
      <c r="H404" s="56">
        <f t="shared" si="156"/>
        <v>2.0899051114393981</v>
      </c>
      <c r="I404">
        <v>24</v>
      </c>
      <c r="J404">
        <v>48</v>
      </c>
      <c r="K404" s="37">
        <f t="shared" si="157"/>
        <v>50</v>
      </c>
      <c r="L404" s="37">
        <v>201</v>
      </c>
      <c r="M404" s="37">
        <v>172</v>
      </c>
      <c r="N404" s="37">
        <v>149</v>
      </c>
      <c r="O404" s="37">
        <v>159</v>
      </c>
      <c r="P404" s="48">
        <v>135</v>
      </c>
      <c r="Q404" s="53">
        <v>124</v>
      </c>
      <c r="R404" s="45">
        <f t="shared" si="158"/>
        <v>201</v>
      </c>
      <c r="S404" s="38">
        <f t="shared" si="159"/>
        <v>38.81</v>
      </c>
      <c r="T404" s="53">
        <v>969800</v>
      </c>
      <c r="U404" s="53">
        <v>3839439</v>
      </c>
      <c r="V404" s="63">
        <f t="shared" si="160"/>
        <v>25.258899</v>
      </c>
      <c r="W404" s="36">
        <v>24</v>
      </c>
      <c r="X404">
        <v>96</v>
      </c>
      <c r="Y404">
        <f t="shared" si="161"/>
        <v>25</v>
      </c>
      <c r="Z404" s="55">
        <v>41335</v>
      </c>
      <c r="AA404" s="46">
        <v>75161</v>
      </c>
      <c r="AB404" s="37">
        <f t="shared" si="162"/>
        <v>0.376778</v>
      </c>
      <c r="AC404" s="37" t="str">
        <f t="shared" si="163"/>
        <v/>
      </c>
      <c r="AD404" s="37" t="str">
        <f t="shared" si="164"/>
        <v/>
      </c>
      <c r="AE404" s="71">
        <f t="shared" si="165"/>
        <v>658.09897129939998</v>
      </c>
      <c r="AF404" s="71">
        <f t="shared" si="166"/>
        <v>0</v>
      </c>
      <c r="AG404" s="71">
        <f t="shared" si="167"/>
        <v>0</v>
      </c>
      <c r="AH404" s="71" t="str">
        <f t="shared" si="168"/>
        <v/>
      </c>
      <c r="AI404" s="37" t="str">
        <f t="shared" si="169"/>
        <v/>
      </c>
      <c r="AJ404" s="37" t="str">
        <f t="shared" si="170"/>
        <v/>
      </c>
      <c r="AK404" s="38">
        <f t="shared" si="171"/>
        <v>658.1</v>
      </c>
      <c r="AL404" s="38">
        <f t="shared" si="172"/>
        <v>669.37</v>
      </c>
      <c r="AM404" s="36">
        <f t="shared" si="173"/>
        <v>66758</v>
      </c>
      <c r="AN404" s="39">
        <f t="shared" si="174"/>
        <v>1.8122660999999999E-3</v>
      </c>
      <c r="AO404" s="36">
        <f t="shared" si="175"/>
        <v>41.459211569699995</v>
      </c>
      <c r="AP404" s="36">
        <f t="shared" si="176"/>
        <v>43922</v>
      </c>
      <c r="AQ404" s="36">
        <f t="shared" si="177"/>
        <v>1230</v>
      </c>
      <c r="AR404" s="36">
        <f t="shared" si="178"/>
        <v>3758.05</v>
      </c>
      <c r="AS404" s="36">
        <f t="shared" si="179"/>
        <v>42651</v>
      </c>
      <c r="AT404" s="40">
        <f t="shared" si="180"/>
        <v>43922</v>
      </c>
      <c r="AU404" s="37"/>
      <c r="AV404" s="37">
        <f t="shared" si="181"/>
        <v>1</v>
      </c>
    </row>
    <row r="405" spans="1:48" ht="15" customHeight="1" x14ac:dyDescent="0.25">
      <c r="A405" s="43">
        <v>42</v>
      </c>
      <c r="B405" s="43">
        <v>700</v>
      </c>
      <c r="C405" t="s">
        <v>1495</v>
      </c>
      <c r="D405" t="s">
        <v>1496</v>
      </c>
      <c r="E405" s="44" t="s">
        <v>294</v>
      </c>
      <c r="F405" s="35">
        <v>121265</v>
      </c>
      <c r="G405" s="53">
        <v>380</v>
      </c>
      <c r="H405" s="56">
        <f t="shared" si="156"/>
        <v>2.5797835966168101</v>
      </c>
      <c r="I405">
        <v>45</v>
      </c>
      <c r="J405">
        <v>180</v>
      </c>
      <c r="K405" s="37">
        <f t="shared" si="157"/>
        <v>25</v>
      </c>
      <c r="L405" s="37">
        <v>301</v>
      </c>
      <c r="M405" s="37">
        <v>356</v>
      </c>
      <c r="N405" s="37">
        <v>316</v>
      </c>
      <c r="O405" s="37">
        <v>315</v>
      </c>
      <c r="P405" s="48">
        <v>370</v>
      </c>
      <c r="Q405" s="53">
        <v>376</v>
      </c>
      <c r="R405" s="45">
        <f t="shared" si="158"/>
        <v>376</v>
      </c>
      <c r="S405" s="38">
        <f t="shared" si="159"/>
        <v>0</v>
      </c>
      <c r="T405" s="53">
        <v>4171400</v>
      </c>
      <c r="U405" s="53">
        <v>26134629</v>
      </c>
      <c r="V405" s="63">
        <f t="shared" si="160"/>
        <v>15.961198</v>
      </c>
      <c r="W405" s="36">
        <v>58</v>
      </c>
      <c r="X405">
        <v>457</v>
      </c>
      <c r="Y405">
        <f t="shared" si="161"/>
        <v>12.69</v>
      </c>
      <c r="Z405" s="55">
        <v>230985</v>
      </c>
      <c r="AA405" s="46">
        <v>188169</v>
      </c>
      <c r="AB405" s="37">
        <f t="shared" si="162"/>
        <v>0.376778</v>
      </c>
      <c r="AC405" s="37" t="str">
        <f t="shared" si="163"/>
        <v/>
      </c>
      <c r="AD405" s="37" t="str">
        <f t="shared" si="164"/>
        <v/>
      </c>
      <c r="AE405" s="71">
        <f t="shared" si="165"/>
        <v>766.30186146993117</v>
      </c>
      <c r="AF405" s="71">
        <f t="shared" si="166"/>
        <v>0</v>
      </c>
      <c r="AG405" s="71">
        <f t="shared" si="167"/>
        <v>0</v>
      </c>
      <c r="AH405" s="71" t="str">
        <f t="shared" si="168"/>
        <v/>
      </c>
      <c r="AI405" s="37" t="str">
        <f t="shared" si="169"/>
        <v/>
      </c>
      <c r="AJ405" s="37" t="str">
        <f t="shared" si="170"/>
        <v/>
      </c>
      <c r="AK405" s="38">
        <f t="shared" si="171"/>
        <v>766.3</v>
      </c>
      <c r="AL405" s="38">
        <f t="shared" si="172"/>
        <v>779.43</v>
      </c>
      <c r="AM405" s="36">
        <f t="shared" si="173"/>
        <v>209153</v>
      </c>
      <c r="AN405" s="39">
        <f t="shared" si="174"/>
        <v>1.8122660999999999E-3</v>
      </c>
      <c r="AO405" s="36">
        <f t="shared" si="175"/>
        <v>159.2764429968</v>
      </c>
      <c r="AP405" s="36">
        <f t="shared" si="176"/>
        <v>121424</v>
      </c>
      <c r="AQ405" s="36">
        <f t="shared" si="177"/>
        <v>3800</v>
      </c>
      <c r="AR405" s="36">
        <f t="shared" si="178"/>
        <v>9408.4500000000007</v>
      </c>
      <c r="AS405" s="36">
        <f t="shared" si="179"/>
        <v>117465</v>
      </c>
      <c r="AT405" s="40">
        <f t="shared" si="180"/>
        <v>121424</v>
      </c>
      <c r="AU405" s="37"/>
      <c r="AV405" s="37">
        <f t="shared" si="181"/>
        <v>1</v>
      </c>
    </row>
    <row r="406" spans="1:48" ht="15" customHeight="1" x14ac:dyDescent="0.25">
      <c r="A406" s="43">
        <v>42</v>
      </c>
      <c r="B406" s="43">
        <v>900</v>
      </c>
      <c r="C406" t="s">
        <v>1855</v>
      </c>
      <c r="D406" t="s">
        <v>1856</v>
      </c>
      <c r="E406" s="44" t="s">
        <v>474</v>
      </c>
      <c r="F406" s="35">
        <v>101298</v>
      </c>
      <c r="G406" s="53">
        <v>433</v>
      </c>
      <c r="H406" s="56">
        <f t="shared" si="156"/>
        <v>2.6364878963533656</v>
      </c>
      <c r="I406">
        <v>58</v>
      </c>
      <c r="J406">
        <v>225</v>
      </c>
      <c r="K406" s="37">
        <f t="shared" si="157"/>
        <v>25.777799999999999</v>
      </c>
      <c r="L406" s="37">
        <v>267</v>
      </c>
      <c r="M406" s="37">
        <v>304</v>
      </c>
      <c r="N406" s="37">
        <v>287</v>
      </c>
      <c r="O406" s="37">
        <v>346</v>
      </c>
      <c r="P406" s="48">
        <v>448</v>
      </c>
      <c r="Q406" s="53">
        <v>436</v>
      </c>
      <c r="R406" s="45">
        <f t="shared" si="158"/>
        <v>448</v>
      </c>
      <c r="S406" s="38">
        <f t="shared" si="159"/>
        <v>3.35</v>
      </c>
      <c r="T406" s="53">
        <v>1843500</v>
      </c>
      <c r="U406" s="53">
        <v>37359088</v>
      </c>
      <c r="V406" s="63">
        <f t="shared" si="160"/>
        <v>4.9345420000000004</v>
      </c>
      <c r="W406" s="36">
        <v>30</v>
      </c>
      <c r="X406">
        <v>527</v>
      </c>
      <c r="Y406">
        <f t="shared" si="161"/>
        <v>5.69</v>
      </c>
      <c r="Z406" s="55">
        <v>388128</v>
      </c>
      <c r="AA406" s="46">
        <v>181008</v>
      </c>
      <c r="AB406" s="37">
        <f t="shared" si="162"/>
        <v>0.376778</v>
      </c>
      <c r="AC406" s="37" t="str">
        <f t="shared" si="163"/>
        <v/>
      </c>
      <c r="AD406" s="37" t="str">
        <f t="shared" si="164"/>
        <v/>
      </c>
      <c r="AE406" s="71">
        <f t="shared" si="165"/>
        <v>778.82653708284226</v>
      </c>
      <c r="AF406" s="71">
        <f t="shared" si="166"/>
        <v>0</v>
      </c>
      <c r="AG406" s="71">
        <f t="shared" si="167"/>
        <v>0</v>
      </c>
      <c r="AH406" s="71" t="str">
        <f t="shared" si="168"/>
        <v/>
      </c>
      <c r="AI406" s="37" t="str">
        <f t="shared" si="169"/>
        <v/>
      </c>
      <c r="AJ406" s="37" t="str">
        <f t="shared" si="170"/>
        <v/>
      </c>
      <c r="AK406" s="38">
        <f t="shared" si="171"/>
        <v>778.83</v>
      </c>
      <c r="AL406" s="38">
        <f t="shared" si="172"/>
        <v>792.17</v>
      </c>
      <c r="AM406" s="36">
        <f t="shared" si="173"/>
        <v>196772</v>
      </c>
      <c r="AN406" s="39">
        <f t="shared" si="174"/>
        <v>1.8122660999999999E-3</v>
      </c>
      <c r="AO406" s="36">
        <f t="shared" si="175"/>
        <v>173.02429363139998</v>
      </c>
      <c r="AP406" s="36">
        <f t="shared" si="176"/>
        <v>101471</v>
      </c>
      <c r="AQ406" s="36">
        <f t="shared" si="177"/>
        <v>4330</v>
      </c>
      <c r="AR406" s="36">
        <f t="shared" si="178"/>
        <v>9050.4</v>
      </c>
      <c r="AS406" s="36">
        <f t="shared" si="179"/>
        <v>96968</v>
      </c>
      <c r="AT406" s="40">
        <f t="shared" si="180"/>
        <v>101471</v>
      </c>
      <c r="AU406" s="37"/>
      <c r="AV406" s="37">
        <f t="shared" si="181"/>
        <v>1</v>
      </c>
    </row>
    <row r="407" spans="1:48" ht="15" customHeight="1" x14ac:dyDescent="0.25">
      <c r="A407" s="43">
        <v>42</v>
      </c>
      <c r="B407" s="43">
        <v>1000</v>
      </c>
      <c r="C407" t="s">
        <v>1897</v>
      </c>
      <c r="D407" t="s">
        <v>1898</v>
      </c>
      <c r="E407" s="44" t="s">
        <v>495</v>
      </c>
      <c r="F407" s="35">
        <v>3129953</v>
      </c>
      <c r="G407" s="53">
        <v>13811</v>
      </c>
      <c r="H407" s="56">
        <f t="shared" si="156"/>
        <v>4.1402251252664479</v>
      </c>
      <c r="I407">
        <v>697</v>
      </c>
      <c r="J407">
        <v>6074</v>
      </c>
      <c r="K407" s="37">
        <f t="shared" si="157"/>
        <v>11.475100000000001</v>
      </c>
      <c r="L407" s="37">
        <v>9886</v>
      </c>
      <c r="M407" s="37">
        <v>11161</v>
      </c>
      <c r="N407" s="37">
        <v>12023</v>
      </c>
      <c r="O407" s="37">
        <v>12735</v>
      </c>
      <c r="P407" s="45">
        <v>13680</v>
      </c>
      <c r="Q407" s="53">
        <v>13628</v>
      </c>
      <c r="R407" s="45">
        <f t="shared" si="158"/>
        <v>13680</v>
      </c>
      <c r="S407" s="38">
        <f t="shared" si="159"/>
        <v>0</v>
      </c>
      <c r="T407" s="53">
        <v>349776300</v>
      </c>
      <c r="U407" s="53">
        <v>1115457277</v>
      </c>
      <c r="V407" s="63">
        <f t="shared" si="160"/>
        <v>31.357212000000001</v>
      </c>
      <c r="W407" s="36">
        <v>2247</v>
      </c>
      <c r="X407">
        <v>13647</v>
      </c>
      <c r="Y407">
        <f t="shared" si="161"/>
        <v>16.47</v>
      </c>
      <c r="Z407" s="55">
        <v>15206079</v>
      </c>
      <c r="AA407" s="46">
        <v>8180692</v>
      </c>
      <c r="AB407" s="37">
        <f t="shared" si="162"/>
        <v>0.376778</v>
      </c>
      <c r="AC407" s="37" t="str">
        <f t="shared" si="163"/>
        <v/>
      </c>
      <c r="AD407" s="37" t="str">
        <f t="shared" si="164"/>
        <v/>
      </c>
      <c r="AE407" s="71">
        <f t="shared" si="165"/>
        <v>0</v>
      </c>
      <c r="AF407" s="71">
        <f t="shared" si="166"/>
        <v>0</v>
      </c>
      <c r="AG407" s="71">
        <f t="shared" si="167"/>
        <v>874.06742752219986</v>
      </c>
      <c r="AH407" s="71" t="str">
        <f t="shared" si="168"/>
        <v/>
      </c>
      <c r="AI407" s="37" t="str">
        <f t="shared" si="169"/>
        <v/>
      </c>
      <c r="AJ407" s="37" t="str">
        <f t="shared" si="170"/>
        <v/>
      </c>
      <c r="AK407" s="38">
        <f t="shared" si="171"/>
        <v>874.07</v>
      </c>
      <c r="AL407" s="38">
        <f t="shared" si="172"/>
        <v>889.04</v>
      </c>
      <c r="AM407" s="36">
        <f t="shared" si="173"/>
        <v>6549215</v>
      </c>
      <c r="AN407" s="39">
        <f t="shared" si="174"/>
        <v>1.8122660999999999E-3</v>
      </c>
      <c r="AO407" s="36">
        <f t="shared" si="175"/>
        <v>6196.6126096181997</v>
      </c>
      <c r="AP407" s="36">
        <f t="shared" si="176"/>
        <v>3136150</v>
      </c>
      <c r="AQ407" s="36">
        <f t="shared" si="177"/>
        <v>138110</v>
      </c>
      <c r="AR407" s="36">
        <f t="shared" si="178"/>
        <v>409034.60000000003</v>
      </c>
      <c r="AS407" s="36">
        <f t="shared" si="179"/>
        <v>2991843</v>
      </c>
      <c r="AT407" s="40">
        <f t="shared" si="180"/>
        <v>3136150</v>
      </c>
      <c r="AU407" s="37"/>
      <c r="AV407" s="37">
        <f t="shared" si="181"/>
        <v>1</v>
      </c>
    </row>
    <row r="408" spans="1:48" ht="15" customHeight="1" x14ac:dyDescent="0.25">
      <c r="A408" s="43">
        <v>42</v>
      </c>
      <c r="B408" s="43">
        <v>1100</v>
      </c>
      <c r="C408" t="s">
        <v>1953</v>
      </c>
      <c r="D408" t="s">
        <v>1954</v>
      </c>
      <c r="E408" s="44" t="s">
        <v>523</v>
      </c>
      <c r="F408" s="35">
        <v>573758</v>
      </c>
      <c r="G408" s="53">
        <v>1365</v>
      </c>
      <c r="H408" s="56">
        <f t="shared" si="156"/>
        <v>3.1351326513767748</v>
      </c>
      <c r="I408">
        <v>141</v>
      </c>
      <c r="J408">
        <v>661</v>
      </c>
      <c r="K408" s="37">
        <f t="shared" si="157"/>
        <v>21.331299999999999</v>
      </c>
      <c r="L408" s="37">
        <v>1320</v>
      </c>
      <c r="M408" s="37">
        <v>1470</v>
      </c>
      <c r="N408" s="37">
        <v>1417</v>
      </c>
      <c r="O408" s="37">
        <v>1449</v>
      </c>
      <c r="P408" s="45">
        <v>1392</v>
      </c>
      <c r="Q408" s="53">
        <v>1366</v>
      </c>
      <c r="R408" s="45">
        <f t="shared" si="158"/>
        <v>1470</v>
      </c>
      <c r="S408" s="38">
        <f t="shared" si="159"/>
        <v>7.14</v>
      </c>
      <c r="T408" s="53">
        <v>8374900</v>
      </c>
      <c r="U408" s="53">
        <v>87499891</v>
      </c>
      <c r="V408" s="63">
        <f t="shared" si="160"/>
        <v>9.5713259999999991</v>
      </c>
      <c r="W408" s="36">
        <v>278</v>
      </c>
      <c r="X408">
        <v>1420</v>
      </c>
      <c r="Y408">
        <f t="shared" si="161"/>
        <v>19.579999999999998</v>
      </c>
      <c r="Z408" s="55">
        <v>932123</v>
      </c>
      <c r="AA408" s="46">
        <v>688458</v>
      </c>
      <c r="AB408" s="37">
        <f t="shared" si="162"/>
        <v>0.376778</v>
      </c>
      <c r="AC408" s="37" t="str">
        <f t="shared" si="163"/>
        <v/>
      </c>
      <c r="AD408" s="37" t="str">
        <f t="shared" si="164"/>
        <v/>
      </c>
      <c r="AE408" s="71">
        <f t="shared" si="165"/>
        <v>888.96569463814785</v>
      </c>
      <c r="AF408" s="71">
        <f t="shared" si="166"/>
        <v>0</v>
      </c>
      <c r="AG408" s="71">
        <f t="shared" si="167"/>
        <v>0</v>
      </c>
      <c r="AH408" s="71" t="str">
        <f t="shared" si="168"/>
        <v/>
      </c>
      <c r="AI408" s="37" t="str">
        <f t="shared" si="169"/>
        <v/>
      </c>
      <c r="AJ408" s="37" t="str">
        <f t="shared" si="170"/>
        <v/>
      </c>
      <c r="AK408" s="38">
        <f t="shared" si="171"/>
        <v>888.97</v>
      </c>
      <c r="AL408" s="38">
        <f t="shared" si="172"/>
        <v>904.2</v>
      </c>
      <c r="AM408" s="36">
        <f t="shared" si="173"/>
        <v>883030</v>
      </c>
      <c r="AN408" s="39">
        <f t="shared" si="174"/>
        <v>1.8122660999999999E-3</v>
      </c>
      <c r="AO408" s="36">
        <f t="shared" si="175"/>
        <v>560.48316127919998</v>
      </c>
      <c r="AP408" s="36">
        <f t="shared" si="176"/>
        <v>574318</v>
      </c>
      <c r="AQ408" s="36">
        <f t="shared" si="177"/>
        <v>13650</v>
      </c>
      <c r="AR408" s="36">
        <f t="shared" si="178"/>
        <v>34422.9</v>
      </c>
      <c r="AS408" s="36">
        <f t="shared" si="179"/>
        <v>560108</v>
      </c>
      <c r="AT408" s="40">
        <f t="shared" si="180"/>
        <v>574318</v>
      </c>
      <c r="AU408" s="37"/>
      <c r="AV408" s="37">
        <f t="shared" si="181"/>
        <v>1</v>
      </c>
    </row>
    <row r="409" spans="1:48" ht="15" customHeight="1" x14ac:dyDescent="0.25">
      <c r="A409" s="43">
        <v>42</v>
      </c>
      <c r="B409" s="43">
        <v>1200</v>
      </c>
      <c r="C409" t="s">
        <v>2253</v>
      </c>
      <c r="D409" t="s">
        <v>2254</v>
      </c>
      <c r="E409" s="44" t="s">
        <v>672</v>
      </c>
      <c r="F409" s="35">
        <v>110218</v>
      </c>
      <c r="G409" s="53">
        <v>348</v>
      </c>
      <c r="H409" s="56">
        <f t="shared" si="156"/>
        <v>2.5415792439465807</v>
      </c>
      <c r="I409">
        <v>66</v>
      </c>
      <c r="J409">
        <v>174</v>
      </c>
      <c r="K409" s="37">
        <f t="shared" si="157"/>
        <v>37.930999999999997</v>
      </c>
      <c r="L409" s="37">
        <v>398</v>
      </c>
      <c r="M409" s="37">
        <v>412</v>
      </c>
      <c r="N409" s="37">
        <v>394</v>
      </c>
      <c r="O409" s="37">
        <v>371</v>
      </c>
      <c r="P409" s="48">
        <v>338</v>
      </c>
      <c r="Q409" s="53">
        <v>348</v>
      </c>
      <c r="R409" s="45">
        <f t="shared" si="158"/>
        <v>412</v>
      </c>
      <c r="S409" s="38">
        <f t="shared" si="159"/>
        <v>15.53</v>
      </c>
      <c r="T409" s="53">
        <v>1376700</v>
      </c>
      <c r="U409" s="53">
        <v>17241200</v>
      </c>
      <c r="V409" s="63">
        <f t="shared" si="160"/>
        <v>7.9849430000000003</v>
      </c>
      <c r="W409" s="36">
        <v>61</v>
      </c>
      <c r="X409">
        <v>304</v>
      </c>
      <c r="Y409">
        <f t="shared" si="161"/>
        <v>20.07</v>
      </c>
      <c r="Z409" s="55">
        <v>176180</v>
      </c>
      <c r="AA409" s="46">
        <v>150113</v>
      </c>
      <c r="AB409" s="37">
        <f t="shared" si="162"/>
        <v>0.376778</v>
      </c>
      <c r="AC409" s="37" t="str">
        <f t="shared" si="163"/>
        <v/>
      </c>
      <c r="AD409" s="37" t="str">
        <f t="shared" si="164"/>
        <v/>
      </c>
      <c r="AE409" s="71">
        <f t="shared" si="165"/>
        <v>757.86339866518892</v>
      </c>
      <c r="AF409" s="71">
        <f t="shared" si="166"/>
        <v>0</v>
      </c>
      <c r="AG409" s="71">
        <f t="shared" si="167"/>
        <v>0</v>
      </c>
      <c r="AH409" s="71" t="str">
        <f t="shared" si="168"/>
        <v/>
      </c>
      <c r="AI409" s="37" t="str">
        <f t="shared" si="169"/>
        <v/>
      </c>
      <c r="AJ409" s="37" t="str">
        <f t="shared" si="170"/>
        <v/>
      </c>
      <c r="AK409" s="38">
        <f t="shared" si="171"/>
        <v>757.86</v>
      </c>
      <c r="AL409" s="38">
        <f t="shared" si="172"/>
        <v>770.84</v>
      </c>
      <c r="AM409" s="36">
        <f t="shared" si="173"/>
        <v>201872</v>
      </c>
      <c r="AN409" s="39">
        <f t="shared" si="174"/>
        <v>1.8122660999999999E-3</v>
      </c>
      <c r="AO409" s="36">
        <f t="shared" si="175"/>
        <v>166.10143712939998</v>
      </c>
      <c r="AP409" s="36">
        <f t="shared" si="176"/>
        <v>110384</v>
      </c>
      <c r="AQ409" s="36">
        <f t="shared" si="177"/>
        <v>3480</v>
      </c>
      <c r="AR409" s="36">
        <f t="shared" si="178"/>
        <v>7505.6500000000005</v>
      </c>
      <c r="AS409" s="36">
        <f t="shared" si="179"/>
        <v>106738</v>
      </c>
      <c r="AT409" s="40">
        <f t="shared" si="180"/>
        <v>110384</v>
      </c>
      <c r="AU409" s="37"/>
      <c r="AV409" s="37">
        <f t="shared" si="181"/>
        <v>1</v>
      </c>
    </row>
    <row r="410" spans="1:48" ht="15" customHeight="1" x14ac:dyDescent="0.25">
      <c r="A410" s="43">
        <v>42</v>
      </c>
      <c r="B410" s="43">
        <v>1300</v>
      </c>
      <c r="C410" t="s">
        <v>2417</v>
      </c>
      <c r="D410" t="s">
        <v>2418</v>
      </c>
      <c r="E410" s="44" t="s">
        <v>754</v>
      </c>
      <c r="F410" s="35">
        <v>36390</v>
      </c>
      <c r="G410" s="53">
        <v>135</v>
      </c>
      <c r="H410" s="56">
        <f t="shared" si="156"/>
        <v>2.1303337684950061</v>
      </c>
      <c r="I410">
        <v>42</v>
      </c>
      <c r="J410">
        <v>83</v>
      </c>
      <c r="K410" s="37">
        <f t="shared" si="157"/>
        <v>50.602400000000003</v>
      </c>
      <c r="L410" s="37">
        <v>195</v>
      </c>
      <c r="M410" s="37">
        <v>177</v>
      </c>
      <c r="N410" s="37">
        <v>175</v>
      </c>
      <c r="O410" s="37">
        <v>207</v>
      </c>
      <c r="P410" s="48">
        <v>139</v>
      </c>
      <c r="Q410" s="53">
        <v>136</v>
      </c>
      <c r="R410" s="45">
        <f t="shared" si="158"/>
        <v>207</v>
      </c>
      <c r="S410" s="38">
        <f t="shared" si="159"/>
        <v>34.78</v>
      </c>
      <c r="T410" s="53">
        <v>4080400</v>
      </c>
      <c r="U410" s="53">
        <v>12203801</v>
      </c>
      <c r="V410" s="63">
        <f t="shared" si="160"/>
        <v>33.435485</v>
      </c>
      <c r="W410" s="36">
        <v>18</v>
      </c>
      <c r="X410">
        <v>169</v>
      </c>
      <c r="Y410">
        <f t="shared" si="161"/>
        <v>10.65</v>
      </c>
      <c r="Z410" s="55">
        <v>135855</v>
      </c>
      <c r="AA410" s="46">
        <v>61305</v>
      </c>
      <c r="AB410" s="37">
        <f t="shared" si="162"/>
        <v>0.376778</v>
      </c>
      <c r="AC410" s="37" t="str">
        <f t="shared" si="163"/>
        <v/>
      </c>
      <c r="AD410" s="37" t="str">
        <f t="shared" si="164"/>
        <v/>
      </c>
      <c r="AE410" s="71">
        <f t="shared" si="165"/>
        <v>667.02873178387154</v>
      </c>
      <c r="AF410" s="71">
        <f t="shared" si="166"/>
        <v>0</v>
      </c>
      <c r="AG410" s="71">
        <f t="shared" si="167"/>
        <v>0</v>
      </c>
      <c r="AH410" s="71" t="str">
        <f t="shared" si="168"/>
        <v/>
      </c>
      <c r="AI410" s="37" t="str">
        <f t="shared" si="169"/>
        <v/>
      </c>
      <c r="AJ410" s="37" t="str">
        <f t="shared" si="170"/>
        <v/>
      </c>
      <c r="AK410" s="38">
        <f t="shared" si="171"/>
        <v>667.03</v>
      </c>
      <c r="AL410" s="38">
        <f t="shared" si="172"/>
        <v>678.46</v>
      </c>
      <c r="AM410" s="36">
        <f t="shared" si="173"/>
        <v>40405</v>
      </c>
      <c r="AN410" s="39">
        <f t="shared" si="174"/>
        <v>1.8122660999999999E-3</v>
      </c>
      <c r="AO410" s="36">
        <f t="shared" si="175"/>
        <v>7.2762483914999994</v>
      </c>
      <c r="AP410" s="36">
        <f t="shared" si="176"/>
        <v>36397</v>
      </c>
      <c r="AQ410" s="36">
        <f t="shared" si="177"/>
        <v>1350</v>
      </c>
      <c r="AR410" s="36">
        <f t="shared" si="178"/>
        <v>3065.25</v>
      </c>
      <c r="AS410" s="36">
        <f t="shared" si="179"/>
        <v>35040</v>
      </c>
      <c r="AT410" s="40">
        <f t="shared" si="180"/>
        <v>36397</v>
      </c>
      <c r="AU410" s="37"/>
      <c r="AV410" s="37">
        <f t="shared" si="181"/>
        <v>1</v>
      </c>
    </row>
    <row r="411" spans="1:48" ht="15" customHeight="1" x14ac:dyDescent="0.25">
      <c r="A411" s="43">
        <v>42</v>
      </c>
      <c r="B411" s="43">
        <v>1400</v>
      </c>
      <c r="C411" t="s">
        <v>2431</v>
      </c>
      <c r="D411" t="s">
        <v>2432</v>
      </c>
      <c r="E411" s="44" t="s">
        <v>761</v>
      </c>
      <c r="F411" s="35">
        <v>1056215</v>
      </c>
      <c r="G411" s="53">
        <v>2070</v>
      </c>
      <c r="H411" s="56">
        <f t="shared" si="156"/>
        <v>3.3159703454569178</v>
      </c>
      <c r="I411">
        <v>310</v>
      </c>
      <c r="J411">
        <v>898</v>
      </c>
      <c r="K411" s="37">
        <f t="shared" si="157"/>
        <v>34.5212</v>
      </c>
      <c r="L411" s="37">
        <v>2516</v>
      </c>
      <c r="M411" s="37">
        <v>2478</v>
      </c>
      <c r="N411" s="37">
        <v>2059</v>
      </c>
      <c r="O411" s="37">
        <v>2268</v>
      </c>
      <c r="P411" s="45">
        <v>2163</v>
      </c>
      <c r="Q411" s="53">
        <v>2076</v>
      </c>
      <c r="R411" s="45">
        <f t="shared" si="158"/>
        <v>2516</v>
      </c>
      <c r="S411" s="38">
        <f t="shared" si="159"/>
        <v>17.73</v>
      </c>
      <c r="T411" s="53">
        <v>17231600</v>
      </c>
      <c r="U411" s="53">
        <v>90409200</v>
      </c>
      <c r="V411" s="63">
        <f t="shared" si="160"/>
        <v>19.059564999999999</v>
      </c>
      <c r="W411" s="36">
        <v>407</v>
      </c>
      <c r="X411">
        <v>2006</v>
      </c>
      <c r="Y411">
        <f t="shared" si="161"/>
        <v>20.29</v>
      </c>
      <c r="Z411" s="55">
        <v>1100744</v>
      </c>
      <c r="AA411" s="46">
        <v>1428347</v>
      </c>
      <c r="AB411" s="37">
        <f t="shared" si="162"/>
        <v>0.376778</v>
      </c>
      <c r="AC411" s="37" t="str">
        <f t="shared" si="163"/>
        <v/>
      </c>
      <c r="AD411" s="37" t="str">
        <f t="shared" si="164"/>
        <v/>
      </c>
      <c r="AE411" s="71">
        <f t="shared" si="165"/>
        <v>928.90858199348759</v>
      </c>
      <c r="AF411" s="71">
        <f t="shared" si="166"/>
        <v>0</v>
      </c>
      <c r="AG411" s="71">
        <f t="shared" si="167"/>
        <v>0</v>
      </c>
      <c r="AH411" s="71" t="str">
        <f t="shared" si="168"/>
        <v/>
      </c>
      <c r="AI411" s="37" t="str">
        <f t="shared" si="169"/>
        <v/>
      </c>
      <c r="AJ411" s="37" t="str">
        <f t="shared" si="170"/>
        <v/>
      </c>
      <c r="AK411" s="38">
        <f t="shared" si="171"/>
        <v>928.91</v>
      </c>
      <c r="AL411" s="38">
        <f t="shared" si="172"/>
        <v>944.82</v>
      </c>
      <c r="AM411" s="36">
        <f t="shared" si="173"/>
        <v>1541041</v>
      </c>
      <c r="AN411" s="39">
        <f t="shared" si="174"/>
        <v>1.8122660999999999E-3</v>
      </c>
      <c r="AO411" s="36">
        <f t="shared" si="175"/>
        <v>878.63372419859991</v>
      </c>
      <c r="AP411" s="36">
        <f t="shared" si="176"/>
        <v>1057094</v>
      </c>
      <c r="AQ411" s="36">
        <f t="shared" si="177"/>
        <v>20700</v>
      </c>
      <c r="AR411" s="36">
        <f t="shared" si="178"/>
        <v>71417.350000000006</v>
      </c>
      <c r="AS411" s="36">
        <f t="shared" si="179"/>
        <v>1035515</v>
      </c>
      <c r="AT411" s="40">
        <f t="shared" si="180"/>
        <v>1057094</v>
      </c>
      <c r="AU411" s="37"/>
      <c r="AV411" s="37">
        <f t="shared" si="181"/>
        <v>1</v>
      </c>
    </row>
    <row r="412" spans="1:48" ht="15" customHeight="1" x14ac:dyDescent="0.25">
      <c r="A412" s="43">
        <v>43</v>
      </c>
      <c r="B412" s="43">
        <v>100</v>
      </c>
      <c r="C412" t="s">
        <v>1043</v>
      </c>
      <c r="D412" t="s">
        <v>1044</v>
      </c>
      <c r="E412" s="44" t="s">
        <v>70</v>
      </c>
      <c r="F412" s="35">
        <v>24525</v>
      </c>
      <c r="G412" s="53">
        <v>114</v>
      </c>
      <c r="H412" s="56">
        <f t="shared" si="156"/>
        <v>2.0569048513364727</v>
      </c>
      <c r="I412">
        <v>22</v>
      </c>
      <c r="J412">
        <v>87</v>
      </c>
      <c r="K412" s="37">
        <f t="shared" si="157"/>
        <v>25.287399999999998</v>
      </c>
      <c r="L412" s="37">
        <v>105</v>
      </c>
      <c r="M412" s="37">
        <v>114</v>
      </c>
      <c r="N412" s="37">
        <v>113</v>
      </c>
      <c r="O412" s="37">
        <v>114</v>
      </c>
      <c r="P412" s="48">
        <v>113</v>
      </c>
      <c r="Q412" s="53">
        <v>113</v>
      </c>
      <c r="R412" s="45">
        <f t="shared" si="158"/>
        <v>114</v>
      </c>
      <c r="S412" s="38">
        <f t="shared" si="159"/>
        <v>0</v>
      </c>
      <c r="T412" s="53">
        <v>353900</v>
      </c>
      <c r="U412" s="53">
        <v>4982541</v>
      </c>
      <c r="V412" s="63">
        <f t="shared" si="160"/>
        <v>7.1028019999999996</v>
      </c>
      <c r="W412" s="36">
        <v>28</v>
      </c>
      <c r="X412">
        <v>195</v>
      </c>
      <c r="Y412">
        <f t="shared" si="161"/>
        <v>14.36</v>
      </c>
      <c r="Z412" s="55">
        <v>57717</v>
      </c>
      <c r="AA412" s="46">
        <v>23016</v>
      </c>
      <c r="AB412" s="37">
        <f t="shared" si="162"/>
        <v>0.376778</v>
      </c>
      <c r="AC412" s="37" t="str">
        <f t="shared" si="163"/>
        <v/>
      </c>
      <c r="AD412" s="37" t="str">
        <f t="shared" si="164"/>
        <v/>
      </c>
      <c r="AE412" s="71">
        <f t="shared" si="165"/>
        <v>650.80997284864611</v>
      </c>
      <c r="AF412" s="71">
        <f t="shared" si="166"/>
        <v>0</v>
      </c>
      <c r="AG412" s="71">
        <f t="shared" si="167"/>
        <v>0</v>
      </c>
      <c r="AH412" s="71" t="str">
        <f t="shared" si="168"/>
        <v/>
      </c>
      <c r="AI412" s="37" t="str">
        <f t="shared" si="169"/>
        <v/>
      </c>
      <c r="AJ412" s="37" t="str">
        <f t="shared" si="170"/>
        <v/>
      </c>
      <c r="AK412" s="38">
        <f t="shared" si="171"/>
        <v>650.80999999999995</v>
      </c>
      <c r="AL412" s="38">
        <f t="shared" si="172"/>
        <v>661.96</v>
      </c>
      <c r="AM412" s="36">
        <f t="shared" si="173"/>
        <v>53717</v>
      </c>
      <c r="AN412" s="39">
        <f t="shared" si="174"/>
        <v>1.8122660999999999E-3</v>
      </c>
      <c r="AO412" s="36">
        <f t="shared" si="175"/>
        <v>52.9036719912</v>
      </c>
      <c r="AP412" s="36">
        <f t="shared" si="176"/>
        <v>24578</v>
      </c>
      <c r="AQ412" s="36">
        <f t="shared" si="177"/>
        <v>1140</v>
      </c>
      <c r="AR412" s="36">
        <f t="shared" si="178"/>
        <v>1150.8</v>
      </c>
      <c r="AS412" s="36">
        <f t="shared" si="179"/>
        <v>23385</v>
      </c>
      <c r="AT412" s="40">
        <f t="shared" si="180"/>
        <v>24578</v>
      </c>
      <c r="AU412" s="37"/>
      <c r="AV412" s="37">
        <f t="shared" si="181"/>
        <v>1</v>
      </c>
    </row>
    <row r="413" spans="1:48" ht="15" customHeight="1" x14ac:dyDescent="0.25">
      <c r="A413" s="43">
        <v>43</v>
      </c>
      <c r="B413" s="43">
        <v>200</v>
      </c>
      <c r="C413" t="s">
        <v>1107</v>
      </c>
      <c r="D413" t="s">
        <v>1108</v>
      </c>
      <c r="E413" s="44" t="s">
        <v>102</v>
      </c>
      <c r="F413" s="35">
        <v>322198</v>
      </c>
      <c r="G413" s="53">
        <v>740</v>
      </c>
      <c r="H413" s="56">
        <f t="shared" si="156"/>
        <v>2.8692317197309762</v>
      </c>
      <c r="I413">
        <v>114</v>
      </c>
      <c r="J413">
        <v>291</v>
      </c>
      <c r="K413" s="37">
        <f t="shared" si="157"/>
        <v>39.1753</v>
      </c>
      <c r="L413" s="37">
        <v>688</v>
      </c>
      <c r="M413" s="37">
        <v>697</v>
      </c>
      <c r="N413" s="37">
        <v>781</v>
      </c>
      <c r="O413" s="37">
        <v>807</v>
      </c>
      <c r="P413" s="48">
        <v>762</v>
      </c>
      <c r="Q413" s="53">
        <v>731</v>
      </c>
      <c r="R413" s="45">
        <f t="shared" si="158"/>
        <v>807</v>
      </c>
      <c r="S413" s="38">
        <f t="shared" si="159"/>
        <v>8.3000000000000007</v>
      </c>
      <c r="T413" s="53">
        <v>2607900</v>
      </c>
      <c r="U413" s="53">
        <v>45319092</v>
      </c>
      <c r="V413" s="63">
        <f t="shared" si="160"/>
        <v>5.7545279999999996</v>
      </c>
      <c r="W413" s="36">
        <v>107</v>
      </c>
      <c r="X413">
        <v>544</v>
      </c>
      <c r="Y413">
        <f t="shared" si="161"/>
        <v>19.670000000000002</v>
      </c>
      <c r="Z413" s="55">
        <v>487770</v>
      </c>
      <c r="AA413" s="46">
        <v>480858</v>
      </c>
      <c r="AB413" s="37">
        <f t="shared" si="162"/>
        <v>0.376778</v>
      </c>
      <c r="AC413" s="37" t="str">
        <f t="shared" si="163"/>
        <v/>
      </c>
      <c r="AD413" s="37" t="str">
        <f t="shared" si="164"/>
        <v/>
      </c>
      <c r="AE413" s="71">
        <f t="shared" si="165"/>
        <v>830.23429455901885</v>
      </c>
      <c r="AF413" s="71">
        <f t="shared" si="166"/>
        <v>0</v>
      </c>
      <c r="AG413" s="71">
        <f t="shared" si="167"/>
        <v>0</v>
      </c>
      <c r="AH413" s="71" t="str">
        <f t="shared" si="168"/>
        <v/>
      </c>
      <c r="AI413" s="37" t="str">
        <f t="shared" si="169"/>
        <v/>
      </c>
      <c r="AJ413" s="37" t="str">
        <f t="shared" si="170"/>
        <v/>
      </c>
      <c r="AK413" s="38">
        <f t="shared" si="171"/>
        <v>830.23</v>
      </c>
      <c r="AL413" s="38">
        <f t="shared" si="172"/>
        <v>844.45</v>
      </c>
      <c r="AM413" s="36">
        <f t="shared" si="173"/>
        <v>441112</v>
      </c>
      <c r="AN413" s="39">
        <f t="shared" si="174"/>
        <v>1.8122660999999999E-3</v>
      </c>
      <c r="AO413" s="36">
        <f t="shared" si="175"/>
        <v>215.50381101539998</v>
      </c>
      <c r="AP413" s="36">
        <f t="shared" si="176"/>
        <v>322414</v>
      </c>
      <c r="AQ413" s="36">
        <f t="shared" si="177"/>
        <v>7400</v>
      </c>
      <c r="AR413" s="36">
        <f t="shared" si="178"/>
        <v>24042.9</v>
      </c>
      <c r="AS413" s="36">
        <f t="shared" si="179"/>
        <v>314798</v>
      </c>
      <c r="AT413" s="40">
        <f t="shared" si="180"/>
        <v>322414</v>
      </c>
      <c r="AU413" s="37"/>
      <c r="AV413" s="37">
        <f t="shared" si="181"/>
        <v>1</v>
      </c>
    </row>
    <row r="414" spans="1:48" ht="15" customHeight="1" x14ac:dyDescent="0.25">
      <c r="A414" s="43">
        <v>43</v>
      </c>
      <c r="B414" s="43">
        <v>300</v>
      </c>
      <c r="C414" t="s">
        <v>1503</v>
      </c>
      <c r="D414" t="s">
        <v>1504</v>
      </c>
      <c r="E414" s="44" t="s">
        <v>298</v>
      </c>
      <c r="F414" s="35">
        <v>1818170</v>
      </c>
      <c r="G414" s="53">
        <v>5832</v>
      </c>
      <c r="H414" s="56">
        <f t="shared" si="156"/>
        <v>3.765817515309918</v>
      </c>
      <c r="I414">
        <v>367</v>
      </c>
      <c r="J414">
        <v>2302</v>
      </c>
      <c r="K414" s="37">
        <f t="shared" si="157"/>
        <v>15.942700000000002</v>
      </c>
      <c r="L414" s="37">
        <v>4217</v>
      </c>
      <c r="M414" s="37">
        <v>4396</v>
      </c>
      <c r="N414" s="37">
        <v>4648</v>
      </c>
      <c r="O414" s="37">
        <v>5453</v>
      </c>
      <c r="P414" s="45">
        <v>5631</v>
      </c>
      <c r="Q414" s="53">
        <v>5744</v>
      </c>
      <c r="R414" s="45">
        <f t="shared" si="158"/>
        <v>5744</v>
      </c>
      <c r="S414" s="38">
        <f t="shared" si="159"/>
        <v>0</v>
      </c>
      <c r="T414" s="53">
        <v>78723000</v>
      </c>
      <c r="U414" s="53">
        <v>486287495</v>
      </c>
      <c r="V414" s="63">
        <f t="shared" si="160"/>
        <v>16.188572000000001</v>
      </c>
      <c r="W414" s="36">
        <v>1189</v>
      </c>
      <c r="X414">
        <v>5712</v>
      </c>
      <c r="Y414">
        <f t="shared" si="161"/>
        <v>20.82</v>
      </c>
      <c r="Z414" s="55">
        <v>5607073</v>
      </c>
      <c r="AA414" s="46">
        <v>3201701</v>
      </c>
      <c r="AB414" s="37">
        <f t="shared" si="162"/>
        <v>0.376778</v>
      </c>
      <c r="AC414" s="37" t="str">
        <f t="shared" si="163"/>
        <v/>
      </c>
      <c r="AD414" s="37" t="str">
        <f t="shared" si="164"/>
        <v/>
      </c>
      <c r="AE414" s="71">
        <f t="shared" si="165"/>
        <v>0</v>
      </c>
      <c r="AF414" s="71">
        <f t="shared" si="166"/>
        <v>865.69202266199989</v>
      </c>
      <c r="AG414" s="71">
        <f t="shared" si="167"/>
        <v>0</v>
      </c>
      <c r="AH414" s="71" t="str">
        <f t="shared" si="168"/>
        <v/>
      </c>
      <c r="AI414" s="37" t="str">
        <f t="shared" si="169"/>
        <v/>
      </c>
      <c r="AJ414" s="37" t="str">
        <f t="shared" si="170"/>
        <v/>
      </c>
      <c r="AK414" s="38">
        <f t="shared" si="171"/>
        <v>865.69</v>
      </c>
      <c r="AL414" s="38">
        <f t="shared" si="172"/>
        <v>880.52</v>
      </c>
      <c r="AM414" s="36">
        <f t="shared" si="173"/>
        <v>3022571</v>
      </c>
      <c r="AN414" s="39">
        <f t="shared" si="174"/>
        <v>1.8122660999999999E-3</v>
      </c>
      <c r="AO414" s="36">
        <f t="shared" si="175"/>
        <v>2182.6951031060999</v>
      </c>
      <c r="AP414" s="36">
        <f t="shared" si="176"/>
        <v>1820353</v>
      </c>
      <c r="AQ414" s="36">
        <f t="shared" si="177"/>
        <v>58320</v>
      </c>
      <c r="AR414" s="36">
        <f t="shared" si="178"/>
        <v>160085.05000000002</v>
      </c>
      <c r="AS414" s="36">
        <f t="shared" si="179"/>
        <v>1759850</v>
      </c>
      <c r="AT414" s="40">
        <f t="shared" si="180"/>
        <v>1820353</v>
      </c>
      <c r="AU414" s="37"/>
      <c r="AV414" s="37">
        <f t="shared" si="181"/>
        <v>1</v>
      </c>
    </row>
    <row r="415" spans="1:48" ht="15" customHeight="1" x14ac:dyDescent="0.25">
      <c r="A415" s="43">
        <v>43</v>
      </c>
      <c r="B415" s="43">
        <v>400</v>
      </c>
      <c r="C415" t="s">
        <v>1667</v>
      </c>
      <c r="D415" t="s">
        <v>1668</v>
      </c>
      <c r="E415" s="44" t="s">
        <v>380</v>
      </c>
      <c r="F415" s="35">
        <v>3097925</v>
      </c>
      <c r="G415" s="53">
        <v>15037</v>
      </c>
      <c r="H415" s="56">
        <f t="shared" si="156"/>
        <v>4.1771611997260472</v>
      </c>
      <c r="I415">
        <v>676</v>
      </c>
      <c r="J415">
        <v>6753</v>
      </c>
      <c r="K415" s="37">
        <f t="shared" si="157"/>
        <v>10.010400000000001</v>
      </c>
      <c r="L415" s="37">
        <v>8031</v>
      </c>
      <c r="M415" s="37">
        <v>9244</v>
      </c>
      <c r="N415" s="37">
        <v>11523</v>
      </c>
      <c r="O415" s="37">
        <v>13080</v>
      </c>
      <c r="P415" s="45">
        <v>14178</v>
      </c>
      <c r="Q415" s="53">
        <v>14599</v>
      </c>
      <c r="R415" s="45">
        <f t="shared" si="158"/>
        <v>14599</v>
      </c>
      <c r="S415" s="38">
        <f t="shared" si="159"/>
        <v>0</v>
      </c>
      <c r="T415" s="53">
        <v>219459500</v>
      </c>
      <c r="U415" s="53">
        <v>1428926146</v>
      </c>
      <c r="V415" s="63">
        <f t="shared" si="160"/>
        <v>15.358351000000001</v>
      </c>
      <c r="W415" s="36">
        <v>3134</v>
      </c>
      <c r="X415">
        <v>14588</v>
      </c>
      <c r="Y415">
        <f t="shared" si="161"/>
        <v>21.48</v>
      </c>
      <c r="Z415" s="55">
        <v>16973769</v>
      </c>
      <c r="AA415" s="46">
        <v>8244355</v>
      </c>
      <c r="AB415" s="37">
        <f t="shared" si="162"/>
        <v>0.376778</v>
      </c>
      <c r="AC415" s="37" t="str">
        <f t="shared" si="163"/>
        <v/>
      </c>
      <c r="AD415" s="37" t="str">
        <f t="shared" si="164"/>
        <v/>
      </c>
      <c r="AE415" s="71">
        <f t="shared" si="165"/>
        <v>0</v>
      </c>
      <c r="AF415" s="71">
        <f t="shared" si="166"/>
        <v>0</v>
      </c>
      <c r="AG415" s="71">
        <f t="shared" si="167"/>
        <v>820.62927989435002</v>
      </c>
      <c r="AH415" s="71" t="str">
        <f t="shared" si="168"/>
        <v/>
      </c>
      <c r="AI415" s="37" t="str">
        <f t="shared" si="169"/>
        <v/>
      </c>
      <c r="AJ415" s="37" t="str">
        <f t="shared" si="170"/>
        <v/>
      </c>
      <c r="AK415" s="38">
        <f t="shared" si="171"/>
        <v>820.63</v>
      </c>
      <c r="AL415" s="38">
        <f t="shared" si="172"/>
        <v>834.69</v>
      </c>
      <c r="AM415" s="36">
        <f t="shared" si="173"/>
        <v>6155891</v>
      </c>
      <c r="AN415" s="39">
        <f t="shared" si="174"/>
        <v>1.8122660999999999E-3</v>
      </c>
      <c r="AO415" s="36">
        <f t="shared" si="175"/>
        <v>5541.8481167525997</v>
      </c>
      <c r="AP415" s="36">
        <f t="shared" si="176"/>
        <v>3103467</v>
      </c>
      <c r="AQ415" s="36">
        <f t="shared" si="177"/>
        <v>150370</v>
      </c>
      <c r="AR415" s="36">
        <f t="shared" si="178"/>
        <v>412217.75</v>
      </c>
      <c r="AS415" s="36">
        <f t="shared" si="179"/>
        <v>2947555</v>
      </c>
      <c r="AT415" s="40">
        <f t="shared" si="180"/>
        <v>3103467</v>
      </c>
      <c r="AU415" s="37"/>
      <c r="AV415" s="37">
        <f t="shared" si="181"/>
        <v>1</v>
      </c>
    </row>
    <row r="416" spans="1:48" ht="15" customHeight="1" x14ac:dyDescent="0.25">
      <c r="A416" s="43">
        <v>43</v>
      </c>
      <c r="B416" s="43">
        <v>500</v>
      </c>
      <c r="C416" t="s">
        <v>1807</v>
      </c>
      <c r="D416" t="s">
        <v>1808</v>
      </c>
      <c r="E416" s="44" t="s">
        <v>450</v>
      </c>
      <c r="F416" s="35">
        <v>633745</v>
      </c>
      <c r="G416" s="53">
        <v>1945</v>
      </c>
      <c r="H416" s="56">
        <f t="shared" si="156"/>
        <v>3.2889196056617265</v>
      </c>
      <c r="I416">
        <v>151</v>
      </c>
      <c r="J416">
        <v>733</v>
      </c>
      <c r="K416" s="37">
        <f t="shared" si="157"/>
        <v>20.600300000000001</v>
      </c>
      <c r="L416" s="37">
        <v>1162</v>
      </c>
      <c r="M416" s="37">
        <v>1229</v>
      </c>
      <c r="N416" s="37">
        <v>1180</v>
      </c>
      <c r="O416" s="37">
        <v>1377</v>
      </c>
      <c r="P416" s="45">
        <v>1730</v>
      </c>
      <c r="Q416" s="53">
        <v>1894</v>
      </c>
      <c r="R416" s="45">
        <f t="shared" si="158"/>
        <v>1894</v>
      </c>
      <c r="S416" s="38">
        <f t="shared" si="159"/>
        <v>0</v>
      </c>
      <c r="T416" s="53">
        <v>14986900</v>
      </c>
      <c r="U416" s="53">
        <v>166744119</v>
      </c>
      <c r="V416" s="63">
        <f t="shared" si="160"/>
        <v>8.9879630000000006</v>
      </c>
      <c r="W416" s="36">
        <v>216</v>
      </c>
      <c r="X416">
        <v>1918</v>
      </c>
      <c r="Y416">
        <f t="shared" si="161"/>
        <v>11.26</v>
      </c>
      <c r="Z416" s="55">
        <v>1787288</v>
      </c>
      <c r="AA416" s="46">
        <v>1173457</v>
      </c>
      <c r="AB416" s="37">
        <f t="shared" si="162"/>
        <v>0.376778</v>
      </c>
      <c r="AC416" s="37" t="str">
        <f t="shared" si="163"/>
        <v/>
      </c>
      <c r="AD416" s="37" t="str">
        <f t="shared" si="164"/>
        <v/>
      </c>
      <c r="AE416" s="71">
        <f t="shared" si="165"/>
        <v>922.93369573974519</v>
      </c>
      <c r="AF416" s="71">
        <f t="shared" si="166"/>
        <v>0</v>
      </c>
      <c r="AG416" s="71">
        <f t="shared" si="167"/>
        <v>0</v>
      </c>
      <c r="AH416" s="71" t="str">
        <f t="shared" si="168"/>
        <v/>
      </c>
      <c r="AI416" s="37" t="str">
        <f t="shared" si="169"/>
        <v/>
      </c>
      <c r="AJ416" s="37" t="str">
        <f t="shared" si="170"/>
        <v/>
      </c>
      <c r="AK416" s="38">
        <f t="shared" si="171"/>
        <v>922.93</v>
      </c>
      <c r="AL416" s="38">
        <f t="shared" si="172"/>
        <v>938.74</v>
      </c>
      <c r="AM416" s="36">
        <f t="shared" si="173"/>
        <v>1152439</v>
      </c>
      <c r="AN416" s="39">
        <f t="shared" si="174"/>
        <v>1.8122660999999999E-3</v>
      </c>
      <c r="AO416" s="36">
        <f t="shared" si="175"/>
        <v>940.0115524734</v>
      </c>
      <c r="AP416" s="36">
        <f t="shared" si="176"/>
        <v>634685</v>
      </c>
      <c r="AQ416" s="36">
        <f t="shared" si="177"/>
        <v>19450</v>
      </c>
      <c r="AR416" s="36">
        <f t="shared" si="178"/>
        <v>58672.850000000006</v>
      </c>
      <c r="AS416" s="36">
        <f t="shared" si="179"/>
        <v>614295</v>
      </c>
      <c r="AT416" s="40">
        <f t="shared" si="180"/>
        <v>634685</v>
      </c>
      <c r="AU416" s="37"/>
      <c r="AV416" s="37">
        <f t="shared" si="181"/>
        <v>1</v>
      </c>
    </row>
    <row r="417" spans="1:48" ht="15" customHeight="1" x14ac:dyDescent="0.25">
      <c r="A417" s="43">
        <v>43</v>
      </c>
      <c r="B417" s="43">
        <v>600</v>
      </c>
      <c r="C417" t="s">
        <v>2155</v>
      </c>
      <c r="D417" t="s">
        <v>2156</v>
      </c>
      <c r="E417" s="44" t="s">
        <v>624</v>
      </c>
      <c r="F417" s="35">
        <v>44510</v>
      </c>
      <c r="G417" s="53">
        <v>336</v>
      </c>
      <c r="H417" s="56">
        <f t="shared" si="156"/>
        <v>2.5263392773898441</v>
      </c>
      <c r="I417">
        <v>19</v>
      </c>
      <c r="J417">
        <v>107</v>
      </c>
      <c r="K417" s="37">
        <f t="shared" si="157"/>
        <v>17.757000000000001</v>
      </c>
      <c r="L417" s="37">
        <v>303</v>
      </c>
      <c r="M417" s="37">
        <v>390</v>
      </c>
      <c r="N417" s="37">
        <v>355</v>
      </c>
      <c r="O417" s="37">
        <v>336</v>
      </c>
      <c r="P417" s="48">
        <v>320</v>
      </c>
      <c r="Q417" s="53">
        <v>329</v>
      </c>
      <c r="R417" s="45">
        <f t="shared" si="158"/>
        <v>390</v>
      </c>
      <c r="S417" s="38">
        <f t="shared" si="159"/>
        <v>13.85</v>
      </c>
      <c r="T417" s="53">
        <v>7339000</v>
      </c>
      <c r="U417" s="53">
        <v>38776206</v>
      </c>
      <c r="V417" s="63">
        <f t="shared" si="160"/>
        <v>18.926555</v>
      </c>
      <c r="W417" s="36">
        <v>51</v>
      </c>
      <c r="X417">
        <v>218</v>
      </c>
      <c r="Y417">
        <f t="shared" si="161"/>
        <v>23.39</v>
      </c>
      <c r="Z417" s="55">
        <v>428827</v>
      </c>
      <c r="AA417" s="46">
        <v>256063</v>
      </c>
      <c r="AB417" s="37">
        <f t="shared" si="162"/>
        <v>0.376778</v>
      </c>
      <c r="AC417" s="37" t="str">
        <f t="shared" si="163"/>
        <v/>
      </c>
      <c r="AD417" s="37" t="str">
        <f t="shared" si="164"/>
        <v/>
      </c>
      <c r="AE417" s="71">
        <f t="shared" si="165"/>
        <v>754.49724057203662</v>
      </c>
      <c r="AF417" s="71">
        <f t="shared" si="166"/>
        <v>0</v>
      </c>
      <c r="AG417" s="71">
        <f t="shared" si="167"/>
        <v>0</v>
      </c>
      <c r="AH417" s="71" t="str">
        <f t="shared" si="168"/>
        <v/>
      </c>
      <c r="AI417" s="37" t="str">
        <f t="shared" si="169"/>
        <v/>
      </c>
      <c r="AJ417" s="37" t="str">
        <f t="shared" si="170"/>
        <v/>
      </c>
      <c r="AK417" s="38">
        <f t="shared" si="171"/>
        <v>754.5</v>
      </c>
      <c r="AL417" s="38">
        <f t="shared" si="172"/>
        <v>767.43</v>
      </c>
      <c r="AM417" s="36">
        <f t="shared" si="173"/>
        <v>96284</v>
      </c>
      <c r="AN417" s="39">
        <f t="shared" si="174"/>
        <v>1.8122660999999999E-3</v>
      </c>
      <c r="AO417" s="36">
        <f t="shared" si="175"/>
        <v>93.828265061399989</v>
      </c>
      <c r="AP417" s="36">
        <f t="shared" si="176"/>
        <v>44604</v>
      </c>
      <c r="AQ417" s="36">
        <f t="shared" si="177"/>
        <v>3360</v>
      </c>
      <c r="AR417" s="36">
        <f t="shared" si="178"/>
        <v>12803.150000000001</v>
      </c>
      <c r="AS417" s="36">
        <f t="shared" si="179"/>
        <v>41150</v>
      </c>
      <c r="AT417" s="40">
        <f t="shared" si="180"/>
        <v>44604</v>
      </c>
      <c r="AU417" s="37"/>
      <c r="AV417" s="37">
        <f t="shared" si="181"/>
        <v>1</v>
      </c>
    </row>
    <row r="418" spans="1:48" ht="15" customHeight="1" x14ac:dyDescent="0.25">
      <c r="A418" s="43">
        <v>43</v>
      </c>
      <c r="B418" s="43">
        <v>800</v>
      </c>
      <c r="C418" t="s">
        <v>2309</v>
      </c>
      <c r="D418" t="s">
        <v>2310</v>
      </c>
      <c r="E418" s="44" t="s">
        <v>700</v>
      </c>
      <c r="F418" s="35">
        <v>281950</v>
      </c>
      <c r="G418" s="53">
        <v>884</v>
      </c>
      <c r="H418" s="56">
        <f t="shared" si="156"/>
        <v>2.9464522650130731</v>
      </c>
      <c r="I418">
        <v>113</v>
      </c>
      <c r="J418">
        <v>392</v>
      </c>
      <c r="K418" s="37">
        <f t="shared" si="157"/>
        <v>28.826499999999999</v>
      </c>
      <c r="L418" s="37">
        <v>694</v>
      </c>
      <c r="M418" s="37">
        <v>698</v>
      </c>
      <c r="N418" s="37">
        <v>764</v>
      </c>
      <c r="O418" s="37">
        <v>761</v>
      </c>
      <c r="P418" s="48">
        <v>837</v>
      </c>
      <c r="Q418" s="53">
        <v>866</v>
      </c>
      <c r="R418" s="45">
        <f t="shared" si="158"/>
        <v>866</v>
      </c>
      <c r="S418" s="38">
        <f t="shared" si="159"/>
        <v>0</v>
      </c>
      <c r="T418" s="53">
        <v>5068700</v>
      </c>
      <c r="U418" s="53">
        <v>65420700</v>
      </c>
      <c r="V418" s="63">
        <f t="shared" si="160"/>
        <v>7.7478540000000002</v>
      </c>
      <c r="W418" s="36">
        <v>182</v>
      </c>
      <c r="X418">
        <v>822</v>
      </c>
      <c r="Y418">
        <f t="shared" si="161"/>
        <v>22.14</v>
      </c>
      <c r="Z418" s="55">
        <v>704444</v>
      </c>
      <c r="AA418" s="46">
        <v>591770</v>
      </c>
      <c r="AB418" s="37">
        <f t="shared" si="162"/>
        <v>0.376778</v>
      </c>
      <c r="AC418" s="37" t="str">
        <f t="shared" si="163"/>
        <v/>
      </c>
      <c r="AD418" s="37" t="str">
        <f t="shared" si="164"/>
        <v/>
      </c>
      <c r="AE418" s="71">
        <f t="shared" si="165"/>
        <v>847.29053693929256</v>
      </c>
      <c r="AF418" s="71">
        <f t="shared" si="166"/>
        <v>0</v>
      </c>
      <c r="AG418" s="71">
        <f t="shared" si="167"/>
        <v>0</v>
      </c>
      <c r="AH418" s="71" t="str">
        <f t="shared" si="168"/>
        <v/>
      </c>
      <c r="AI418" s="37" t="str">
        <f t="shared" si="169"/>
        <v/>
      </c>
      <c r="AJ418" s="37" t="str">
        <f t="shared" si="170"/>
        <v/>
      </c>
      <c r="AK418" s="38">
        <f t="shared" si="171"/>
        <v>847.29</v>
      </c>
      <c r="AL418" s="38">
        <f t="shared" si="172"/>
        <v>861.81</v>
      </c>
      <c r="AM418" s="36">
        <f t="shared" si="173"/>
        <v>496421</v>
      </c>
      <c r="AN418" s="39">
        <f t="shared" si="174"/>
        <v>1.8122660999999999E-3</v>
      </c>
      <c r="AO418" s="36">
        <f t="shared" si="175"/>
        <v>388.67852273309995</v>
      </c>
      <c r="AP418" s="36">
        <f t="shared" si="176"/>
        <v>282339</v>
      </c>
      <c r="AQ418" s="36">
        <f t="shared" si="177"/>
        <v>8840</v>
      </c>
      <c r="AR418" s="36">
        <f t="shared" si="178"/>
        <v>29588.5</v>
      </c>
      <c r="AS418" s="36">
        <f t="shared" si="179"/>
        <v>273110</v>
      </c>
      <c r="AT418" s="40">
        <f t="shared" si="180"/>
        <v>282339</v>
      </c>
      <c r="AU418" s="37"/>
      <c r="AV418" s="37">
        <f t="shared" si="181"/>
        <v>1</v>
      </c>
    </row>
    <row r="419" spans="1:48" ht="15" customHeight="1" x14ac:dyDescent="0.25">
      <c r="A419" s="43">
        <v>43</v>
      </c>
      <c r="B419" s="43">
        <v>900</v>
      </c>
      <c r="C419" t="s">
        <v>2389</v>
      </c>
      <c r="D419" t="s">
        <v>2390</v>
      </c>
      <c r="E419" s="44" t="s">
        <v>740</v>
      </c>
      <c r="F419" s="35">
        <v>185132</v>
      </c>
      <c r="G419" s="53">
        <v>495</v>
      </c>
      <c r="H419" s="56">
        <f t="shared" si="156"/>
        <v>2.6946051989335689</v>
      </c>
      <c r="I419">
        <v>113</v>
      </c>
      <c r="J419">
        <v>243</v>
      </c>
      <c r="K419" s="37">
        <f t="shared" si="157"/>
        <v>46.502099999999999</v>
      </c>
      <c r="L419" s="37">
        <v>666</v>
      </c>
      <c r="M419" s="37">
        <v>616</v>
      </c>
      <c r="N419" s="37">
        <v>566</v>
      </c>
      <c r="O419" s="37">
        <v>564</v>
      </c>
      <c r="P419" s="48">
        <v>571</v>
      </c>
      <c r="Q419" s="53">
        <v>489</v>
      </c>
      <c r="R419" s="45">
        <f t="shared" si="158"/>
        <v>666</v>
      </c>
      <c r="S419" s="38">
        <f t="shared" si="159"/>
        <v>25.68</v>
      </c>
      <c r="T419" s="53">
        <v>6081600</v>
      </c>
      <c r="U419" s="53">
        <v>32304689</v>
      </c>
      <c r="V419" s="63">
        <f t="shared" si="160"/>
        <v>18.825749999999999</v>
      </c>
      <c r="W419" s="36">
        <v>67</v>
      </c>
      <c r="X419">
        <v>554</v>
      </c>
      <c r="Y419">
        <f t="shared" si="161"/>
        <v>12.09</v>
      </c>
      <c r="Z419" s="55">
        <v>369920</v>
      </c>
      <c r="AA419" s="46">
        <v>436019</v>
      </c>
      <c r="AB419" s="37">
        <f t="shared" si="162"/>
        <v>0.376778</v>
      </c>
      <c r="AC419" s="37" t="str">
        <f t="shared" si="163"/>
        <v/>
      </c>
      <c r="AD419" s="37" t="str">
        <f t="shared" si="164"/>
        <v/>
      </c>
      <c r="AE419" s="71">
        <f t="shared" si="165"/>
        <v>791.66331252484986</v>
      </c>
      <c r="AF419" s="71">
        <f t="shared" si="166"/>
        <v>0</v>
      </c>
      <c r="AG419" s="71">
        <f t="shared" si="167"/>
        <v>0</v>
      </c>
      <c r="AH419" s="71" t="str">
        <f t="shared" si="168"/>
        <v/>
      </c>
      <c r="AI419" s="37" t="str">
        <f t="shared" si="169"/>
        <v/>
      </c>
      <c r="AJ419" s="37" t="str">
        <f t="shared" si="170"/>
        <v/>
      </c>
      <c r="AK419" s="38">
        <f t="shared" si="171"/>
        <v>791.66</v>
      </c>
      <c r="AL419" s="38">
        <f t="shared" si="172"/>
        <v>805.22</v>
      </c>
      <c r="AM419" s="36">
        <f t="shared" si="173"/>
        <v>259206</v>
      </c>
      <c r="AN419" s="39">
        <f t="shared" si="174"/>
        <v>1.8122660999999999E-3</v>
      </c>
      <c r="AO419" s="36">
        <f t="shared" si="175"/>
        <v>134.2417990914</v>
      </c>
      <c r="AP419" s="36">
        <f t="shared" si="176"/>
        <v>185266</v>
      </c>
      <c r="AQ419" s="36">
        <f t="shared" si="177"/>
        <v>4950</v>
      </c>
      <c r="AR419" s="36">
        <f t="shared" si="178"/>
        <v>21800.95</v>
      </c>
      <c r="AS419" s="36">
        <f t="shared" si="179"/>
        <v>180182</v>
      </c>
      <c r="AT419" s="40">
        <f t="shared" si="180"/>
        <v>185266</v>
      </c>
      <c r="AU419" s="37"/>
      <c r="AV419" s="37">
        <f t="shared" si="181"/>
        <v>1</v>
      </c>
    </row>
    <row r="420" spans="1:48" ht="15" customHeight="1" x14ac:dyDescent="0.25">
      <c r="A420" s="43">
        <v>43</v>
      </c>
      <c r="B420" s="43">
        <v>1000</v>
      </c>
      <c r="C420" t="s">
        <v>2577</v>
      </c>
      <c r="D420" t="s">
        <v>2578</v>
      </c>
      <c r="E420" s="44" t="s">
        <v>834</v>
      </c>
      <c r="F420" s="35">
        <v>739284</v>
      </c>
      <c r="G420" s="53">
        <v>2278</v>
      </c>
      <c r="H420" s="56">
        <f t="shared" si="156"/>
        <v>3.3575537197430814</v>
      </c>
      <c r="I420">
        <v>212</v>
      </c>
      <c r="J420">
        <v>1011</v>
      </c>
      <c r="K420" s="37">
        <f t="shared" si="157"/>
        <v>20.9693</v>
      </c>
      <c r="L420" s="37">
        <v>1266</v>
      </c>
      <c r="M420" s="37">
        <v>1522</v>
      </c>
      <c r="N420" s="37">
        <v>1581</v>
      </c>
      <c r="O420" s="37">
        <v>2094</v>
      </c>
      <c r="P420" s="45">
        <v>2355</v>
      </c>
      <c r="Q420" s="53">
        <v>2240</v>
      </c>
      <c r="R420" s="45">
        <f t="shared" si="158"/>
        <v>2355</v>
      </c>
      <c r="S420" s="38">
        <f t="shared" si="159"/>
        <v>3.27</v>
      </c>
      <c r="T420" s="53">
        <v>48439800</v>
      </c>
      <c r="U420" s="53">
        <v>248077245</v>
      </c>
      <c r="V420" s="63">
        <f t="shared" si="160"/>
        <v>19.526095999999999</v>
      </c>
      <c r="W420" s="36">
        <v>340</v>
      </c>
      <c r="X420">
        <v>1962</v>
      </c>
      <c r="Y420">
        <f t="shared" si="161"/>
        <v>17.329999999999998</v>
      </c>
      <c r="Z420" s="55">
        <v>3008595</v>
      </c>
      <c r="AA420" s="46">
        <v>1750056</v>
      </c>
      <c r="AB420" s="37">
        <f t="shared" si="162"/>
        <v>0.376778</v>
      </c>
      <c r="AC420" s="37" t="str">
        <f t="shared" si="163"/>
        <v/>
      </c>
      <c r="AD420" s="37" t="str">
        <f t="shared" si="164"/>
        <v/>
      </c>
      <c r="AE420" s="71">
        <f t="shared" si="165"/>
        <v>938.09339295569259</v>
      </c>
      <c r="AF420" s="71">
        <f t="shared" si="166"/>
        <v>0</v>
      </c>
      <c r="AG420" s="71">
        <f t="shared" si="167"/>
        <v>0</v>
      </c>
      <c r="AH420" s="71" t="str">
        <f t="shared" si="168"/>
        <v/>
      </c>
      <c r="AI420" s="37" t="str">
        <f t="shared" si="169"/>
        <v/>
      </c>
      <c r="AJ420" s="37" t="str">
        <f t="shared" si="170"/>
        <v/>
      </c>
      <c r="AK420" s="38">
        <f t="shared" si="171"/>
        <v>938.09</v>
      </c>
      <c r="AL420" s="38">
        <f t="shared" si="172"/>
        <v>954.16</v>
      </c>
      <c r="AM420" s="36">
        <f t="shared" si="173"/>
        <v>1040004</v>
      </c>
      <c r="AN420" s="39">
        <f t="shared" si="174"/>
        <v>1.8122660999999999E-3</v>
      </c>
      <c r="AO420" s="36">
        <f t="shared" si="175"/>
        <v>544.98466159199995</v>
      </c>
      <c r="AP420" s="36">
        <f t="shared" si="176"/>
        <v>739829</v>
      </c>
      <c r="AQ420" s="36">
        <f t="shared" si="177"/>
        <v>22780</v>
      </c>
      <c r="AR420" s="36">
        <f t="shared" si="178"/>
        <v>87502.8</v>
      </c>
      <c r="AS420" s="36">
        <f t="shared" si="179"/>
        <v>716504</v>
      </c>
      <c r="AT420" s="40">
        <f t="shared" si="180"/>
        <v>739829</v>
      </c>
      <c r="AU420" s="37"/>
      <c r="AV420" s="37">
        <f t="shared" si="181"/>
        <v>1</v>
      </c>
    </row>
    <row r="421" spans="1:48" ht="15" customHeight="1" x14ac:dyDescent="0.25">
      <c r="A421" s="43">
        <v>44</v>
      </c>
      <c r="B421" s="43">
        <v>100</v>
      </c>
      <c r="C421" t="s">
        <v>1005</v>
      </c>
      <c r="D421" t="s">
        <v>1006</v>
      </c>
      <c r="E421" s="44" t="s">
        <v>51</v>
      </c>
      <c r="F421" s="35">
        <v>23858</v>
      </c>
      <c r="G421" s="53">
        <v>87</v>
      </c>
      <c r="H421" s="56">
        <f t="shared" si="156"/>
        <v>1.9395192526186185</v>
      </c>
      <c r="I421">
        <v>11</v>
      </c>
      <c r="J421">
        <v>43</v>
      </c>
      <c r="K421" s="37">
        <f t="shared" si="157"/>
        <v>25.581399999999999</v>
      </c>
      <c r="L421" s="37">
        <v>157</v>
      </c>
      <c r="M421" s="37">
        <v>109</v>
      </c>
      <c r="N421" s="37">
        <v>110</v>
      </c>
      <c r="O421" s="37">
        <v>94</v>
      </c>
      <c r="P421" s="48">
        <v>89</v>
      </c>
      <c r="Q421" s="53">
        <v>84</v>
      </c>
      <c r="R421" s="45">
        <f t="shared" si="158"/>
        <v>157</v>
      </c>
      <c r="S421" s="38">
        <f t="shared" si="159"/>
        <v>44.59</v>
      </c>
      <c r="T421" s="53">
        <v>1131000</v>
      </c>
      <c r="U421" s="53">
        <v>3001312</v>
      </c>
      <c r="V421" s="63">
        <f t="shared" si="160"/>
        <v>37.683520000000001</v>
      </c>
      <c r="W421" s="36">
        <v>22</v>
      </c>
      <c r="X421">
        <v>91</v>
      </c>
      <c r="Y421">
        <f t="shared" si="161"/>
        <v>24.18</v>
      </c>
      <c r="Z421" s="55">
        <v>39535</v>
      </c>
      <c r="AA421" s="46">
        <v>16911</v>
      </c>
      <c r="AB421" s="37">
        <f t="shared" si="162"/>
        <v>0.376778</v>
      </c>
      <c r="AC421" s="37" t="str">
        <f t="shared" si="163"/>
        <v/>
      </c>
      <c r="AD421" s="37" t="str">
        <f t="shared" si="164"/>
        <v/>
      </c>
      <c r="AE421" s="71">
        <f t="shared" si="165"/>
        <v>624.88219396064255</v>
      </c>
      <c r="AF421" s="71">
        <f t="shared" si="166"/>
        <v>0</v>
      </c>
      <c r="AG421" s="71">
        <f t="shared" si="167"/>
        <v>0</v>
      </c>
      <c r="AH421" s="71" t="str">
        <f t="shared" si="168"/>
        <v/>
      </c>
      <c r="AI421" s="37" t="str">
        <f t="shared" si="169"/>
        <v/>
      </c>
      <c r="AJ421" s="37" t="str">
        <f t="shared" si="170"/>
        <v/>
      </c>
      <c r="AK421" s="38">
        <f t="shared" si="171"/>
        <v>624.88</v>
      </c>
      <c r="AL421" s="38">
        <f t="shared" si="172"/>
        <v>635.59</v>
      </c>
      <c r="AM421" s="36">
        <f t="shared" si="173"/>
        <v>40400</v>
      </c>
      <c r="AN421" s="39">
        <f t="shared" si="174"/>
        <v>1.8122660999999999E-3</v>
      </c>
      <c r="AO421" s="36">
        <f t="shared" si="175"/>
        <v>29.978505826199999</v>
      </c>
      <c r="AP421" s="36">
        <f t="shared" si="176"/>
        <v>23888</v>
      </c>
      <c r="AQ421" s="36">
        <f t="shared" si="177"/>
        <v>870</v>
      </c>
      <c r="AR421" s="36">
        <f t="shared" si="178"/>
        <v>845.55000000000007</v>
      </c>
      <c r="AS421" s="36">
        <f t="shared" si="179"/>
        <v>23012</v>
      </c>
      <c r="AT421" s="40">
        <f t="shared" si="180"/>
        <v>23888</v>
      </c>
      <c r="AU421" s="37"/>
      <c r="AV421" s="37">
        <f t="shared" si="181"/>
        <v>1</v>
      </c>
    </row>
    <row r="422" spans="1:48" ht="15" customHeight="1" x14ac:dyDescent="0.25">
      <c r="A422" s="43">
        <v>44</v>
      </c>
      <c r="B422" s="43">
        <v>300</v>
      </c>
      <c r="C422" t="s">
        <v>1867</v>
      </c>
      <c r="D422" t="s">
        <v>1868</v>
      </c>
      <c r="E422" s="44" t="s">
        <v>480</v>
      </c>
      <c r="F422" s="35">
        <v>698173</v>
      </c>
      <c r="G422" s="53">
        <v>1233</v>
      </c>
      <c r="H422" s="56">
        <f t="shared" si="156"/>
        <v>3.0909630765957314</v>
      </c>
      <c r="I422">
        <v>111</v>
      </c>
      <c r="J422">
        <v>490</v>
      </c>
      <c r="K422" s="37">
        <f t="shared" si="157"/>
        <v>22.653100000000002</v>
      </c>
      <c r="L422" s="37">
        <v>1313</v>
      </c>
      <c r="M422" s="37">
        <v>1283</v>
      </c>
      <c r="N422" s="37">
        <v>1154</v>
      </c>
      <c r="O422" s="37">
        <v>1202</v>
      </c>
      <c r="P422" s="45">
        <v>1214</v>
      </c>
      <c r="Q422" s="53">
        <v>1240</v>
      </c>
      <c r="R422" s="45">
        <f t="shared" si="158"/>
        <v>1313</v>
      </c>
      <c r="S422" s="38">
        <f t="shared" si="159"/>
        <v>6.09</v>
      </c>
      <c r="T422" s="53">
        <v>18061800</v>
      </c>
      <c r="U422" s="53">
        <v>57038631</v>
      </c>
      <c r="V422" s="63">
        <f t="shared" si="160"/>
        <v>31.665907000000001</v>
      </c>
      <c r="W422" s="36">
        <v>264</v>
      </c>
      <c r="X422">
        <v>1111</v>
      </c>
      <c r="Y422">
        <f t="shared" si="161"/>
        <v>23.76</v>
      </c>
      <c r="Z422" s="55">
        <v>604911</v>
      </c>
      <c r="AA422" s="46">
        <v>315473</v>
      </c>
      <c r="AB422" s="37">
        <f t="shared" si="162"/>
        <v>0.376778</v>
      </c>
      <c r="AC422" s="37" t="str">
        <f t="shared" si="163"/>
        <v/>
      </c>
      <c r="AD422" s="37" t="str">
        <f t="shared" si="164"/>
        <v/>
      </c>
      <c r="AE422" s="71">
        <f t="shared" si="165"/>
        <v>879.20965146923538</v>
      </c>
      <c r="AF422" s="71">
        <f t="shared" si="166"/>
        <v>0</v>
      </c>
      <c r="AG422" s="71">
        <f t="shared" si="167"/>
        <v>0</v>
      </c>
      <c r="AH422" s="71" t="str">
        <f t="shared" si="168"/>
        <v/>
      </c>
      <c r="AI422" s="37" t="str">
        <f t="shared" si="169"/>
        <v/>
      </c>
      <c r="AJ422" s="37" t="str">
        <f t="shared" si="170"/>
        <v/>
      </c>
      <c r="AK422" s="38">
        <f t="shared" si="171"/>
        <v>879.21</v>
      </c>
      <c r="AL422" s="38">
        <f t="shared" si="172"/>
        <v>894.27</v>
      </c>
      <c r="AM422" s="36">
        <f t="shared" si="173"/>
        <v>874718</v>
      </c>
      <c r="AN422" s="39">
        <f t="shared" si="174"/>
        <v>1.8122660999999999E-3</v>
      </c>
      <c r="AO422" s="36">
        <f t="shared" si="175"/>
        <v>319.94651862449996</v>
      </c>
      <c r="AP422" s="36">
        <f t="shared" si="176"/>
        <v>698493</v>
      </c>
      <c r="AQ422" s="36">
        <f t="shared" si="177"/>
        <v>12330</v>
      </c>
      <c r="AR422" s="36">
        <f t="shared" si="178"/>
        <v>15773.650000000001</v>
      </c>
      <c r="AS422" s="36">
        <f t="shared" si="179"/>
        <v>685843</v>
      </c>
      <c r="AT422" s="40">
        <f t="shared" si="180"/>
        <v>698493</v>
      </c>
      <c r="AU422" s="37"/>
      <c r="AV422" s="37">
        <f t="shared" si="181"/>
        <v>1</v>
      </c>
    </row>
    <row r="423" spans="1:48" ht="15" customHeight="1" x14ac:dyDescent="0.25">
      <c r="A423" s="43">
        <v>44</v>
      </c>
      <c r="B423" s="43">
        <v>500</v>
      </c>
      <c r="C423" t="s">
        <v>2527</v>
      </c>
      <c r="D423" t="s">
        <v>2528</v>
      </c>
      <c r="E423" s="44" t="s">
        <v>809</v>
      </c>
      <c r="F423" s="35">
        <v>147163</v>
      </c>
      <c r="G423" s="53">
        <v>413</v>
      </c>
      <c r="H423" s="56">
        <f t="shared" si="156"/>
        <v>2.6159500516564012</v>
      </c>
      <c r="I423">
        <v>58</v>
      </c>
      <c r="J423">
        <v>165</v>
      </c>
      <c r="K423" s="37">
        <f t="shared" si="157"/>
        <v>35.151499999999999</v>
      </c>
      <c r="L423" s="37">
        <v>345</v>
      </c>
      <c r="M423" s="37">
        <v>390</v>
      </c>
      <c r="N423" s="37">
        <v>330</v>
      </c>
      <c r="O423" s="37">
        <v>403</v>
      </c>
      <c r="P423" s="48">
        <v>400</v>
      </c>
      <c r="Q423" s="53">
        <v>409</v>
      </c>
      <c r="R423" s="45">
        <f t="shared" si="158"/>
        <v>409</v>
      </c>
      <c r="S423" s="38">
        <f t="shared" si="159"/>
        <v>0</v>
      </c>
      <c r="T423" s="53">
        <v>2346000</v>
      </c>
      <c r="U423" s="53">
        <v>11974443</v>
      </c>
      <c r="V423" s="63">
        <f t="shared" si="160"/>
        <v>19.591725</v>
      </c>
      <c r="W423" s="36">
        <v>82</v>
      </c>
      <c r="X423">
        <v>395</v>
      </c>
      <c r="Y423">
        <f t="shared" si="161"/>
        <v>20.76</v>
      </c>
      <c r="Z423" s="55">
        <v>119416</v>
      </c>
      <c r="AA423" s="46">
        <v>138860</v>
      </c>
      <c r="AB423" s="37">
        <f t="shared" si="162"/>
        <v>0.376778</v>
      </c>
      <c r="AC423" s="37" t="str">
        <f t="shared" si="163"/>
        <v/>
      </c>
      <c r="AD423" s="37" t="str">
        <f t="shared" si="164"/>
        <v/>
      </c>
      <c r="AE423" s="71">
        <f t="shared" si="165"/>
        <v>774.29019955971091</v>
      </c>
      <c r="AF423" s="71">
        <f t="shared" si="166"/>
        <v>0</v>
      </c>
      <c r="AG423" s="71">
        <f t="shared" si="167"/>
        <v>0</v>
      </c>
      <c r="AH423" s="71" t="str">
        <f t="shared" si="168"/>
        <v/>
      </c>
      <c r="AI423" s="37" t="str">
        <f t="shared" si="169"/>
        <v/>
      </c>
      <c r="AJ423" s="37" t="str">
        <f t="shared" si="170"/>
        <v/>
      </c>
      <c r="AK423" s="38">
        <f t="shared" si="171"/>
        <v>774.29</v>
      </c>
      <c r="AL423" s="38">
        <f t="shared" si="172"/>
        <v>787.56</v>
      </c>
      <c r="AM423" s="36">
        <f t="shared" si="173"/>
        <v>280269</v>
      </c>
      <c r="AN423" s="39">
        <f t="shared" si="174"/>
        <v>1.8122660999999999E-3</v>
      </c>
      <c r="AO423" s="36">
        <f t="shared" si="175"/>
        <v>241.2234915066</v>
      </c>
      <c r="AP423" s="36">
        <f t="shared" si="176"/>
        <v>147404</v>
      </c>
      <c r="AQ423" s="36">
        <f t="shared" si="177"/>
        <v>4130</v>
      </c>
      <c r="AR423" s="36">
        <f t="shared" si="178"/>
        <v>6943</v>
      </c>
      <c r="AS423" s="36">
        <f t="shared" si="179"/>
        <v>143033</v>
      </c>
      <c r="AT423" s="40">
        <f t="shared" si="180"/>
        <v>147404</v>
      </c>
      <c r="AU423" s="37"/>
      <c r="AV423" s="37">
        <f t="shared" si="181"/>
        <v>1</v>
      </c>
    </row>
    <row r="424" spans="1:48" ht="15" customHeight="1" x14ac:dyDescent="0.25">
      <c r="A424" s="43">
        <v>45</v>
      </c>
      <c r="B424" s="43">
        <v>100</v>
      </c>
      <c r="C424" t="s">
        <v>933</v>
      </c>
      <c r="D424" t="s">
        <v>934</v>
      </c>
      <c r="E424" s="44" t="s">
        <v>15</v>
      </c>
      <c r="F424" s="35">
        <v>108287</v>
      </c>
      <c r="G424" s="53">
        <v>396</v>
      </c>
      <c r="H424" s="56">
        <f t="shared" si="156"/>
        <v>2.5976951859255122</v>
      </c>
      <c r="I424">
        <v>43</v>
      </c>
      <c r="J424">
        <v>137</v>
      </c>
      <c r="K424" s="37">
        <f t="shared" si="157"/>
        <v>31.386900000000001</v>
      </c>
      <c r="L424" s="37">
        <v>302</v>
      </c>
      <c r="M424" s="37">
        <v>385</v>
      </c>
      <c r="N424" s="37">
        <v>356</v>
      </c>
      <c r="O424" s="37">
        <v>371</v>
      </c>
      <c r="P424" s="48">
        <v>363</v>
      </c>
      <c r="Q424" s="53">
        <v>388</v>
      </c>
      <c r="R424" s="45">
        <f t="shared" si="158"/>
        <v>388</v>
      </c>
      <c r="S424" s="38">
        <f t="shared" si="159"/>
        <v>0</v>
      </c>
      <c r="T424" s="53">
        <v>3396100</v>
      </c>
      <c r="U424" s="53">
        <v>15554591</v>
      </c>
      <c r="V424" s="63">
        <f t="shared" si="160"/>
        <v>21.833424999999998</v>
      </c>
      <c r="W424" s="36">
        <v>55</v>
      </c>
      <c r="X424">
        <v>280</v>
      </c>
      <c r="Y424">
        <f t="shared" si="161"/>
        <v>19.64</v>
      </c>
      <c r="Z424" s="55">
        <v>207794</v>
      </c>
      <c r="AA424" s="46">
        <v>90003</v>
      </c>
      <c r="AB424" s="37">
        <f t="shared" si="162"/>
        <v>0.376778</v>
      </c>
      <c r="AC424" s="37" t="str">
        <f t="shared" si="163"/>
        <v/>
      </c>
      <c r="AD424" s="37" t="str">
        <f t="shared" si="164"/>
        <v/>
      </c>
      <c r="AE424" s="71">
        <f t="shared" si="165"/>
        <v>770.25811958166935</v>
      </c>
      <c r="AF424" s="71">
        <f t="shared" si="166"/>
        <v>0</v>
      </c>
      <c r="AG424" s="71">
        <f t="shared" si="167"/>
        <v>0</v>
      </c>
      <c r="AH424" s="71" t="str">
        <f t="shared" si="168"/>
        <v/>
      </c>
      <c r="AI424" s="37" t="str">
        <f t="shared" si="169"/>
        <v/>
      </c>
      <c r="AJ424" s="37" t="str">
        <f t="shared" si="170"/>
        <v/>
      </c>
      <c r="AK424" s="38">
        <f t="shared" si="171"/>
        <v>770.26</v>
      </c>
      <c r="AL424" s="38">
        <f t="shared" si="172"/>
        <v>783.46</v>
      </c>
      <c r="AM424" s="36">
        <f t="shared" si="173"/>
        <v>231958</v>
      </c>
      <c r="AN424" s="39">
        <f t="shared" si="174"/>
        <v>1.8122660999999999E-3</v>
      </c>
      <c r="AO424" s="36">
        <f t="shared" si="175"/>
        <v>224.12476085309999</v>
      </c>
      <c r="AP424" s="36">
        <f t="shared" si="176"/>
        <v>108511</v>
      </c>
      <c r="AQ424" s="36">
        <f t="shared" si="177"/>
        <v>3960</v>
      </c>
      <c r="AR424" s="36">
        <f t="shared" si="178"/>
        <v>4500.1500000000005</v>
      </c>
      <c r="AS424" s="36">
        <f t="shared" si="179"/>
        <v>104327</v>
      </c>
      <c r="AT424" s="40">
        <f t="shared" si="180"/>
        <v>108511</v>
      </c>
      <c r="AU424" s="37"/>
      <c r="AV424" s="37">
        <f t="shared" si="181"/>
        <v>1</v>
      </c>
    </row>
    <row r="425" spans="1:48" ht="15" customHeight="1" x14ac:dyDescent="0.25">
      <c r="A425" s="43">
        <v>45</v>
      </c>
      <c r="B425" s="43">
        <v>200</v>
      </c>
      <c r="C425" t="s">
        <v>951</v>
      </c>
      <c r="D425" t="s">
        <v>952</v>
      </c>
      <c r="E425" s="44" t="s">
        <v>24</v>
      </c>
      <c r="F425" s="35">
        <v>234353</v>
      </c>
      <c r="G425" s="53">
        <v>558</v>
      </c>
      <c r="H425" s="56">
        <f t="shared" si="156"/>
        <v>2.7466341989375787</v>
      </c>
      <c r="I425">
        <v>47</v>
      </c>
      <c r="J425">
        <v>298</v>
      </c>
      <c r="K425" s="37">
        <f t="shared" si="157"/>
        <v>15.771799999999999</v>
      </c>
      <c r="L425" s="37">
        <v>739</v>
      </c>
      <c r="M425" s="37">
        <v>741</v>
      </c>
      <c r="N425" s="37">
        <v>636</v>
      </c>
      <c r="O425" s="37">
        <v>656</v>
      </c>
      <c r="P425" s="48">
        <v>639</v>
      </c>
      <c r="Q425" s="53">
        <v>544</v>
      </c>
      <c r="R425" s="45">
        <f t="shared" si="158"/>
        <v>741</v>
      </c>
      <c r="S425" s="38">
        <f t="shared" si="159"/>
        <v>24.7</v>
      </c>
      <c r="T425" s="53">
        <v>6843700</v>
      </c>
      <c r="U425" s="53">
        <v>40265744</v>
      </c>
      <c r="V425" s="63">
        <f t="shared" si="160"/>
        <v>16.996333</v>
      </c>
      <c r="W425" s="36">
        <v>116</v>
      </c>
      <c r="X425">
        <v>610</v>
      </c>
      <c r="Y425">
        <f t="shared" si="161"/>
        <v>19.02</v>
      </c>
      <c r="Z425" s="55">
        <v>478221</v>
      </c>
      <c r="AA425" s="46">
        <v>182867</v>
      </c>
      <c r="AB425" s="37">
        <f t="shared" si="162"/>
        <v>0.376778</v>
      </c>
      <c r="AC425" s="37" t="str">
        <f t="shared" si="163"/>
        <v/>
      </c>
      <c r="AD425" s="37" t="str">
        <f t="shared" si="164"/>
        <v/>
      </c>
      <c r="AE425" s="71">
        <f t="shared" si="165"/>
        <v>803.1553219587355</v>
      </c>
      <c r="AF425" s="71">
        <f t="shared" si="166"/>
        <v>0</v>
      </c>
      <c r="AG425" s="71">
        <f t="shared" si="167"/>
        <v>0</v>
      </c>
      <c r="AH425" s="71" t="str">
        <f t="shared" si="168"/>
        <v/>
      </c>
      <c r="AI425" s="37" t="str">
        <f t="shared" si="169"/>
        <v/>
      </c>
      <c r="AJ425" s="37" t="str">
        <f t="shared" si="170"/>
        <v/>
      </c>
      <c r="AK425" s="38">
        <f t="shared" si="171"/>
        <v>803.16</v>
      </c>
      <c r="AL425" s="38">
        <f t="shared" si="172"/>
        <v>816.92</v>
      </c>
      <c r="AM425" s="36">
        <f t="shared" si="173"/>
        <v>275658</v>
      </c>
      <c r="AN425" s="39">
        <f t="shared" si="174"/>
        <v>1.8122660999999999E-3</v>
      </c>
      <c r="AO425" s="36">
        <f t="shared" si="175"/>
        <v>74.855651260499997</v>
      </c>
      <c r="AP425" s="36">
        <f t="shared" si="176"/>
        <v>234428</v>
      </c>
      <c r="AQ425" s="36">
        <f t="shared" si="177"/>
        <v>5580</v>
      </c>
      <c r="AR425" s="36">
        <f t="shared" si="178"/>
        <v>9143.35</v>
      </c>
      <c r="AS425" s="36">
        <f t="shared" si="179"/>
        <v>228773</v>
      </c>
      <c r="AT425" s="40">
        <f t="shared" si="180"/>
        <v>234428</v>
      </c>
      <c r="AU425" s="37"/>
      <c r="AV425" s="37">
        <f t="shared" si="181"/>
        <v>1</v>
      </c>
    </row>
    <row r="426" spans="1:48" ht="15" customHeight="1" x14ac:dyDescent="0.25">
      <c r="A426" s="43">
        <v>45</v>
      </c>
      <c r="B426" s="43">
        <v>500</v>
      </c>
      <c r="C426" t="s">
        <v>1553</v>
      </c>
      <c r="D426" t="s">
        <v>1554</v>
      </c>
      <c r="E426" s="44" t="s">
        <v>323</v>
      </c>
      <c r="F426" s="35">
        <v>60770</v>
      </c>
      <c r="G426" s="53">
        <v>195</v>
      </c>
      <c r="H426" s="56">
        <f t="shared" si="156"/>
        <v>2.2900346113625178</v>
      </c>
      <c r="I426">
        <v>29</v>
      </c>
      <c r="J426">
        <v>132</v>
      </c>
      <c r="K426" s="37">
        <f t="shared" si="157"/>
        <v>21.9697</v>
      </c>
      <c r="L426" s="37">
        <v>211</v>
      </c>
      <c r="M426" s="37">
        <v>216</v>
      </c>
      <c r="N426" s="37">
        <v>220</v>
      </c>
      <c r="O426" s="37">
        <v>228</v>
      </c>
      <c r="P426" s="48">
        <v>221</v>
      </c>
      <c r="Q426" s="53">
        <v>180</v>
      </c>
      <c r="R426" s="45">
        <f t="shared" si="158"/>
        <v>228</v>
      </c>
      <c r="S426" s="38">
        <f t="shared" si="159"/>
        <v>14.47</v>
      </c>
      <c r="T426" s="53">
        <v>2314100</v>
      </c>
      <c r="U426" s="53">
        <v>7632632</v>
      </c>
      <c r="V426" s="63">
        <f t="shared" si="160"/>
        <v>30.318505999999999</v>
      </c>
      <c r="W426" s="36">
        <v>49</v>
      </c>
      <c r="X426">
        <v>287</v>
      </c>
      <c r="Y426">
        <f t="shared" si="161"/>
        <v>17.07</v>
      </c>
      <c r="Z426" s="55">
        <v>97558</v>
      </c>
      <c r="AA426" s="46">
        <v>76431</v>
      </c>
      <c r="AB426" s="37">
        <f t="shared" si="162"/>
        <v>0.376778</v>
      </c>
      <c r="AC426" s="37" t="str">
        <f t="shared" si="163"/>
        <v/>
      </c>
      <c r="AD426" s="37" t="str">
        <f t="shared" si="164"/>
        <v/>
      </c>
      <c r="AE426" s="71">
        <f t="shared" si="165"/>
        <v>702.30297485391884</v>
      </c>
      <c r="AF426" s="71">
        <f t="shared" si="166"/>
        <v>0</v>
      </c>
      <c r="AG426" s="71">
        <f t="shared" si="167"/>
        <v>0</v>
      </c>
      <c r="AH426" s="71" t="str">
        <f t="shared" si="168"/>
        <v/>
      </c>
      <c r="AI426" s="37" t="str">
        <f t="shared" si="169"/>
        <v/>
      </c>
      <c r="AJ426" s="37" t="str">
        <f t="shared" si="170"/>
        <v/>
      </c>
      <c r="AK426" s="38">
        <f t="shared" si="171"/>
        <v>702.3</v>
      </c>
      <c r="AL426" s="38">
        <f t="shared" si="172"/>
        <v>714.33</v>
      </c>
      <c r="AM426" s="36">
        <f t="shared" si="173"/>
        <v>102537</v>
      </c>
      <c r="AN426" s="39">
        <f t="shared" si="174"/>
        <v>1.8122660999999999E-3</v>
      </c>
      <c r="AO426" s="36">
        <f t="shared" si="175"/>
        <v>75.692918198699999</v>
      </c>
      <c r="AP426" s="36">
        <f t="shared" si="176"/>
        <v>60846</v>
      </c>
      <c r="AQ426" s="36">
        <f t="shared" si="177"/>
        <v>1950</v>
      </c>
      <c r="AR426" s="36">
        <f t="shared" si="178"/>
        <v>3821.55</v>
      </c>
      <c r="AS426" s="36">
        <f t="shared" si="179"/>
        <v>58820</v>
      </c>
      <c r="AT426" s="40">
        <f t="shared" si="180"/>
        <v>60846</v>
      </c>
      <c r="AU426" s="37"/>
      <c r="AV426" s="37">
        <f t="shared" si="181"/>
        <v>1</v>
      </c>
    </row>
    <row r="427" spans="1:48" ht="15" customHeight="1" x14ac:dyDescent="0.25">
      <c r="A427" s="43">
        <v>45</v>
      </c>
      <c r="B427" s="43">
        <v>600</v>
      </c>
      <c r="C427" t="s">
        <v>1653</v>
      </c>
      <c r="D427" t="s">
        <v>1654</v>
      </c>
      <c r="E427" s="44" t="s">
        <v>373</v>
      </c>
      <c r="F427" s="35">
        <v>23872</v>
      </c>
      <c r="G427" s="53">
        <v>88</v>
      </c>
      <c r="H427" s="56">
        <f t="shared" si="156"/>
        <v>1.9444826721501687</v>
      </c>
      <c r="I427">
        <v>11</v>
      </c>
      <c r="J427">
        <v>26</v>
      </c>
      <c r="K427" s="37">
        <f t="shared" si="157"/>
        <v>42.307699999999997</v>
      </c>
      <c r="L427" s="37">
        <v>97</v>
      </c>
      <c r="M427" s="37">
        <v>119</v>
      </c>
      <c r="N427" s="37">
        <v>88</v>
      </c>
      <c r="O427" s="37">
        <v>89</v>
      </c>
      <c r="P427" s="48">
        <v>88</v>
      </c>
      <c r="Q427" s="53">
        <v>90</v>
      </c>
      <c r="R427" s="45">
        <f t="shared" si="158"/>
        <v>119</v>
      </c>
      <c r="S427" s="38">
        <f t="shared" si="159"/>
        <v>26.05</v>
      </c>
      <c r="T427" s="53">
        <v>473500</v>
      </c>
      <c r="U427" s="53">
        <v>3573341</v>
      </c>
      <c r="V427" s="63">
        <f t="shared" si="160"/>
        <v>13.250904</v>
      </c>
      <c r="W427" s="36">
        <v>14</v>
      </c>
      <c r="X427">
        <v>60</v>
      </c>
      <c r="Y427">
        <f t="shared" si="161"/>
        <v>23.33</v>
      </c>
      <c r="Z427" s="55">
        <v>37020</v>
      </c>
      <c r="AA427" s="46">
        <v>7001</v>
      </c>
      <c r="AB427" s="37">
        <f t="shared" si="162"/>
        <v>0.376778</v>
      </c>
      <c r="AC427" s="37" t="str">
        <f t="shared" si="163"/>
        <v/>
      </c>
      <c r="AD427" s="37" t="str">
        <f t="shared" si="164"/>
        <v/>
      </c>
      <c r="AE427" s="71">
        <f t="shared" si="165"/>
        <v>625.97849917651286</v>
      </c>
      <c r="AF427" s="71">
        <f t="shared" si="166"/>
        <v>0</v>
      </c>
      <c r="AG427" s="71">
        <f t="shared" si="167"/>
        <v>0</v>
      </c>
      <c r="AH427" s="71" t="str">
        <f t="shared" si="168"/>
        <v/>
      </c>
      <c r="AI427" s="37" t="str">
        <f t="shared" si="169"/>
        <v/>
      </c>
      <c r="AJ427" s="37" t="str">
        <f t="shared" si="170"/>
        <v/>
      </c>
      <c r="AK427" s="38">
        <f t="shared" si="171"/>
        <v>625.98</v>
      </c>
      <c r="AL427" s="38">
        <f t="shared" si="172"/>
        <v>636.70000000000005</v>
      </c>
      <c r="AM427" s="36">
        <f t="shared" si="173"/>
        <v>42081</v>
      </c>
      <c r="AN427" s="39">
        <f t="shared" si="174"/>
        <v>1.8122660999999999E-3</v>
      </c>
      <c r="AO427" s="36">
        <f t="shared" si="175"/>
        <v>32.999553414899999</v>
      </c>
      <c r="AP427" s="36">
        <f t="shared" si="176"/>
        <v>23905</v>
      </c>
      <c r="AQ427" s="36">
        <f t="shared" si="177"/>
        <v>880</v>
      </c>
      <c r="AR427" s="36">
        <f t="shared" si="178"/>
        <v>350.05</v>
      </c>
      <c r="AS427" s="36">
        <f t="shared" si="179"/>
        <v>23522</v>
      </c>
      <c r="AT427" s="40">
        <f t="shared" si="180"/>
        <v>23905</v>
      </c>
      <c r="AU427" s="37"/>
      <c r="AV427" s="37">
        <f t="shared" si="181"/>
        <v>1</v>
      </c>
    </row>
    <row r="428" spans="1:48" ht="15" customHeight="1" x14ac:dyDescent="0.25">
      <c r="A428" s="43">
        <v>45</v>
      </c>
      <c r="B428" s="43">
        <v>700</v>
      </c>
      <c r="C428" t="s">
        <v>1933</v>
      </c>
      <c r="D428" t="s">
        <v>1934</v>
      </c>
      <c r="E428" s="44" t="s">
        <v>513</v>
      </c>
      <c r="F428" s="35">
        <v>104304</v>
      </c>
      <c r="G428" s="53">
        <v>310</v>
      </c>
      <c r="H428" s="56">
        <f t="shared" si="156"/>
        <v>2.4913616938342726</v>
      </c>
      <c r="I428">
        <v>28</v>
      </c>
      <c r="J428">
        <v>151</v>
      </c>
      <c r="K428" s="37">
        <f t="shared" si="157"/>
        <v>18.543000000000003</v>
      </c>
      <c r="L428" s="37">
        <v>369</v>
      </c>
      <c r="M428" s="37">
        <v>349</v>
      </c>
      <c r="N428" s="37">
        <v>285</v>
      </c>
      <c r="O428" s="37">
        <v>319</v>
      </c>
      <c r="P428" s="48">
        <v>303</v>
      </c>
      <c r="Q428" s="53">
        <v>304</v>
      </c>
      <c r="R428" s="45">
        <f t="shared" si="158"/>
        <v>369</v>
      </c>
      <c r="S428" s="38">
        <f t="shared" si="159"/>
        <v>15.99</v>
      </c>
      <c r="T428" s="53">
        <v>2230100</v>
      </c>
      <c r="U428" s="53">
        <v>11877770</v>
      </c>
      <c r="V428" s="63">
        <f t="shared" si="160"/>
        <v>18.775410000000001</v>
      </c>
      <c r="W428" s="36">
        <v>64</v>
      </c>
      <c r="X428">
        <v>272</v>
      </c>
      <c r="Y428">
        <f t="shared" si="161"/>
        <v>23.53</v>
      </c>
      <c r="Z428" s="55">
        <v>143709</v>
      </c>
      <c r="AA428" s="46">
        <v>108877</v>
      </c>
      <c r="AB428" s="37">
        <f t="shared" si="162"/>
        <v>0.376778</v>
      </c>
      <c r="AC428" s="37" t="str">
        <f t="shared" si="163"/>
        <v/>
      </c>
      <c r="AD428" s="37" t="str">
        <f t="shared" si="164"/>
        <v/>
      </c>
      <c r="AE428" s="71">
        <f t="shared" si="165"/>
        <v>746.77149684903259</v>
      </c>
      <c r="AF428" s="71">
        <f t="shared" si="166"/>
        <v>0</v>
      </c>
      <c r="AG428" s="71">
        <f t="shared" si="167"/>
        <v>0</v>
      </c>
      <c r="AH428" s="71" t="str">
        <f t="shared" si="168"/>
        <v/>
      </c>
      <c r="AI428" s="37" t="str">
        <f t="shared" si="169"/>
        <v/>
      </c>
      <c r="AJ428" s="37" t="str">
        <f t="shared" si="170"/>
        <v/>
      </c>
      <c r="AK428" s="38">
        <f t="shared" si="171"/>
        <v>746.77</v>
      </c>
      <c r="AL428" s="38">
        <f t="shared" si="172"/>
        <v>759.56</v>
      </c>
      <c r="AM428" s="36">
        <f t="shared" si="173"/>
        <v>181317</v>
      </c>
      <c r="AN428" s="39">
        <f t="shared" si="174"/>
        <v>1.8122660999999999E-3</v>
      </c>
      <c r="AO428" s="36">
        <f t="shared" si="175"/>
        <v>139.56804915929999</v>
      </c>
      <c r="AP428" s="36">
        <f t="shared" si="176"/>
        <v>104444</v>
      </c>
      <c r="AQ428" s="36">
        <f t="shared" si="177"/>
        <v>3100</v>
      </c>
      <c r="AR428" s="36">
        <f t="shared" si="178"/>
        <v>5443.85</v>
      </c>
      <c r="AS428" s="36">
        <f t="shared" si="179"/>
        <v>101204</v>
      </c>
      <c r="AT428" s="40">
        <f t="shared" si="180"/>
        <v>104444</v>
      </c>
      <c r="AU428" s="37"/>
      <c r="AV428" s="37">
        <f t="shared" si="181"/>
        <v>1</v>
      </c>
    </row>
    <row r="429" spans="1:48" ht="15" customHeight="1" x14ac:dyDescent="0.25">
      <c r="A429" s="43">
        <v>45</v>
      </c>
      <c r="B429" s="43">
        <v>800</v>
      </c>
      <c r="C429" t="s">
        <v>2037</v>
      </c>
      <c r="D429" t="s">
        <v>2038</v>
      </c>
      <c r="E429" s="44" t="s">
        <v>565</v>
      </c>
      <c r="F429" s="35">
        <v>108724</v>
      </c>
      <c r="G429" s="53">
        <v>358</v>
      </c>
      <c r="H429" s="56">
        <f t="shared" si="156"/>
        <v>2.5538830266438746</v>
      </c>
      <c r="I429">
        <v>42</v>
      </c>
      <c r="J429">
        <v>159</v>
      </c>
      <c r="K429" s="37">
        <f t="shared" si="157"/>
        <v>26.415100000000002</v>
      </c>
      <c r="L429" s="37">
        <v>390</v>
      </c>
      <c r="M429" s="37">
        <v>384</v>
      </c>
      <c r="N429" s="37">
        <v>345</v>
      </c>
      <c r="O429" s="37">
        <v>362</v>
      </c>
      <c r="P429" s="48">
        <v>368</v>
      </c>
      <c r="Q429" s="53">
        <v>352</v>
      </c>
      <c r="R429" s="45">
        <f t="shared" si="158"/>
        <v>390</v>
      </c>
      <c r="S429" s="38">
        <f t="shared" si="159"/>
        <v>8.2100000000000009</v>
      </c>
      <c r="T429" s="53">
        <v>6175500</v>
      </c>
      <c r="U429" s="53">
        <v>22512295</v>
      </c>
      <c r="V429" s="63">
        <f t="shared" si="160"/>
        <v>27.431677000000001</v>
      </c>
      <c r="W429" s="36">
        <v>54</v>
      </c>
      <c r="X429">
        <v>448</v>
      </c>
      <c r="Y429">
        <f t="shared" si="161"/>
        <v>12.05</v>
      </c>
      <c r="Z429" s="55">
        <v>297621</v>
      </c>
      <c r="AA429" s="46">
        <v>86006</v>
      </c>
      <c r="AB429" s="37">
        <f t="shared" si="162"/>
        <v>0.376778</v>
      </c>
      <c r="AC429" s="37" t="str">
        <f t="shared" si="163"/>
        <v/>
      </c>
      <c r="AD429" s="37" t="str">
        <f t="shared" si="164"/>
        <v/>
      </c>
      <c r="AE429" s="71">
        <f t="shared" si="165"/>
        <v>760.5810212760191</v>
      </c>
      <c r="AF429" s="71">
        <f t="shared" si="166"/>
        <v>0</v>
      </c>
      <c r="AG429" s="71">
        <f t="shared" si="167"/>
        <v>0</v>
      </c>
      <c r="AH429" s="71" t="str">
        <f t="shared" si="168"/>
        <v/>
      </c>
      <c r="AI429" s="37" t="str">
        <f t="shared" si="169"/>
        <v/>
      </c>
      <c r="AJ429" s="37" t="str">
        <f t="shared" si="170"/>
        <v/>
      </c>
      <c r="AK429" s="38">
        <f t="shared" si="171"/>
        <v>760.58</v>
      </c>
      <c r="AL429" s="38">
        <f t="shared" si="172"/>
        <v>773.61</v>
      </c>
      <c r="AM429" s="36">
        <f t="shared" si="173"/>
        <v>164815</v>
      </c>
      <c r="AN429" s="39">
        <f t="shared" si="174"/>
        <v>1.8122660999999999E-3</v>
      </c>
      <c r="AO429" s="36">
        <f t="shared" si="175"/>
        <v>101.65181781509999</v>
      </c>
      <c r="AP429" s="36">
        <f t="shared" si="176"/>
        <v>108826</v>
      </c>
      <c r="AQ429" s="36">
        <f t="shared" si="177"/>
        <v>3580</v>
      </c>
      <c r="AR429" s="36">
        <f t="shared" si="178"/>
        <v>4300.3</v>
      </c>
      <c r="AS429" s="36">
        <f t="shared" si="179"/>
        <v>105144</v>
      </c>
      <c r="AT429" s="40">
        <f t="shared" si="180"/>
        <v>108826</v>
      </c>
      <c r="AU429" s="37"/>
      <c r="AV429" s="37">
        <f t="shared" si="181"/>
        <v>1</v>
      </c>
    </row>
    <row r="430" spans="1:48" ht="15" customHeight="1" x14ac:dyDescent="0.25">
      <c r="A430" s="43">
        <v>45</v>
      </c>
      <c r="B430" s="43">
        <v>900</v>
      </c>
      <c r="C430" t="s">
        <v>2103</v>
      </c>
      <c r="D430" t="s">
        <v>2104</v>
      </c>
      <c r="E430" s="44" t="s">
        <v>598</v>
      </c>
      <c r="F430" s="35">
        <v>81954</v>
      </c>
      <c r="G430" s="53">
        <v>242</v>
      </c>
      <c r="H430" s="56">
        <f t="shared" si="156"/>
        <v>2.3838153659804311</v>
      </c>
      <c r="I430">
        <v>18</v>
      </c>
      <c r="J430">
        <v>139</v>
      </c>
      <c r="K430" s="37">
        <f t="shared" si="157"/>
        <v>12.9496</v>
      </c>
      <c r="L430" s="37">
        <v>417</v>
      </c>
      <c r="M430" s="37">
        <v>379</v>
      </c>
      <c r="N430" s="37">
        <v>362</v>
      </c>
      <c r="O430" s="37">
        <v>347</v>
      </c>
      <c r="P430" s="48">
        <v>330</v>
      </c>
      <c r="Q430" s="53">
        <v>239</v>
      </c>
      <c r="R430" s="45">
        <f t="shared" si="158"/>
        <v>417</v>
      </c>
      <c r="S430" s="38">
        <f t="shared" si="159"/>
        <v>41.97</v>
      </c>
      <c r="T430" s="53">
        <v>4925600</v>
      </c>
      <c r="U430" s="53">
        <v>15462094</v>
      </c>
      <c r="V430" s="63">
        <f t="shared" si="160"/>
        <v>31.855969999999999</v>
      </c>
      <c r="W430" s="36">
        <v>28</v>
      </c>
      <c r="X430">
        <v>327</v>
      </c>
      <c r="Y430">
        <f t="shared" si="161"/>
        <v>8.56</v>
      </c>
      <c r="Z430" s="55">
        <v>196279</v>
      </c>
      <c r="AA430" s="46">
        <v>235002</v>
      </c>
      <c r="AB430" s="37">
        <f t="shared" si="162"/>
        <v>0.376778</v>
      </c>
      <c r="AC430" s="37" t="str">
        <f t="shared" si="163"/>
        <v/>
      </c>
      <c r="AD430" s="37" t="str">
        <f t="shared" si="164"/>
        <v/>
      </c>
      <c r="AE430" s="71">
        <f t="shared" si="165"/>
        <v>723.0169865916597</v>
      </c>
      <c r="AF430" s="71">
        <f t="shared" si="166"/>
        <v>0</v>
      </c>
      <c r="AG430" s="71">
        <f t="shared" si="167"/>
        <v>0</v>
      </c>
      <c r="AH430" s="71" t="str">
        <f t="shared" si="168"/>
        <v/>
      </c>
      <c r="AI430" s="37" t="str">
        <f t="shared" si="169"/>
        <v/>
      </c>
      <c r="AJ430" s="37" t="str">
        <f t="shared" si="170"/>
        <v/>
      </c>
      <c r="AK430" s="38">
        <f t="shared" si="171"/>
        <v>723.02</v>
      </c>
      <c r="AL430" s="38">
        <f t="shared" si="172"/>
        <v>735.41</v>
      </c>
      <c r="AM430" s="36">
        <f t="shared" si="173"/>
        <v>104016</v>
      </c>
      <c r="AN430" s="39">
        <f t="shared" si="174"/>
        <v>1.8122660999999999E-3</v>
      </c>
      <c r="AO430" s="36">
        <f t="shared" si="175"/>
        <v>39.982214698199996</v>
      </c>
      <c r="AP430" s="36">
        <f t="shared" si="176"/>
        <v>81994</v>
      </c>
      <c r="AQ430" s="36">
        <f t="shared" si="177"/>
        <v>2420</v>
      </c>
      <c r="AR430" s="36">
        <f t="shared" si="178"/>
        <v>11750.1</v>
      </c>
      <c r="AS430" s="36">
        <f t="shared" si="179"/>
        <v>79534</v>
      </c>
      <c r="AT430" s="40">
        <f t="shared" si="180"/>
        <v>81994</v>
      </c>
      <c r="AU430" s="37"/>
      <c r="AV430" s="37">
        <f t="shared" si="181"/>
        <v>1</v>
      </c>
    </row>
    <row r="431" spans="1:48" ht="15" customHeight="1" x14ac:dyDescent="0.25">
      <c r="A431" s="43">
        <v>45</v>
      </c>
      <c r="B431" s="43">
        <v>1200</v>
      </c>
      <c r="C431" t="s">
        <v>2387</v>
      </c>
      <c r="D431" t="s">
        <v>2388</v>
      </c>
      <c r="E431" s="44" t="s">
        <v>739</v>
      </c>
      <c r="F431" s="35">
        <v>263492</v>
      </c>
      <c r="G431" s="53">
        <v>595</v>
      </c>
      <c r="H431" s="56">
        <f t="shared" si="156"/>
        <v>2.7745169657285498</v>
      </c>
      <c r="I431">
        <v>53</v>
      </c>
      <c r="J431">
        <v>304</v>
      </c>
      <c r="K431" s="37">
        <f t="shared" si="157"/>
        <v>17.434200000000001</v>
      </c>
      <c r="L431" s="37">
        <v>904</v>
      </c>
      <c r="M431" s="37">
        <v>898</v>
      </c>
      <c r="N431" s="37">
        <v>707</v>
      </c>
      <c r="O431" s="37">
        <v>708</v>
      </c>
      <c r="P431" s="48">
        <v>658</v>
      </c>
      <c r="Q431" s="53">
        <v>592</v>
      </c>
      <c r="R431" s="45">
        <f t="shared" si="158"/>
        <v>904</v>
      </c>
      <c r="S431" s="38">
        <f t="shared" si="159"/>
        <v>34.18</v>
      </c>
      <c r="T431" s="53">
        <v>4794900</v>
      </c>
      <c r="U431" s="53">
        <v>30021834</v>
      </c>
      <c r="V431" s="63">
        <f t="shared" si="160"/>
        <v>15.971375999999999</v>
      </c>
      <c r="W431" s="36">
        <v>159</v>
      </c>
      <c r="X431">
        <v>552</v>
      </c>
      <c r="Y431">
        <f t="shared" si="161"/>
        <v>28.8</v>
      </c>
      <c r="Z431" s="55">
        <v>331840</v>
      </c>
      <c r="AA431" s="46">
        <v>175407</v>
      </c>
      <c r="AB431" s="37">
        <f t="shared" si="162"/>
        <v>0.376778</v>
      </c>
      <c r="AC431" s="37" t="str">
        <f t="shared" si="163"/>
        <v/>
      </c>
      <c r="AD431" s="37" t="str">
        <f t="shared" si="164"/>
        <v/>
      </c>
      <c r="AE431" s="71">
        <f t="shared" si="165"/>
        <v>809.31398383922487</v>
      </c>
      <c r="AF431" s="71">
        <f t="shared" si="166"/>
        <v>0</v>
      </c>
      <c r="AG431" s="71">
        <f t="shared" si="167"/>
        <v>0</v>
      </c>
      <c r="AH431" s="71" t="str">
        <f t="shared" si="168"/>
        <v/>
      </c>
      <c r="AI431" s="37" t="str">
        <f t="shared" si="169"/>
        <v/>
      </c>
      <c r="AJ431" s="37" t="str">
        <f t="shared" si="170"/>
        <v/>
      </c>
      <c r="AK431" s="38">
        <f t="shared" si="171"/>
        <v>809.31</v>
      </c>
      <c r="AL431" s="38">
        <f t="shared" si="172"/>
        <v>823.18</v>
      </c>
      <c r="AM431" s="36">
        <f t="shared" si="173"/>
        <v>364762</v>
      </c>
      <c r="AN431" s="39">
        <f t="shared" si="174"/>
        <v>1.8122660999999999E-3</v>
      </c>
      <c r="AO431" s="36">
        <f t="shared" si="175"/>
        <v>183.52818794699999</v>
      </c>
      <c r="AP431" s="36">
        <f t="shared" si="176"/>
        <v>263676</v>
      </c>
      <c r="AQ431" s="36">
        <f t="shared" si="177"/>
        <v>5950</v>
      </c>
      <c r="AR431" s="36">
        <f t="shared" si="178"/>
        <v>8770.35</v>
      </c>
      <c r="AS431" s="36">
        <f t="shared" si="179"/>
        <v>257542</v>
      </c>
      <c r="AT431" s="40">
        <f t="shared" si="180"/>
        <v>263676</v>
      </c>
      <c r="AU431" s="37"/>
      <c r="AV431" s="37">
        <f t="shared" si="181"/>
        <v>1</v>
      </c>
    </row>
    <row r="432" spans="1:48" ht="15" customHeight="1" x14ac:dyDescent="0.25">
      <c r="A432" s="43">
        <v>45</v>
      </c>
      <c r="B432" s="43">
        <v>1300</v>
      </c>
      <c r="C432" t="s">
        <v>2399</v>
      </c>
      <c r="D432" t="s">
        <v>2400</v>
      </c>
      <c r="E432" s="44" t="s">
        <v>745</v>
      </c>
      <c r="F432" s="35">
        <v>22203</v>
      </c>
      <c r="G432" s="53">
        <v>68</v>
      </c>
      <c r="H432" s="56">
        <f t="shared" si="156"/>
        <v>1.8325089127062364</v>
      </c>
      <c r="I432">
        <v>19</v>
      </c>
      <c r="J432">
        <v>47</v>
      </c>
      <c r="K432" s="37">
        <f t="shared" si="157"/>
        <v>40.4255</v>
      </c>
      <c r="L432" s="37">
        <v>138</v>
      </c>
      <c r="M432" s="37">
        <v>136</v>
      </c>
      <c r="N432" s="37">
        <v>98</v>
      </c>
      <c r="O432" s="37">
        <v>88</v>
      </c>
      <c r="P432" s="48">
        <v>69</v>
      </c>
      <c r="Q432" s="53">
        <v>70</v>
      </c>
      <c r="R432" s="45">
        <f t="shared" si="158"/>
        <v>138</v>
      </c>
      <c r="S432" s="38">
        <f t="shared" si="159"/>
        <v>50.72</v>
      </c>
      <c r="T432" s="53">
        <v>569300</v>
      </c>
      <c r="U432" s="53">
        <v>1827893</v>
      </c>
      <c r="V432" s="63">
        <f t="shared" si="160"/>
        <v>31.145149</v>
      </c>
      <c r="W432" s="36">
        <v>10</v>
      </c>
      <c r="X432">
        <v>75</v>
      </c>
      <c r="Y432">
        <f t="shared" si="161"/>
        <v>13.33</v>
      </c>
      <c r="Z432" s="55">
        <v>23439</v>
      </c>
      <c r="AA432" s="46">
        <v>16500</v>
      </c>
      <c r="AB432" s="37">
        <f t="shared" si="162"/>
        <v>0.376778</v>
      </c>
      <c r="AC432" s="37" t="str">
        <f t="shared" si="163"/>
        <v/>
      </c>
      <c r="AD432" s="37" t="str">
        <f t="shared" si="164"/>
        <v/>
      </c>
      <c r="AE432" s="71">
        <f t="shared" si="165"/>
        <v>601.24607111181535</v>
      </c>
      <c r="AF432" s="71">
        <f t="shared" si="166"/>
        <v>0</v>
      </c>
      <c r="AG432" s="71">
        <f t="shared" si="167"/>
        <v>0</v>
      </c>
      <c r="AH432" s="71" t="str">
        <f t="shared" si="168"/>
        <v/>
      </c>
      <c r="AI432" s="37" t="str">
        <f t="shared" si="169"/>
        <v/>
      </c>
      <c r="AJ432" s="37" t="str">
        <f t="shared" si="170"/>
        <v/>
      </c>
      <c r="AK432" s="38">
        <f t="shared" si="171"/>
        <v>601.25</v>
      </c>
      <c r="AL432" s="38">
        <f t="shared" si="172"/>
        <v>611.54999999999995</v>
      </c>
      <c r="AM432" s="36">
        <f t="shared" si="173"/>
        <v>32754</v>
      </c>
      <c r="AN432" s="39">
        <f t="shared" si="174"/>
        <v>1.8122660999999999E-3</v>
      </c>
      <c r="AO432" s="36">
        <f t="shared" si="175"/>
        <v>19.1212196211</v>
      </c>
      <c r="AP432" s="36">
        <f t="shared" si="176"/>
        <v>22222</v>
      </c>
      <c r="AQ432" s="36">
        <f t="shared" si="177"/>
        <v>680</v>
      </c>
      <c r="AR432" s="36">
        <f t="shared" si="178"/>
        <v>825</v>
      </c>
      <c r="AS432" s="36">
        <f t="shared" si="179"/>
        <v>21523</v>
      </c>
      <c r="AT432" s="40">
        <f t="shared" si="180"/>
        <v>22222</v>
      </c>
      <c r="AU432" s="37"/>
      <c r="AV432" s="37">
        <f t="shared" si="181"/>
        <v>1</v>
      </c>
    </row>
    <row r="433" spans="1:48" ht="15" customHeight="1" x14ac:dyDescent="0.25">
      <c r="A433" s="43">
        <v>45</v>
      </c>
      <c r="B433" s="43">
        <v>1400</v>
      </c>
      <c r="C433" t="s">
        <v>2477</v>
      </c>
      <c r="D433" t="s">
        <v>2478</v>
      </c>
      <c r="E433" s="44" t="s">
        <v>784</v>
      </c>
      <c r="F433" s="35">
        <v>24887</v>
      </c>
      <c r="G433" s="53">
        <v>82</v>
      </c>
      <c r="H433" s="56">
        <f t="shared" si="156"/>
        <v>1.9138138523837167</v>
      </c>
      <c r="I433">
        <v>18</v>
      </c>
      <c r="J433">
        <v>52</v>
      </c>
      <c r="K433" s="37">
        <f t="shared" si="157"/>
        <v>34.615400000000001</v>
      </c>
      <c r="L433" s="37">
        <v>118</v>
      </c>
      <c r="M433" s="37">
        <v>129</v>
      </c>
      <c r="N433" s="37">
        <v>103</v>
      </c>
      <c r="O433" s="37">
        <v>92</v>
      </c>
      <c r="P433" s="48">
        <v>104</v>
      </c>
      <c r="Q433" s="53">
        <v>79</v>
      </c>
      <c r="R433" s="45">
        <f t="shared" si="158"/>
        <v>129</v>
      </c>
      <c r="S433" s="38">
        <f t="shared" si="159"/>
        <v>36.43</v>
      </c>
      <c r="T433" s="53">
        <v>305700</v>
      </c>
      <c r="U433" s="53">
        <v>4247554</v>
      </c>
      <c r="V433" s="63">
        <f t="shared" si="160"/>
        <v>7.1970830000000001</v>
      </c>
      <c r="W433" s="36">
        <v>33</v>
      </c>
      <c r="X433">
        <v>100</v>
      </c>
      <c r="Y433">
        <f t="shared" si="161"/>
        <v>33</v>
      </c>
      <c r="Z433" s="55">
        <v>42588</v>
      </c>
      <c r="AA433" s="46">
        <v>22850</v>
      </c>
      <c r="AB433" s="37">
        <f t="shared" si="162"/>
        <v>0.376778</v>
      </c>
      <c r="AC433" s="37" t="str">
        <f t="shared" si="163"/>
        <v/>
      </c>
      <c r="AD433" s="37" t="str">
        <f t="shared" si="164"/>
        <v/>
      </c>
      <c r="AE433" s="71">
        <f t="shared" si="165"/>
        <v>619.20446227295815</v>
      </c>
      <c r="AF433" s="71">
        <f t="shared" si="166"/>
        <v>0</v>
      </c>
      <c r="AG433" s="71">
        <f t="shared" si="167"/>
        <v>0</v>
      </c>
      <c r="AH433" s="71" t="str">
        <f t="shared" si="168"/>
        <v/>
      </c>
      <c r="AI433" s="37" t="str">
        <f t="shared" si="169"/>
        <v/>
      </c>
      <c r="AJ433" s="37" t="str">
        <f t="shared" si="170"/>
        <v/>
      </c>
      <c r="AK433" s="38">
        <f t="shared" si="171"/>
        <v>619.20000000000005</v>
      </c>
      <c r="AL433" s="38">
        <f t="shared" si="172"/>
        <v>629.80999999999995</v>
      </c>
      <c r="AM433" s="36">
        <f t="shared" si="173"/>
        <v>35598</v>
      </c>
      <c r="AN433" s="39">
        <f t="shared" si="174"/>
        <v>1.8122660999999999E-3</v>
      </c>
      <c r="AO433" s="36">
        <f t="shared" si="175"/>
        <v>19.4111821971</v>
      </c>
      <c r="AP433" s="36">
        <f t="shared" si="176"/>
        <v>24906</v>
      </c>
      <c r="AQ433" s="36">
        <f t="shared" si="177"/>
        <v>820</v>
      </c>
      <c r="AR433" s="36">
        <f t="shared" si="178"/>
        <v>1142.5</v>
      </c>
      <c r="AS433" s="36">
        <f t="shared" si="179"/>
        <v>24067</v>
      </c>
      <c r="AT433" s="40">
        <f t="shared" si="180"/>
        <v>24906</v>
      </c>
      <c r="AU433" s="37"/>
      <c r="AV433" s="37">
        <f t="shared" si="181"/>
        <v>1</v>
      </c>
    </row>
    <row r="434" spans="1:48" ht="15" customHeight="1" x14ac:dyDescent="0.25">
      <c r="A434" s="43">
        <v>45</v>
      </c>
      <c r="B434" s="43">
        <v>1500</v>
      </c>
      <c r="C434" t="s">
        <v>2513</v>
      </c>
      <c r="D434" t="s">
        <v>2514</v>
      </c>
      <c r="E434" s="44" t="s">
        <v>802</v>
      </c>
      <c r="F434" s="35">
        <v>702369</v>
      </c>
      <c r="G434" s="53">
        <v>1628</v>
      </c>
      <c r="H434" s="56">
        <f t="shared" si="156"/>
        <v>3.2116544005531824</v>
      </c>
      <c r="I434">
        <v>177</v>
      </c>
      <c r="J434">
        <v>745</v>
      </c>
      <c r="K434" s="37">
        <f t="shared" si="157"/>
        <v>23.758399999999998</v>
      </c>
      <c r="L434" s="37">
        <v>1999</v>
      </c>
      <c r="M434" s="37">
        <v>2105</v>
      </c>
      <c r="N434" s="37">
        <v>1813</v>
      </c>
      <c r="O434" s="37">
        <v>1678</v>
      </c>
      <c r="P434" s="45">
        <v>1563</v>
      </c>
      <c r="Q434" s="53">
        <v>1605</v>
      </c>
      <c r="R434" s="45">
        <f t="shared" si="158"/>
        <v>2105</v>
      </c>
      <c r="S434" s="38">
        <f t="shared" si="159"/>
        <v>22.66</v>
      </c>
      <c r="T434" s="53">
        <v>16973700</v>
      </c>
      <c r="U434" s="53">
        <v>90119318</v>
      </c>
      <c r="V434" s="63">
        <f t="shared" si="160"/>
        <v>18.834696000000001</v>
      </c>
      <c r="W434" s="36">
        <v>302</v>
      </c>
      <c r="X434">
        <v>1649</v>
      </c>
      <c r="Y434">
        <f t="shared" si="161"/>
        <v>18.309999999999999</v>
      </c>
      <c r="Z434" s="55">
        <v>925503</v>
      </c>
      <c r="AA434" s="46">
        <v>766530</v>
      </c>
      <c r="AB434" s="37">
        <f t="shared" si="162"/>
        <v>0.376778</v>
      </c>
      <c r="AC434" s="37" t="str">
        <f t="shared" si="163"/>
        <v/>
      </c>
      <c r="AD434" s="37" t="str">
        <f t="shared" si="164"/>
        <v/>
      </c>
      <c r="AE434" s="71">
        <f t="shared" si="165"/>
        <v>905.8675890309853</v>
      </c>
      <c r="AF434" s="71">
        <f t="shared" si="166"/>
        <v>0</v>
      </c>
      <c r="AG434" s="71">
        <f t="shared" si="167"/>
        <v>0</v>
      </c>
      <c r="AH434" s="71" t="str">
        <f t="shared" si="168"/>
        <v/>
      </c>
      <c r="AI434" s="37" t="str">
        <f t="shared" si="169"/>
        <v/>
      </c>
      <c r="AJ434" s="37" t="str">
        <f t="shared" si="170"/>
        <v/>
      </c>
      <c r="AK434" s="38">
        <f t="shared" si="171"/>
        <v>905.87</v>
      </c>
      <c r="AL434" s="38">
        <f t="shared" si="172"/>
        <v>921.39</v>
      </c>
      <c r="AM434" s="36">
        <f t="shared" si="173"/>
        <v>1151314</v>
      </c>
      <c r="AN434" s="39">
        <f t="shared" si="174"/>
        <v>1.8122660999999999E-3</v>
      </c>
      <c r="AO434" s="36">
        <f t="shared" si="175"/>
        <v>813.60780426449992</v>
      </c>
      <c r="AP434" s="36">
        <f t="shared" si="176"/>
        <v>703183</v>
      </c>
      <c r="AQ434" s="36">
        <f t="shared" si="177"/>
        <v>16280</v>
      </c>
      <c r="AR434" s="36">
        <f t="shared" si="178"/>
        <v>38326.5</v>
      </c>
      <c r="AS434" s="36">
        <f t="shared" si="179"/>
        <v>686089</v>
      </c>
      <c r="AT434" s="40">
        <f t="shared" si="180"/>
        <v>703183</v>
      </c>
      <c r="AU434" s="37"/>
      <c r="AV434" s="37">
        <f t="shared" si="181"/>
        <v>1</v>
      </c>
    </row>
    <row r="435" spans="1:48" ht="15" customHeight="1" x14ac:dyDescent="0.25">
      <c r="A435" s="43">
        <v>46</v>
      </c>
      <c r="B435" s="43">
        <v>100</v>
      </c>
      <c r="C435" t="s">
        <v>1157</v>
      </c>
      <c r="D435" t="s">
        <v>1158</v>
      </c>
      <c r="E435" s="44" t="s">
        <v>127</v>
      </c>
      <c r="F435" s="35">
        <v>149338</v>
      </c>
      <c r="G435" s="53">
        <v>305</v>
      </c>
      <c r="H435" s="56">
        <f t="shared" si="156"/>
        <v>2.4842998393467859</v>
      </c>
      <c r="I435">
        <v>86</v>
      </c>
      <c r="J435">
        <v>165</v>
      </c>
      <c r="K435" s="37">
        <f t="shared" si="157"/>
        <v>52.121200000000002</v>
      </c>
      <c r="L435" s="37">
        <v>487</v>
      </c>
      <c r="M435" s="37">
        <v>543</v>
      </c>
      <c r="N435" s="37">
        <v>461</v>
      </c>
      <c r="O435" s="37">
        <v>413</v>
      </c>
      <c r="P435" s="48">
        <v>369</v>
      </c>
      <c r="Q435" s="53">
        <v>303</v>
      </c>
      <c r="R435" s="45">
        <f t="shared" si="158"/>
        <v>543</v>
      </c>
      <c r="S435" s="38">
        <f t="shared" si="159"/>
        <v>43.83</v>
      </c>
      <c r="T435" s="53">
        <v>387900</v>
      </c>
      <c r="U435" s="53">
        <v>6720911</v>
      </c>
      <c r="V435" s="63">
        <f t="shared" si="160"/>
        <v>5.7715389999999998</v>
      </c>
      <c r="W435" s="36">
        <v>69</v>
      </c>
      <c r="X435">
        <v>272</v>
      </c>
      <c r="Y435">
        <f t="shared" si="161"/>
        <v>25.37</v>
      </c>
      <c r="Z435" s="55">
        <v>62773</v>
      </c>
      <c r="AA435" s="46">
        <v>173813</v>
      </c>
      <c r="AB435" s="37">
        <f t="shared" si="162"/>
        <v>0.376778</v>
      </c>
      <c r="AC435" s="37" t="str">
        <f t="shared" si="163"/>
        <v/>
      </c>
      <c r="AD435" s="37" t="str">
        <f t="shared" si="164"/>
        <v/>
      </c>
      <c r="AE435" s="71">
        <f t="shared" si="165"/>
        <v>745.2116956154</v>
      </c>
      <c r="AF435" s="71">
        <f t="shared" si="166"/>
        <v>0</v>
      </c>
      <c r="AG435" s="71">
        <f t="shared" si="167"/>
        <v>0</v>
      </c>
      <c r="AH435" s="71" t="str">
        <f t="shared" si="168"/>
        <v/>
      </c>
      <c r="AI435" s="37" t="str">
        <f t="shared" si="169"/>
        <v/>
      </c>
      <c r="AJ435" s="37" t="str">
        <f t="shared" si="170"/>
        <v/>
      </c>
      <c r="AK435" s="38">
        <f t="shared" si="171"/>
        <v>745.21</v>
      </c>
      <c r="AL435" s="38">
        <f t="shared" si="172"/>
        <v>757.98</v>
      </c>
      <c r="AM435" s="36">
        <f t="shared" si="173"/>
        <v>207532</v>
      </c>
      <c r="AN435" s="39">
        <f t="shared" si="174"/>
        <v>1.8122660999999999E-3</v>
      </c>
      <c r="AO435" s="36">
        <f t="shared" si="175"/>
        <v>105.4630134234</v>
      </c>
      <c r="AP435" s="36">
        <f t="shared" si="176"/>
        <v>149443</v>
      </c>
      <c r="AQ435" s="36">
        <f t="shared" si="177"/>
        <v>3050</v>
      </c>
      <c r="AR435" s="36">
        <f t="shared" si="178"/>
        <v>8690.65</v>
      </c>
      <c r="AS435" s="36">
        <f t="shared" si="179"/>
        <v>146288</v>
      </c>
      <c r="AT435" s="40">
        <f t="shared" si="180"/>
        <v>149443</v>
      </c>
      <c r="AU435" s="37"/>
      <c r="AV435" s="37">
        <f t="shared" si="181"/>
        <v>1</v>
      </c>
    </row>
    <row r="436" spans="1:48" ht="15" customHeight="1" x14ac:dyDescent="0.25">
      <c r="A436" s="43">
        <v>46</v>
      </c>
      <c r="B436" s="43">
        <v>200</v>
      </c>
      <c r="C436" t="s">
        <v>1335</v>
      </c>
      <c r="D436" t="s">
        <v>1336</v>
      </c>
      <c r="E436" s="44" t="s">
        <v>215</v>
      </c>
      <c r="F436" s="35">
        <v>57573</v>
      </c>
      <c r="G436" s="53">
        <v>134</v>
      </c>
      <c r="H436" s="56">
        <f t="shared" si="156"/>
        <v>2.1271047983648077</v>
      </c>
      <c r="I436">
        <v>58</v>
      </c>
      <c r="J436">
        <v>180</v>
      </c>
      <c r="K436" s="37">
        <f t="shared" si="157"/>
        <v>32.222200000000001</v>
      </c>
      <c r="L436" s="37">
        <v>237</v>
      </c>
      <c r="M436" s="37">
        <v>216</v>
      </c>
      <c r="N436" s="37">
        <v>187</v>
      </c>
      <c r="O436" s="37">
        <v>197</v>
      </c>
      <c r="P436" s="48">
        <v>167</v>
      </c>
      <c r="Q436" s="53">
        <v>133</v>
      </c>
      <c r="R436" s="45">
        <f t="shared" si="158"/>
        <v>237</v>
      </c>
      <c r="S436" s="38">
        <f t="shared" si="159"/>
        <v>43.46</v>
      </c>
      <c r="T436" s="53">
        <v>812500</v>
      </c>
      <c r="U436" s="53">
        <v>2889014</v>
      </c>
      <c r="V436" s="63">
        <f t="shared" si="160"/>
        <v>28.123781999999999</v>
      </c>
      <c r="W436" s="36">
        <v>107</v>
      </c>
      <c r="X436">
        <v>270</v>
      </c>
      <c r="Y436">
        <f t="shared" si="161"/>
        <v>39.630000000000003</v>
      </c>
      <c r="Z436" s="55">
        <v>34301</v>
      </c>
      <c r="AA436" s="46">
        <v>143501</v>
      </c>
      <c r="AB436" s="37">
        <f t="shared" si="162"/>
        <v>0.376778</v>
      </c>
      <c r="AC436" s="37" t="str">
        <f t="shared" si="163"/>
        <v/>
      </c>
      <c r="AD436" s="37" t="str">
        <f t="shared" si="164"/>
        <v/>
      </c>
      <c r="AE436" s="71">
        <f t="shared" si="165"/>
        <v>666.31552654842369</v>
      </c>
      <c r="AF436" s="71">
        <f t="shared" si="166"/>
        <v>0</v>
      </c>
      <c r="AG436" s="71">
        <f t="shared" si="167"/>
        <v>0</v>
      </c>
      <c r="AH436" s="71" t="str">
        <f t="shared" si="168"/>
        <v/>
      </c>
      <c r="AI436" s="37" t="str">
        <f t="shared" si="169"/>
        <v/>
      </c>
      <c r="AJ436" s="37" t="str">
        <f t="shared" si="170"/>
        <v/>
      </c>
      <c r="AK436" s="38">
        <f t="shared" si="171"/>
        <v>666.32</v>
      </c>
      <c r="AL436" s="38">
        <f t="shared" si="172"/>
        <v>677.74</v>
      </c>
      <c r="AM436" s="36">
        <f t="shared" si="173"/>
        <v>77893</v>
      </c>
      <c r="AN436" s="39">
        <f t="shared" si="174"/>
        <v>1.8122660999999999E-3</v>
      </c>
      <c r="AO436" s="36">
        <f t="shared" si="175"/>
        <v>36.825247151999996</v>
      </c>
      <c r="AP436" s="36">
        <f t="shared" si="176"/>
        <v>57610</v>
      </c>
      <c r="AQ436" s="36">
        <f t="shared" si="177"/>
        <v>1340</v>
      </c>
      <c r="AR436" s="36">
        <f t="shared" si="178"/>
        <v>7175.05</v>
      </c>
      <c r="AS436" s="36">
        <f t="shared" si="179"/>
        <v>56233</v>
      </c>
      <c r="AT436" s="40">
        <f t="shared" si="180"/>
        <v>57610</v>
      </c>
      <c r="AU436" s="37"/>
      <c r="AV436" s="37">
        <f t="shared" si="181"/>
        <v>1</v>
      </c>
    </row>
    <row r="437" spans="1:48" ht="15" customHeight="1" x14ac:dyDescent="0.25">
      <c r="A437" s="43">
        <v>46</v>
      </c>
      <c r="B437" s="43">
        <v>300</v>
      </c>
      <c r="C437" t="s">
        <v>1415</v>
      </c>
      <c r="D437" t="s">
        <v>1416</v>
      </c>
      <c r="E437" s="44" t="s">
        <v>254</v>
      </c>
      <c r="F437" s="35">
        <v>4195218</v>
      </c>
      <c r="G437" s="53">
        <v>10549</v>
      </c>
      <c r="H437" s="56">
        <f t="shared" si="156"/>
        <v>4.023211292328889</v>
      </c>
      <c r="I437">
        <v>1073</v>
      </c>
      <c r="J437">
        <v>5010</v>
      </c>
      <c r="K437" s="37">
        <f t="shared" si="157"/>
        <v>21.417200000000001</v>
      </c>
      <c r="L437" s="37">
        <v>10751</v>
      </c>
      <c r="M437" s="37">
        <v>11506</v>
      </c>
      <c r="N437" s="37">
        <v>11265</v>
      </c>
      <c r="O437" s="37">
        <v>10889</v>
      </c>
      <c r="P437" s="45">
        <v>10666</v>
      </c>
      <c r="Q437" s="53">
        <v>10487</v>
      </c>
      <c r="R437" s="45">
        <f t="shared" si="158"/>
        <v>11506</v>
      </c>
      <c r="S437" s="38">
        <f t="shared" si="159"/>
        <v>8.32</v>
      </c>
      <c r="T437" s="53">
        <v>243126700</v>
      </c>
      <c r="U437" s="53">
        <v>1002359608</v>
      </c>
      <c r="V437" s="63">
        <f t="shared" si="160"/>
        <v>24.255437000000001</v>
      </c>
      <c r="W437" s="36">
        <v>2302</v>
      </c>
      <c r="X437">
        <v>10411</v>
      </c>
      <c r="Y437">
        <f t="shared" si="161"/>
        <v>22.11</v>
      </c>
      <c r="Z437" s="55">
        <v>12655209</v>
      </c>
      <c r="AA437" s="46">
        <v>6489488</v>
      </c>
      <c r="AB437" s="37">
        <f t="shared" si="162"/>
        <v>0.376778</v>
      </c>
      <c r="AC437" s="37" t="str">
        <f t="shared" si="163"/>
        <v/>
      </c>
      <c r="AD437" s="37">
        <f t="shared" si="164"/>
        <v>0.45100000000000001</v>
      </c>
      <c r="AE437" s="71">
        <f t="shared" si="165"/>
        <v>0</v>
      </c>
      <c r="AF437" s="71">
        <f t="shared" si="166"/>
        <v>1147.0148810082501</v>
      </c>
      <c r="AG437" s="71">
        <f t="shared" si="167"/>
        <v>1090.6603479934499</v>
      </c>
      <c r="AH437" s="71" t="str">
        <f t="shared" si="168"/>
        <v/>
      </c>
      <c r="AI437" s="37">
        <f t="shared" si="169"/>
        <v>1116.0762423831247</v>
      </c>
      <c r="AJ437" s="37">
        <f t="shared" si="170"/>
        <v>1</v>
      </c>
      <c r="AK437" s="38">
        <f t="shared" si="171"/>
        <v>1116.08</v>
      </c>
      <c r="AL437" s="38">
        <f t="shared" si="172"/>
        <v>1135.2</v>
      </c>
      <c r="AM437" s="36">
        <f t="shared" si="173"/>
        <v>7207020</v>
      </c>
      <c r="AN437" s="39">
        <f t="shared" si="174"/>
        <v>1.8122660999999999E-3</v>
      </c>
      <c r="AO437" s="36">
        <f t="shared" si="175"/>
        <v>5458.1866645122</v>
      </c>
      <c r="AP437" s="36">
        <f t="shared" si="176"/>
        <v>4200676</v>
      </c>
      <c r="AQ437" s="36">
        <f t="shared" si="177"/>
        <v>105490</v>
      </c>
      <c r="AR437" s="36">
        <f t="shared" si="178"/>
        <v>324474.40000000002</v>
      </c>
      <c r="AS437" s="36">
        <f t="shared" si="179"/>
        <v>4089728</v>
      </c>
      <c r="AT437" s="40">
        <f t="shared" si="180"/>
        <v>4200676</v>
      </c>
      <c r="AU437" s="37"/>
      <c r="AV437" s="37">
        <f t="shared" si="181"/>
        <v>1</v>
      </c>
    </row>
    <row r="438" spans="1:48" ht="15" customHeight="1" x14ac:dyDescent="0.25">
      <c r="A438" s="43">
        <v>46</v>
      </c>
      <c r="B438" s="43">
        <v>500</v>
      </c>
      <c r="C438" t="s">
        <v>1525</v>
      </c>
      <c r="D438" t="s">
        <v>1526</v>
      </c>
      <c r="E438" s="44" t="s">
        <v>309</v>
      </c>
      <c r="F438" s="35">
        <v>107811</v>
      </c>
      <c r="G438" s="53">
        <v>293</v>
      </c>
      <c r="H438" s="56">
        <f t="shared" si="156"/>
        <v>2.4668676203541096</v>
      </c>
      <c r="I438">
        <v>68</v>
      </c>
      <c r="J438">
        <v>130</v>
      </c>
      <c r="K438" s="37">
        <f t="shared" si="157"/>
        <v>52.307700000000004</v>
      </c>
      <c r="L438" s="37">
        <v>381</v>
      </c>
      <c r="M438" s="37">
        <v>377</v>
      </c>
      <c r="N438" s="37">
        <v>374</v>
      </c>
      <c r="O438" s="37">
        <v>317</v>
      </c>
      <c r="P438" s="48">
        <v>303</v>
      </c>
      <c r="Q438" s="53">
        <v>291</v>
      </c>
      <c r="R438" s="45">
        <f t="shared" si="158"/>
        <v>381</v>
      </c>
      <c r="S438" s="38">
        <f t="shared" si="159"/>
        <v>23.1</v>
      </c>
      <c r="T438" s="53">
        <v>601700</v>
      </c>
      <c r="U438" s="53">
        <v>14828924</v>
      </c>
      <c r="V438" s="63">
        <f t="shared" si="160"/>
        <v>4.0576109999999996</v>
      </c>
      <c r="W438" s="36">
        <v>54</v>
      </c>
      <c r="X438">
        <v>224</v>
      </c>
      <c r="Y438">
        <f t="shared" si="161"/>
        <v>24.11</v>
      </c>
      <c r="Z438" s="55">
        <v>137424</v>
      </c>
      <c r="AA438" s="46">
        <v>45013</v>
      </c>
      <c r="AB438" s="37">
        <f t="shared" si="162"/>
        <v>0.376778</v>
      </c>
      <c r="AC438" s="37" t="str">
        <f t="shared" si="163"/>
        <v/>
      </c>
      <c r="AD438" s="37" t="str">
        <f t="shared" si="164"/>
        <v/>
      </c>
      <c r="AE438" s="71">
        <f t="shared" si="165"/>
        <v>741.36131938095468</v>
      </c>
      <c r="AF438" s="71">
        <f t="shared" si="166"/>
        <v>0</v>
      </c>
      <c r="AG438" s="71">
        <f t="shared" si="167"/>
        <v>0</v>
      </c>
      <c r="AH438" s="71" t="str">
        <f t="shared" si="168"/>
        <v/>
      </c>
      <c r="AI438" s="37" t="str">
        <f t="shared" si="169"/>
        <v/>
      </c>
      <c r="AJ438" s="37" t="str">
        <f t="shared" si="170"/>
        <v/>
      </c>
      <c r="AK438" s="38">
        <f t="shared" si="171"/>
        <v>741.36</v>
      </c>
      <c r="AL438" s="38">
        <f t="shared" si="172"/>
        <v>754.06</v>
      </c>
      <c r="AM438" s="36">
        <f t="shared" si="173"/>
        <v>169161</v>
      </c>
      <c r="AN438" s="39">
        <f t="shared" si="174"/>
        <v>1.8122660999999999E-3</v>
      </c>
      <c r="AO438" s="36">
        <f t="shared" si="175"/>
        <v>111.182525235</v>
      </c>
      <c r="AP438" s="36">
        <f t="shared" si="176"/>
        <v>107922</v>
      </c>
      <c r="AQ438" s="36">
        <f t="shared" si="177"/>
        <v>2930</v>
      </c>
      <c r="AR438" s="36">
        <f t="shared" si="178"/>
        <v>2250.65</v>
      </c>
      <c r="AS438" s="36">
        <f t="shared" si="179"/>
        <v>105560</v>
      </c>
      <c r="AT438" s="40">
        <f t="shared" si="180"/>
        <v>107922</v>
      </c>
      <c r="AU438" s="37"/>
      <c r="AV438" s="37">
        <f t="shared" si="181"/>
        <v>1</v>
      </c>
    </row>
    <row r="439" spans="1:48" ht="15" customHeight="1" x14ac:dyDescent="0.25">
      <c r="A439" s="43">
        <v>46</v>
      </c>
      <c r="B439" s="43">
        <v>700</v>
      </c>
      <c r="C439" t="s">
        <v>2063</v>
      </c>
      <c r="D439" t="s">
        <v>2064</v>
      </c>
      <c r="E439" s="44" t="s">
        <v>578</v>
      </c>
      <c r="F439" s="35">
        <v>67525</v>
      </c>
      <c r="G439" s="53">
        <v>224</v>
      </c>
      <c r="H439" s="56">
        <f t="shared" si="156"/>
        <v>2.3502480183341627</v>
      </c>
      <c r="I439">
        <v>22</v>
      </c>
      <c r="J439">
        <v>111</v>
      </c>
      <c r="K439" s="37">
        <f t="shared" si="157"/>
        <v>19.819800000000001</v>
      </c>
      <c r="L439" s="37">
        <v>188</v>
      </c>
      <c r="M439" s="37">
        <v>269</v>
      </c>
      <c r="N439" s="37">
        <v>276</v>
      </c>
      <c r="O439" s="37">
        <v>262</v>
      </c>
      <c r="P439" s="48">
        <v>227</v>
      </c>
      <c r="Q439" s="53">
        <v>223</v>
      </c>
      <c r="R439" s="45">
        <f t="shared" si="158"/>
        <v>276</v>
      </c>
      <c r="S439" s="38">
        <f t="shared" si="159"/>
        <v>18.84</v>
      </c>
      <c r="T439" s="53">
        <v>210100</v>
      </c>
      <c r="U439" s="53">
        <v>8658465</v>
      </c>
      <c r="V439" s="63">
        <f t="shared" si="160"/>
        <v>2.4265270000000001</v>
      </c>
      <c r="W439" s="36">
        <v>67</v>
      </c>
      <c r="X439">
        <v>208</v>
      </c>
      <c r="Y439">
        <f t="shared" si="161"/>
        <v>32.21</v>
      </c>
      <c r="Z439" s="55">
        <v>86905</v>
      </c>
      <c r="AA439" s="46">
        <v>55701</v>
      </c>
      <c r="AB439" s="37">
        <f t="shared" si="162"/>
        <v>0.376778</v>
      </c>
      <c r="AC439" s="37" t="str">
        <f t="shared" si="163"/>
        <v/>
      </c>
      <c r="AD439" s="37" t="str">
        <f t="shared" si="164"/>
        <v/>
      </c>
      <c r="AE439" s="71">
        <f t="shared" si="165"/>
        <v>715.60273154559491</v>
      </c>
      <c r="AF439" s="71">
        <f t="shared" si="166"/>
        <v>0</v>
      </c>
      <c r="AG439" s="71">
        <f t="shared" si="167"/>
        <v>0</v>
      </c>
      <c r="AH439" s="71" t="str">
        <f t="shared" si="168"/>
        <v/>
      </c>
      <c r="AI439" s="37" t="str">
        <f t="shared" si="169"/>
        <v/>
      </c>
      <c r="AJ439" s="37" t="str">
        <f t="shared" si="170"/>
        <v/>
      </c>
      <c r="AK439" s="38">
        <f t="shared" si="171"/>
        <v>715.6</v>
      </c>
      <c r="AL439" s="38">
        <f t="shared" si="172"/>
        <v>727.86</v>
      </c>
      <c r="AM439" s="36">
        <f t="shared" si="173"/>
        <v>130297</v>
      </c>
      <c r="AN439" s="39">
        <f t="shared" si="174"/>
        <v>1.8122660999999999E-3</v>
      </c>
      <c r="AO439" s="36">
        <f t="shared" si="175"/>
        <v>113.75956762919999</v>
      </c>
      <c r="AP439" s="36">
        <f t="shared" si="176"/>
        <v>67639</v>
      </c>
      <c r="AQ439" s="36">
        <f t="shared" si="177"/>
        <v>2240</v>
      </c>
      <c r="AR439" s="36">
        <f t="shared" si="178"/>
        <v>2785.05</v>
      </c>
      <c r="AS439" s="36">
        <f t="shared" si="179"/>
        <v>65285</v>
      </c>
      <c r="AT439" s="40">
        <f t="shared" si="180"/>
        <v>67639</v>
      </c>
      <c r="AU439" s="37"/>
      <c r="AV439" s="37">
        <f t="shared" si="181"/>
        <v>1</v>
      </c>
    </row>
    <row r="440" spans="1:48" ht="15" customHeight="1" x14ac:dyDescent="0.25">
      <c r="A440" s="43">
        <v>46</v>
      </c>
      <c r="B440" s="43">
        <v>900</v>
      </c>
      <c r="C440" t="s">
        <v>2299</v>
      </c>
      <c r="D440" t="s">
        <v>2300</v>
      </c>
      <c r="E440" s="44" t="s">
        <v>695</v>
      </c>
      <c r="F440" s="35">
        <v>453135</v>
      </c>
      <c r="G440" s="53">
        <v>1063</v>
      </c>
      <c r="H440" s="56">
        <f t="shared" si="156"/>
        <v>3.0265332645232967</v>
      </c>
      <c r="I440">
        <v>171</v>
      </c>
      <c r="J440">
        <v>491</v>
      </c>
      <c r="K440" s="37">
        <f t="shared" si="157"/>
        <v>34.826900000000002</v>
      </c>
      <c r="L440" s="37">
        <v>1190</v>
      </c>
      <c r="M440" s="37">
        <v>1275</v>
      </c>
      <c r="N440" s="37">
        <v>1105</v>
      </c>
      <c r="O440" s="37">
        <v>1082</v>
      </c>
      <c r="P440" s="45">
        <v>1137</v>
      </c>
      <c r="Q440" s="53">
        <v>1058</v>
      </c>
      <c r="R440" s="45">
        <f t="shared" si="158"/>
        <v>1275</v>
      </c>
      <c r="S440" s="38">
        <f t="shared" si="159"/>
        <v>16.63</v>
      </c>
      <c r="T440" s="53">
        <v>6291200</v>
      </c>
      <c r="U440" s="53">
        <v>52171514</v>
      </c>
      <c r="V440" s="63">
        <f t="shared" si="160"/>
        <v>12.058688</v>
      </c>
      <c r="W440" s="36">
        <v>309</v>
      </c>
      <c r="X440">
        <v>1035</v>
      </c>
      <c r="Y440">
        <f t="shared" si="161"/>
        <v>29.86</v>
      </c>
      <c r="Z440" s="55">
        <v>588207</v>
      </c>
      <c r="AA440" s="46">
        <v>611382</v>
      </c>
      <c r="AB440" s="37">
        <f t="shared" si="162"/>
        <v>0.376778</v>
      </c>
      <c r="AC440" s="37" t="str">
        <f t="shared" si="163"/>
        <v/>
      </c>
      <c r="AD440" s="37" t="str">
        <f t="shared" si="164"/>
        <v/>
      </c>
      <c r="AE440" s="71">
        <f t="shared" si="165"/>
        <v>864.97858786811219</v>
      </c>
      <c r="AF440" s="71">
        <f t="shared" si="166"/>
        <v>0</v>
      </c>
      <c r="AG440" s="71">
        <f t="shared" si="167"/>
        <v>0</v>
      </c>
      <c r="AH440" s="71" t="str">
        <f t="shared" si="168"/>
        <v/>
      </c>
      <c r="AI440" s="37" t="str">
        <f t="shared" si="169"/>
        <v/>
      </c>
      <c r="AJ440" s="37" t="str">
        <f t="shared" si="170"/>
        <v/>
      </c>
      <c r="AK440" s="38">
        <f t="shared" si="171"/>
        <v>864.98</v>
      </c>
      <c r="AL440" s="38">
        <f t="shared" si="172"/>
        <v>879.8</v>
      </c>
      <c r="AM440" s="36">
        <f t="shared" si="173"/>
        <v>713604</v>
      </c>
      <c r="AN440" s="39">
        <f t="shared" si="174"/>
        <v>1.8122660999999999E-3</v>
      </c>
      <c r="AO440" s="36">
        <f t="shared" si="175"/>
        <v>472.03913880089999</v>
      </c>
      <c r="AP440" s="36">
        <f t="shared" si="176"/>
        <v>453607</v>
      </c>
      <c r="AQ440" s="36">
        <f t="shared" si="177"/>
        <v>10630</v>
      </c>
      <c r="AR440" s="36">
        <f t="shared" si="178"/>
        <v>30569.100000000002</v>
      </c>
      <c r="AS440" s="36">
        <f t="shared" si="179"/>
        <v>442505</v>
      </c>
      <c r="AT440" s="40">
        <f t="shared" si="180"/>
        <v>453607</v>
      </c>
      <c r="AU440" s="37"/>
      <c r="AV440" s="37">
        <f t="shared" si="181"/>
        <v>1</v>
      </c>
    </row>
    <row r="441" spans="1:48" ht="15" customHeight="1" x14ac:dyDescent="0.25">
      <c r="A441" s="43">
        <v>46</v>
      </c>
      <c r="B441" s="43">
        <v>1200</v>
      </c>
      <c r="C441" t="s">
        <v>2441</v>
      </c>
      <c r="D441" t="s">
        <v>2442</v>
      </c>
      <c r="E441" s="44" t="s">
        <v>766</v>
      </c>
      <c r="F441" s="35">
        <v>485683</v>
      </c>
      <c r="G441" s="53">
        <v>1098</v>
      </c>
      <c r="H441" s="56">
        <f t="shared" si="156"/>
        <v>3.0406023401140732</v>
      </c>
      <c r="I441">
        <v>161</v>
      </c>
      <c r="J441">
        <v>610</v>
      </c>
      <c r="K441" s="37">
        <f t="shared" si="157"/>
        <v>26.3934</v>
      </c>
      <c r="L441" s="37">
        <v>1137</v>
      </c>
      <c r="M441" s="37">
        <v>1392</v>
      </c>
      <c r="N441" s="37">
        <v>1292</v>
      </c>
      <c r="O441" s="37">
        <v>1259</v>
      </c>
      <c r="P441" s="45">
        <v>1115</v>
      </c>
      <c r="Q441" s="53">
        <v>1092</v>
      </c>
      <c r="R441" s="45">
        <f t="shared" si="158"/>
        <v>1392</v>
      </c>
      <c r="S441" s="38">
        <f t="shared" si="159"/>
        <v>21.12</v>
      </c>
      <c r="T441" s="53">
        <v>9281500</v>
      </c>
      <c r="U441" s="53">
        <v>59911977</v>
      </c>
      <c r="V441" s="63">
        <f t="shared" si="160"/>
        <v>15.491894</v>
      </c>
      <c r="W441" s="36">
        <v>272</v>
      </c>
      <c r="X441">
        <v>1216</v>
      </c>
      <c r="Y441">
        <f t="shared" si="161"/>
        <v>22.37</v>
      </c>
      <c r="Z441" s="55">
        <v>662347</v>
      </c>
      <c r="AA441" s="46">
        <v>557919</v>
      </c>
      <c r="AB441" s="37">
        <f t="shared" si="162"/>
        <v>0.376778</v>
      </c>
      <c r="AC441" s="37" t="str">
        <f t="shared" si="163"/>
        <v/>
      </c>
      <c r="AD441" s="37" t="str">
        <f t="shared" si="164"/>
        <v/>
      </c>
      <c r="AE441" s="71">
        <f t="shared" si="165"/>
        <v>868.0861230773761</v>
      </c>
      <c r="AF441" s="71">
        <f t="shared" si="166"/>
        <v>0</v>
      </c>
      <c r="AG441" s="71">
        <f t="shared" si="167"/>
        <v>0</v>
      </c>
      <c r="AH441" s="71" t="str">
        <f t="shared" si="168"/>
        <v/>
      </c>
      <c r="AI441" s="37" t="str">
        <f t="shared" si="169"/>
        <v/>
      </c>
      <c r="AJ441" s="37" t="str">
        <f t="shared" si="170"/>
        <v/>
      </c>
      <c r="AK441" s="38">
        <f t="shared" si="171"/>
        <v>868.09</v>
      </c>
      <c r="AL441" s="38">
        <f t="shared" si="172"/>
        <v>882.96</v>
      </c>
      <c r="AM441" s="36">
        <f t="shared" si="173"/>
        <v>719932</v>
      </c>
      <c r="AN441" s="39">
        <f t="shared" si="174"/>
        <v>1.8122660999999999E-3</v>
      </c>
      <c r="AO441" s="36">
        <f t="shared" si="175"/>
        <v>424.52152165889999</v>
      </c>
      <c r="AP441" s="36">
        <f t="shared" si="176"/>
        <v>486108</v>
      </c>
      <c r="AQ441" s="36">
        <f t="shared" si="177"/>
        <v>10980</v>
      </c>
      <c r="AR441" s="36">
        <f t="shared" si="178"/>
        <v>27895.95</v>
      </c>
      <c r="AS441" s="36">
        <f t="shared" si="179"/>
        <v>474703</v>
      </c>
      <c r="AT441" s="40">
        <f t="shared" si="180"/>
        <v>486108</v>
      </c>
      <c r="AU441" s="37"/>
      <c r="AV441" s="37">
        <f t="shared" si="181"/>
        <v>1</v>
      </c>
    </row>
    <row r="442" spans="1:48" ht="15" customHeight="1" x14ac:dyDescent="0.25">
      <c r="A442" s="43">
        <v>46</v>
      </c>
      <c r="B442" s="43">
        <v>1300</v>
      </c>
      <c r="C442" t="s">
        <v>2533</v>
      </c>
      <c r="D442" t="s">
        <v>2534</v>
      </c>
      <c r="E442" s="44" t="s">
        <v>812</v>
      </c>
      <c r="F442" s="35">
        <v>171824</v>
      </c>
      <c r="G442" s="53">
        <v>717</v>
      </c>
      <c r="H442" s="56">
        <f t="shared" si="156"/>
        <v>2.8555191556678001</v>
      </c>
      <c r="I442">
        <v>133</v>
      </c>
      <c r="J442">
        <v>374</v>
      </c>
      <c r="K442" s="37">
        <f t="shared" si="157"/>
        <v>35.561500000000002</v>
      </c>
      <c r="L442" s="37">
        <v>694</v>
      </c>
      <c r="M442" s="37">
        <v>855</v>
      </c>
      <c r="N442" s="37">
        <v>790</v>
      </c>
      <c r="O442" s="37">
        <v>721</v>
      </c>
      <c r="P442" s="48">
        <v>686</v>
      </c>
      <c r="Q442" s="53">
        <v>710</v>
      </c>
      <c r="R442" s="45">
        <f t="shared" si="158"/>
        <v>855</v>
      </c>
      <c r="S442" s="38">
        <f t="shared" si="159"/>
        <v>16.14</v>
      </c>
      <c r="T442" s="53">
        <v>42801600</v>
      </c>
      <c r="U442" s="53">
        <v>72686536</v>
      </c>
      <c r="V442" s="63">
        <f t="shared" si="160"/>
        <v>58.885182999999998</v>
      </c>
      <c r="W442" s="36">
        <v>123</v>
      </c>
      <c r="X442">
        <v>824</v>
      </c>
      <c r="Y442">
        <f t="shared" si="161"/>
        <v>14.93</v>
      </c>
      <c r="Z442" s="55">
        <v>1109319</v>
      </c>
      <c r="AA442" s="46">
        <v>1173910</v>
      </c>
      <c r="AB442" s="37">
        <f t="shared" si="162"/>
        <v>0.376778</v>
      </c>
      <c r="AC442" s="37" t="str">
        <f t="shared" si="163"/>
        <v/>
      </c>
      <c r="AD442" s="37" t="str">
        <f t="shared" si="164"/>
        <v/>
      </c>
      <c r="AE442" s="71">
        <f t="shared" si="165"/>
        <v>827.20550454643671</v>
      </c>
      <c r="AF442" s="71">
        <f t="shared" si="166"/>
        <v>0</v>
      </c>
      <c r="AG442" s="71">
        <f t="shared" si="167"/>
        <v>0</v>
      </c>
      <c r="AH442" s="71" t="str">
        <f t="shared" si="168"/>
        <v/>
      </c>
      <c r="AI442" s="37" t="str">
        <f t="shared" si="169"/>
        <v/>
      </c>
      <c r="AJ442" s="37" t="str">
        <f t="shared" si="170"/>
        <v/>
      </c>
      <c r="AK442" s="38">
        <f t="shared" si="171"/>
        <v>827.21</v>
      </c>
      <c r="AL442" s="38">
        <f t="shared" si="172"/>
        <v>841.38</v>
      </c>
      <c r="AM442" s="36">
        <f t="shared" si="173"/>
        <v>185302</v>
      </c>
      <c r="AN442" s="39">
        <f t="shared" si="174"/>
        <v>1.8122660999999999E-3</v>
      </c>
      <c r="AO442" s="36">
        <f t="shared" si="175"/>
        <v>24.425722495799999</v>
      </c>
      <c r="AP442" s="36">
        <f t="shared" si="176"/>
        <v>171848</v>
      </c>
      <c r="AQ442" s="36">
        <f t="shared" si="177"/>
        <v>7170</v>
      </c>
      <c r="AR442" s="36">
        <f t="shared" si="178"/>
        <v>58695.5</v>
      </c>
      <c r="AS442" s="36">
        <f t="shared" si="179"/>
        <v>164654</v>
      </c>
      <c r="AT442" s="40">
        <f t="shared" si="180"/>
        <v>171848</v>
      </c>
      <c r="AU442" s="37"/>
      <c r="AV442" s="37">
        <f t="shared" si="181"/>
        <v>1</v>
      </c>
    </row>
    <row r="443" spans="1:48" ht="15" customHeight="1" x14ac:dyDescent="0.25">
      <c r="A443" s="43">
        <v>46</v>
      </c>
      <c r="B443" s="43">
        <v>1400</v>
      </c>
      <c r="C443" t="s">
        <v>2435</v>
      </c>
      <c r="D443" t="s">
        <v>2436</v>
      </c>
      <c r="E443" s="44" t="s">
        <v>763</v>
      </c>
      <c r="F443" s="35">
        <v>301500</v>
      </c>
      <c r="G443" s="53">
        <v>709</v>
      </c>
      <c r="H443" s="56">
        <f t="shared" si="156"/>
        <v>2.8506462351830666</v>
      </c>
      <c r="I443">
        <v>138</v>
      </c>
      <c r="J443">
        <v>323</v>
      </c>
      <c r="K443" s="37">
        <f t="shared" si="157"/>
        <v>42.724499999999999</v>
      </c>
      <c r="L443" s="37">
        <v>835</v>
      </c>
      <c r="M443" s="37">
        <v>805</v>
      </c>
      <c r="N443" s="37">
        <v>745</v>
      </c>
      <c r="O443" s="37">
        <v>754</v>
      </c>
      <c r="P443" s="48">
        <v>747</v>
      </c>
      <c r="Q443" s="53">
        <v>705</v>
      </c>
      <c r="R443" s="45">
        <f t="shared" si="158"/>
        <v>835</v>
      </c>
      <c r="S443" s="38">
        <f t="shared" si="159"/>
        <v>15.09</v>
      </c>
      <c r="T443" s="53">
        <v>16684400</v>
      </c>
      <c r="U443" s="53">
        <v>42208685</v>
      </c>
      <c r="V443" s="63">
        <f t="shared" si="160"/>
        <v>39.528357999999997</v>
      </c>
      <c r="W443" s="36">
        <v>157</v>
      </c>
      <c r="X443">
        <v>684</v>
      </c>
      <c r="Y443">
        <f t="shared" si="161"/>
        <v>22.95</v>
      </c>
      <c r="Z443" s="55">
        <v>518456</v>
      </c>
      <c r="AA443" s="46">
        <v>411829</v>
      </c>
      <c r="AB443" s="37">
        <f t="shared" si="162"/>
        <v>0.376778</v>
      </c>
      <c r="AC443" s="37" t="str">
        <f t="shared" si="163"/>
        <v/>
      </c>
      <c r="AD443" s="37" t="str">
        <f t="shared" si="164"/>
        <v/>
      </c>
      <c r="AE443" s="71">
        <f t="shared" si="165"/>
        <v>826.12918848853019</v>
      </c>
      <c r="AF443" s="71">
        <f t="shared" si="166"/>
        <v>0</v>
      </c>
      <c r="AG443" s="71">
        <f t="shared" si="167"/>
        <v>0</v>
      </c>
      <c r="AH443" s="71" t="str">
        <f t="shared" si="168"/>
        <v/>
      </c>
      <c r="AI443" s="37" t="str">
        <f t="shared" si="169"/>
        <v/>
      </c>
      <c r="AJ443" s="37" t="str">
        <f t="shared" si="170"/>
        <v/>
      </c>
      <c r="AK443" s="38">
        <f t="shared" si="171"/>
        <v>826.13</v>
      </c>
      <c r="AL443" s="38">
        <f t="shared" si="172"/>
        <v>840.28</v>
      </c>
      <c r="AM443" s="36">
        <f t="shared" si="173"/>
        <v>400416</v>
      </c>
      <c r="AN443" s="39">
        <f t="shared" si="174"/>
        <v>1.8122660999999999E-3</v>
      </c>
      <c r="AO443" s="36">
        <f t="shared" si="175"/>
        <v>179.26211354759999</v>
      </c>
      <c r="AP443" s="36">
        <f t="shared" si="176"/>
        <v>301679</v>
      </c>
      <c r="AQ443" s="36">
        <f t="shared" si="177"/>
        <v>7090</v>
      </c>
      <c r="AR443" s="36">
        <f t="shared" si="178"/>
        <v>20591.45</v>
      </c>
      <c r="AS443" s="36">
        <f t="shared" si="179"/>
        <v>294410</v>
      </c>
      <c r="AT443" s="40">
        <f t="shared" si="180"/>
        <v>301679</v>
      </c>
      <c r="AU443" s="37"/>
      <c r="AV443" s="37">
        <f t="shared" si="181"/>
        <v>1</v>
      </c>
    </row>
    <row r="444" spans="1:48" ht="15" customHeight="1" x14ac:dyDescent="0.25">
      <c r="A444" s="43">
        <v>47</v>
      </c>
      <c r="B444" s="43">
        <v>200</v>
      </c>
      <c r="C444" t="s">
        <v>1151</v>
      </c>
      <c r="D444" t="s">
        <v>1152</v>
      </c>
      <c r="E444" s="44" t="s">
        <v>124</v>
      </c>
      <c r="F444" s="35">
        <v>9443</v>
      </c>
      <c r="G444" s="53">
        <v>64</v>
      </c>
      <c r="H444" s="56">
        <f t="shared" si="156"/>
        <v>1.8061799739838871</v>
      </c>
      <c r="I444">
        <v>5</v>
      </c>
      <c r="J444">
        <v>17</v>
      </c>
      <c r="K444" s="37">
        <f t="shared" si="157"/>
        <v>29.411799999999999</v>
      </c>
      <c r="L444" s="37">
        <v>81</v>
      </c>
      <c r="M444" s="37">
        <v>73</v>
      </c>
      <c r="N444" s="37">
        <v>80</v>
      </c>
      <c r="O444" s="37">
        <v>53</v>
      </c>
      <c r="P444" s="48">
        <v>45</v>
      </c>
      <c r="Q444" s="53">
        <v>62</v>
      </c>
      <c r="R444" s="45">
        <f t="shared" si="158"/>
        <v>81</v>
      </c>
      <c r="S444" s="38">
        <f t="shared" si="159"/>
        <v>20.99</v>
      </c>
      <c r="T444" s="53">
        <v>316700</v>
      </c>
      <c r="U444" s="53">
        <v>4409910</v>
      </c>
      <c r="V444" s="63">
        <f t="shared" si="160"/>
        <v>7.1815519999999999</v>
      </c>
      <c r="W444" s="36">
        <v>3</v>
      </c>
      <c r="X444">
        <v>29</v>
      </c>
      <c r="Y444">
        <f t="shared" si="161"/>
        <v>10.34</v>
      </c>
      <c r="Z444" s="55">
        <v>31678</v>
      </c>
      <c r="AA444" s="46">
        <v>22500</v>
      </c>
      <c r="AB444" s="37">
        <f t="shared" si="162"/>
        <v>0.376778</v>
      </c>
      <c r="AC444" s="37" t="str">
        <f t="shared" si="163"/>
        <v/>
      </c>
      <c r="AD444" s="37" t="str">
        <f t="shared" si="164"/>
        <v/>
      </c>
      <c r="AE444" s="71">
        <f t="shared" si="165"/>
        <v>595.43061411363908</v>
      </c>
      <c r="AF444" s="71">
        <f t="shared" si="166"/>
        <v>0</v>
      </c>
      <c r="AG444" s="71">
        <f t="shared" si="167"/>
        <v>0</v>
      </c>
      <c r="AH444" s="71" t="str">
        <f t="shared" si="168"/>
        <v/>
      </c>
      <c r="AI444" s="37" t="str">
        <f t="shared" si="169"/>
        <v/>
      </c>
      <c r="AJ444" s="37" t="str">
        <f t="shared" si="170"/>
        <v/>
      </c>
      <c r="AK444" s="38">
        <f t="shared" si="171"/>
        <v>595.42999999999995</v>
      </c>
      <c r="AL444" s="38">
        <f t="shared" si="172"/>
        <v>605.63</v>
      </c>
      <c r="AM444" s="36">
        <f t="shared" si="173"/>
        <v>26825</v>
      </c>
      <c r="AN444" s="39">
        <f t="shared" si="174"/>
        <v>1.8122660999999999E-3</v>
      </c>
      <c r="AO444" s="36">
        <f t="shared" si="175"/>
        <v>31.500809350199997</v>
      </c>
      <c r="AP444" s="36">
        <f t="shared" si="176"/>
        <v>9475</v>
      </c>
      <c r="AQ444" s="36">
        <f t="shared" si="177"/>
        <v>640</v>
      </c>
      <c r="AR444" s="36">
        <f t="shared" si="178"/>
        <v>1125</v>
      </c>
      <c r="AS444" s="36">
        <f t="shared" si="179"/>
        <v>8803</v>
      </c>
      <c r="AT444" s="40">
        <f t="shared" si="180"/>
        <v>9475</v>
      </c>
      <c r="AU444" s="37"/>
      <c r="AV444" s="37">
        <f t="shared" si="181"/>
        <v>1</v>
      </c>
    </row>
    <row r="445" spans="1:48" ht="15" customHeight="1" x14ac:dyDescent="0.25">
      <c r="A445" s="43">
        <v>47</v>
      </c>
      <c r="B445" s="43">
        <v>300</v>
      </c>
      <c r="C445" t="s">
        <v>1241</v>
      </c>
      <c r="D445" t="s">
        <v>1242</v>
      </c>
      <c r="E445" s="44" t="s">
        <v>169</v>
      </c>
      <c r="F445" s="35">
        <v>174009</v>
      </c>
      <c r="G445" s="53">
        <v>513</v>
      </c>
      <c r="H445" s="56">
        <f t="shared" si="156"/>
        <v>2.7101173651118162</v>
      </c>
      <c r="I445">
        <v>63</v>
      </c>
      <c r="J445">
        <v>253</v>
      </c>
      <c r="K445" s="37">
        <f t="shared" si="157"/>
        <v>24.901200000000003</v>
      </c>
      <c r="L445" s="37">
        <v>570</v>
      </c>
      <c r="M445" s="37">
        <v>571</v>
      </c>
      <c r="N445" s="37">
        <v>610</v>
      </c>
      <c r="O445" s="37">
        <v>582</v>
      </c>
      <c r="P445" s="48">
        <v>473</v>
      </c>
      <c r="Q445" s="53">
        <v>507</v>
      </c>
      <c r="R445" s="45">
        <f t="shared" si="158"/>
        <v>610</v>
      </c>
      <c r="S445" s="38">
        <f t="shared" si="159"/>
        <v>15.9</v>
      </c>
      <c r="T445" s="53">
        <v>3457500</v>
      </c>
      <c r="U445" s="53">
        <v>27567926</v>
      </c>
      <c r="V445" s="63">
        <f t="shared" si="160"/>
        <v>12.541748999999999</v>
      </c>
      <c r="W445" s="36">
        <v>73</v>
      </c>
      <c r="X445">
        <v>534</v>
      </c>
      <c r="Y445">
        <f t="shared" si="161"/>
        <v>13.67</v>
      </c>
      <c r="Z445" s="55">
        <v>284880</v>
      </c>
      <c r="AA445" s="46">
        <v>287266</v>
      </c>
      <c r="AB445" s="37">
        <f t="shared" si="162"/>
        <v>0.376778</v>
      </c>
      <c r="AC445" s="37" t="str">
        <f t="shared" si="163"/>
        <v/>
      </c>
      <c r="AD445" s="37" t="str">
        <f t="shared" si="164"/>
        <v/>
      </c>
      <c r="AE445" s="71">
        <f t="shared" si="165"/>
        <v>795.0895932538026</v>
      </c>
      <c r="AF445" s="71">
        <f t="shared" si="166"/>
        <v>0</v>
      </c>
      <c r="AG445" s="71">
        <f t="shared" si="167"/>
        <v>0</v>
      </c>
      <c r="AH445" s="71" t="str">
        <f t="shared" si="168"/>
        <v/>
      </c>
      <c r="AI445" s="37" t="str">
        <f t="shared" si="169"/>
        <v/>
      </c>
      <c r="AJ445" s="37" t="str">
        <f t="shared" si="170"/>
        <v/>
      </c>
      <c r="AK445" s="38">
        <f t="shared" si="171"/>
        <v>795.09</v>
      </c>
      <c r="AL445" s="38">
        <f t="shared" si="172"/>
        <v>808.71</v>
      </c>
      <c r="AM445" s="36">
        <f t="shared" si="173"/>
        <v>307532</v>
      </c>
      <c r="AN445" s="39">
        <f t="shared" si="174"/>
        <v>1.8122660999999999E-3</v>
      </c>
      <c r="AO445" s="36">
        <f t="shared" si="175"/>
        <v>241.9792064703</v>
      </c>
      <c r="AP445" s="36">
        <f t="shared" si="176"/>
        <v>174251</v>
      </c>
      <c r="AQ445" s="36">
        <f t="shared" si="177"/>
        <v>5130</v>
      </c>
      <c r="AR445" s="36">
        <f t="shared" si="178"/>
        <v>14363.300000000001</v>
      </c>
      <c r="AS445" s="36">
        <f t="shared" si="179"/>
        <v>168879</v>
      </c>
      <c r="AT445" s="40">
        <f t="shared" si="180"/>
        <v>174251</v>
      </c>
      <c r="AU445" s="37"/>
      <c r="AV445" s="37">
        <f t="shared" si="181"/>
        <v>1</v>
      </c>
    </row>
    <row r="446" spans="1:48" ht="15" customHeight="1" x14ac:dyDescent="0.25">
      <c r="A446" s="43">
        <v>47</v>
      </c>
      <c r="B446" s="43">
        <v>400</v>
      </c>
      <c r="C446" t="s">
        <v>1277</v>
      </c>
      <c r="D446" t="s">
        <v>1278</v>
      </c>
      <c r="E446" s="44" t="s">
        <v>186</v>
      </c>
      <c r="F446" s="35">
        <v>67790</v>
      </c>
      <c r="G446" s="53">
        <v>350</v>
      </c>
      <c r="H446" s="56">
        <f t="shared" si="156"/>
        <v>2.5440680443502757</v>
      </c>
      <c r="I446">
        <v>29</v>
      </c>
      <c r="J446">
        <v>167</v>
      </c>
      <c r="K446" s="37">
        <f t="shared" si="157"/>
        <v>17.365300000000001</v>
      </c>
      <c r="L446" s="37">
        <v>361</v>
      </c>
      <c r="M446" s="37">
        <v>282</v>
      </c>
      <c r="N446" s="37">
        <v>252</v>
      </c>
      <c r="O446" s="37">
        <v>276</v>
      </c>
      <c r="P446" s="48">
        <v>350</v>
      </c>
      <c r="Q446" s="53">
        <v>348</v>
      </c>
      <c r="R446" s="45">
        <f t="shared" si="158"/>
        <v>361</v>
      </c>
      <c r="S446" s="38">
        <f t="shared" si="159"/>
        <v>3.05</v>
      </c>
      <c r="T446" s="53">
        <v>3478100</v>
      </c>
      <c r="U446" s="53">
        <v>37512791</v>
      </c>
      <c r="V446" s="63">
        <f t="shared" si="160"/>
        <v>9.2717709999999993</v>
      </c>
      <c r="W446" s="36">
        <v>56</v>
      </c>
      <c r="X446">
        <v>377</v>
      </c>
      <c r="Y446">
        <f t="shared" si="161"/>
        <v>14.85</v>
      </c>
      <c r="Z446" s="55">
        <v>355682</v>
      </c>
      <c r="AA446" s="46">
        <v>94504</v>
      </c>
      <c r="AB446" s="37">
        <f t="shared" si="162"/>
        <v>0.376778</v>
      </c>
      <c r="AC446" s="37" t="str">
        <f t="shared" si="163"/>
        <v/>
      </c>
      <c r="AD446" s="37" t="str">
        <f t="shared" si="164"/>
        <v/>
      </c>
      <c r="AE446" s="71">
        <f t="shared" si="165"/>
        <v>758.41311743195581</v>
      </c>
      <c r="AF446" s="71">
        <f t="shared" si="166"/>
        <v>0</v>
      </c>
      <c r="AG446" s="71">
        <f t="shared" si="167"/>
        <v>0</v>
      </c>
      <c r="AH446" s="71" t="str">
        <f t="shared" si="168"/>
        <v/>
      </c>
      <c r="AI446" s="37" t="str">
        <f t="shared" si="169"/>
        <v/>
      </c>
      <c r="AJ446" s="37" t="str">
        <f t="shared" si="170"/>
        <v/>
      </c>
      <c r="AK446" s="38">
        <f t="shared" si="171"/>
        <v>758.41</v>
      </c>
      <c r="AL446" s="38">
        <f t="shared" si="172"/>
        <v>771.4</v>
      </c>
      <c r="AM446" s="36">
        <f t="shared" si="173"/>
        <v>135977</v>
      </c>
      <c r="AN446" s="39">
        <f t="shared" si="174"/>
        <v>1.8122660999999999E-3</v>
      </c>
      <c r="AO446" s="36">
        <f t="shared" si="175"/>
        <v>123.5729885607</v>
      </c>
      <c r="AP446" s="36">
        <f t="shared" si="176"/>
        <v>67914</v>
      </c>
      <c r="AQ446" s="36">
        <f t="shared" si="177"/>
        <v>3500</v>
      </c>
      <c r="AR446" s="36">
        <f t="shared" si="178"/>
        <v>4725.2</v>
      </c>
      <c r="AS446" s="36">
        <f t="shared" si="179"/>
        <v>64290</v>
      </c>
      <c r="AT446" s="40">
        <f t="shared" si="180"/>
        <v>67914</v>
      </c>
      <c r="AU446" s="37"/>
      <c r="AV446" s="37">
        <f t="shared" si="181"/>
        <v>1</v>
      </c>
    </row>
    <row r="447" spans="1:48" ht="15" customHeight="1" x14ac:dyDescent="0.25">
      <c r="A447" s="43">
        <v>47</v>
      </c>
      <c r="B447" s="43">
        <v>500</v>
      </c>
      <c r="C447" t="s">
        <v>1279</v>
      </c>
      <c r="D447" t="s">
        <v>1280</v>
      </c>
      <c r="E447" s="44" t="s">
        <v>187</v>
      </c>
      <c r="F447" s="35">
        <v>475527</v>
      </c>
      <c r="G447" s="53">
        <v>1505</v>
      </c>
      <c r="H447" s="56">
        <f t="shared" si="156"/>
        <v>3.1775364999298623</v>
      </c>
      <c r="I447">
        <v>148</v>
      </c>
      <c r="J447">
        <v>617</v>
      </c>
      <c r="K447" s="37">
        <f t="shared" si="157"/>
        <v>23.986999999999998</v>
      </c>
      <c r="L447" s="37">
        <v>1058</v>
      </c>
      <c r="M447" s="37">
        <v>1066</v>
      </c>
      <c r="N447" s="37">
        <v>1082</v>
      </c>
      <c r="O447" s="37">
        <v>1233</v>
      </c>
      <c r="P447" s="45">
        <v>1469</v>
      </c>
      <c r="Q447" s="53">
        <v>1472</v>
      </c>
      <c r="R447" s="45">
        <f t="shared" si="158"/>
        <v>1472</v>
      </c>
      <c r="S447" s="38">
        <f t="shared" si="159"/>
        <v>0</v>
      </c>
      <c r="T447" s="53">
        <v>20150700</v>
      </c>
      <c r="U447" s="53">
        <v>134875465</v>
      </c>
      <c r="V447" s="63">
        <f t="shared" si="160"/>
        <v>14.940227</v>
      </c>
      <c r="W447" s="36">
        <v>331</v>
      </c>
      <c r="X447">
        <v>1341</v>
      </c>
      <c r="Y447">
        <f t="shared" si="161"/>
        <v>24.68</v>
      </c>
      <c r="Z447" s="55">
        <v>1336215</v>
      </c>
      <c r="AA447" s="46">
        <v>905041</v>
      </c>
      <c r="AB447" s="37">
        <f t="shared" si="162"/>
        <v>0.376778</v>
      </c>
      <c r="AC447" s="37" t="str">
        <f t="shared" si="163"/>
        <v/>
      </c>
      <c r="AD447" s="37" t="str">
        <f t="shared" si="164"/>
        <v/>
      </c>
      <c r="AE447" s="71">
        <f t="shared" si="165"/>
        <v>898.33172949500818</v>
      </c>
      <c r="AF447" s="71">
        <f t="shared" si="166"/>
        <v>0</v>
      </c>
      <c r="AG447" s="71">
        <f t="shared" si="167"/>
        <v>0</v>
      </c>
      <c r="AH447" s="71" t="str">
        <f t="shared" si="168"/>
        <v/>
      </c>
      <c r="AI447" s="37" t="str">
        <f t="shared" si="169"/>
        <v/>
      </c>
      <c r="AJ447" s="37" t="str">
        <f t="shared" si="170"/>
        <v/>
      </c>
      <c r="AK447" s="38">
        <f t="shared" si="171"/>
        <v>898.33</v>
      </c>
      <c r="AL447" s="38">
        <f t="shared" si="172"/>
        <v>913.72</v>
      </c>
      <c r="AM447" s="36">
        <f t="shared" si="173"/>
        <v>871692</v>
      </c>
      <c r="AN447" s="39">
        <f t="shared" si="174"/>
        <v>1.8122660999999999E-3</v>
      </c>
      <c r="AO447" s="36">
        <f t="shared" si="175"/>
        <v>717.95639950650002</v>
      </c>
      <c r="AP447" s="36">
        <f t="shared" si="176"/>
        <v>476245</v>
      </c>
      <c r="AQ447" s="36">
        <f t="shared" si="177"/>
        <v>15050</v>
      </c>
      <c r="AR447" s="36">
        <f t="shared" si="178"/>
        <v>45252.05</v>
      </c>
      <c r="AS447" s="36">
        <f t="shared" si="179"/>
        <v>460477</v>
      </c>
      <c r="AT447" s="40">
        <f t="shared" si="180"/>
        <v>476245</v>
      </c>
      <c r="AU447" s="37"/>
      <c r="AV447" s="37">
        <f t="shared" si="181"/>
        <v>1</v>
      </c>
    </row>
    <row r="448" spans="1:48" ht="15" customHeight="1" x14ac:dyDescent="0.25">
      <c r="A448" s="43">
        <v>47</v>
      </c>
      <c r="B448" s="43">
        <v>700</v>
      </c>
      <c r="C448" t="s">
        <v>1551</v>
      </c>
      <c r="D448" t="s">
        <v>1552</v>
      </c>
      <c r="E448" s="44" t="s">
        <v>322</v>
      </c>
      <c r="F448" s="35">
        <v>247400</v>
      </c>
      <c r="G448" s="53">
        <v>638</v>
      </c>
      <c r="H448" s="56">
        <f t="shared" si="156"/>
        <v>2.8048206787211623</v>
      </c>
      <c r="I448">
        <v>50</v>
      </c>
      <c r="J448">
        <v>330</v>
      </c>
      <c r="K448" s="37">
        <f t="shared" si="157"/>
        <v>15.1515</v>
      </c>
      <c r="L448" s="37">
        <v>531</v>
      </c>
      <c r="M448" s="37">
        <v>596</v>
      </c>
      <c r="N448" s="37">
        <v>547</v>
      </c>
      <c r="O448" s="37">
        <v>608</v>
      </c>
      <c r="P448" s="48">
        <v>635</v>
      </c>
      <c r="Q448" s="53">
        <v>624</v>
      </c>
      <c r="R448" s="45">
        <f t="shared" si="158"/>
        <v>635</v>
      </c>
      <c r="S448" s="38">
        <f t="shared" si="159"/>
        <v>0</v>
      </c>
      <c r="T448" s="53">
        <v>2917800</v>
      </c>
      <c r="U448" s="53">
        <v>30735825</v>
      </c>
      <c r="V448" s="63">
        <f t="shared" si="160"/>
        <v>9.4931570000000001</v>
      </c>
      <c r="W448" s="36">
        <v>116</v>
      </c>
      <c r="X448">
        <v>816</v>
      </c>
      <c r="Y448">
        <f t="shared" si="161"/>
        <v>14.22</v>
      </c>
      <c r="Z448" s="55">
        <v>283701</v>
      </c>
      <c r="AA448" s="46">
        <v>221701</v>
      </c>
      <c r="AB448" s="37">
        <f t="shared" si="162"/>
        <v>0.376778</v>
      </c>
      <c r="AC448" s="37" t="str">
        <f t="shared" si="163"/>
        <v/>
      </c>
      <c r="AD448" s="37" t="str">
        <f t="shared" si="164"/>
        <v/>
      </c>
      <c r="AE448" s="71">
        <f t="shared" si="165"/>
        <v>816.00737705389417</v>
      </c>
      <c r="AF448" s="71">
        <f t="shared" si="166"/>
        <v>0</v>
      </c>
      <c r="AG448" s="71">
        <f t="shared" si="167"/>
        <v>0</v>
      </c>
      <c r="AH448" s="71" t="str">
        <f t="shared" si="168"/>
        <v/>
      </c>
      <c r="AI448" s="37" t="str">
        <f t="shared" si="169"/>
        <v/>
      </c>
      <c r="AJ448" s="37" t="str">
        <f t="shared" si="170"/>
        <v/>
      </c>
      <c r="AK448" s="38">
        <f t="shared" si="171"/>
        <v>816.01</v>
      </c>
      <c r="AL448" s="38">
        <f t="shared" si="172"/>
        <v>829.99</v>
      </c>
      <c r="AM448" s="36">
        <f t="shared" si="173"/>
        <v>422641</v>
      </c>
      <c r="AN448" s="39">
        <f t="shared" si="174"/>
        <v>1.8122660999999999E-3</v>
      </c>
      <c r="AO448" s="36">
        <f t="shared" si="175"/>
        <v>317.58332363009998</v>
      </c>
      <c r="AP448" s="36">
        <f t="shared" si="176"/>
        <v>247718</v>
      </c>
      <c r="AQ448" s="36">
        <f t="shared" si="177"/>
        <v>6380</v>
      </c>
      <c r="AR448" s="36">
        <f t="shared" si="178"/>
        <v>11085.050000000001</v>
      </c>
      <c r="AS448" s="36">
        <f t="shared" si="179"/>
        <v>241020</v>
      </c>
      <c r="AT448" s="40">
        <f t="shared" si="180"/>
        <v>247718</v>
      </c>
      <c r="AU448" s="37"/>
      <c r="AV448" s="37">
        <f t="shared" si="181"/>
        <v>1</v>
      </c>
    </row>
    <row r="449" spans="1:48" ht="15" customHeight="1" x14ac:dyDescent="0.25">
      <c r="A449" s="43">
        <v>47</v>
      </c>
      <c r="B449" s="43">
        <v>800</v>
      </c>
      <c r="C449" t="s">
        <v>1825</v>
      </c>
      <c r="D449" t="s">
        <v>1826</v>
      </c>
      <c r="E449" s="44" t="s">
        <v>459</v>
      </c>
      <c r="F449" s="35">
        <v>2356397</v>
      </c>
      <c r="G449" s="53">
        <v>6718</v>
      </c>
      <c r="H449" s="56">
        <f t="shared" si="156"/>
        <v>3.8272399995056454</v>
      </c>
      <c r="I449">
        <v>480</v>
      </c>
      <c r="J449">
        <v>3066</v>
      </c>
      <c r="K449" s="37">
        <f t="shared" si="157"/>
        <v>15.6556</v>
      </c>
      <c r="L449" s="37">
        <v>5262</v>
      </c>
      <c r="M449" s="37">
        <v>5904</v>
      </c>
      <c r="N449" s="37">
        <v>6041</v>
      </c>
      <c r="O449" s="37">
        <v>6562</v>
      </c>
      <c r="P449" s="45">
        <v>6726</v>
      </c>
      <c r="Q449" s="53">
        <v>6624</v>
      </c>
      <c r="R449" s="45">
        <f t="shared" si="158"/>
        <v>6726</v>
      </c>
      <c r="S449" s="38">
        <f t="shared" si="159"/>
        <v>0.12</v>
      </c>
      <c r="T449" s="53">
        <v>109800100</v>
      </c>
      <c r="U449" s="53">
        <v>554145678</v>
      </c>
      <c r="V449" s="63">
        <f t="shared" si="160"/>
        <v>19.814302000000001</v>
      </c>
      <c r="W449" s="36">
        <v>1582</v>
      </c>
      <c r="X449">
        <v>6598</v>
      </c>
      <c r="Y449">
        <f t="shared" si="161"/>
        <v>23.98</v>
      </c>
      <c r="Z449" s="55">
        <v>7184079</v>
      </c>
      <c r="AA449" s="46">
        <v>3397487</v>
      </c>
      <c r="AB449" s="37">
        <f t="shared" si="162"/>
        <v>0.376778</v>
      </c>
      <c r="AC449" s="37" t="str">
        <f t="shared" si="163"/>
        <v/>
      </c>
      <c r="AD449" s="37" t="str">
        <f t="shared" si="164"/>
        <v/>
      </c>
      <c r="AE449" s="71">
        <f t="shared" si="165"/>
        <v>0</v>
      </c>
      <c r="AF449" s="71">
        <f t="shared" si="166"/>
        <v>904.13275784949997</v>
      </c>
      <c r="AG449" s="71">
        <f t="shared" si="167"/>
        <v>0</v>
      </c>
      <c r="AH449" s="71" t="str">
        <f t="shared" si="168"/>
        <v/>
      </c>
      <c r="AI449" s="37" t="str">
        <f t="shared" si="169"/>
        <v/>
      </c>
      <c r="AJ449" s="37" t="str">
        <f t="shared" si="170"/>
        <v/>
      </c>
      <c r="AK449" s="38">
        <f t="shared" si="171"/>
        <v>904.13</v>
      </c>
      <c r="AL449" s="38">
        <f t="shared" si="172"/>
        <v>919.62</v>
      </c>
      <c r="AM449" s="36">
        <f t="shared" si="173"/>
        <v>3471204</v>
      </c>
      <c r="AN449" s="39">
        <f t="shared" si="174"/>
        <v>1.8122660999999999E-3</v>
      </c>
      <c r="AO449" s="36">
        <f t="shared" si="175"/>
        <v>2020.3269341426999</v>
      </c>
      <c r="AP449" s="36">
        <f t="shared" si="176"/>
        <v>2358417</v>
      </c>
      <c r="AQ449" s="36">
        <f t="shared" si="177"/>
        <v>67180</v>
      </c>
      <c r="AR449" s="36">
        <f t="shared" si="178"/>
        <v>169874.35</v>
      </c>
      <c r="AS449" s="36">
        <f t="shared" si="179"/>
        <v>2289217</v>
      </c>
      <c r="AT449" s="40">
        <f t="shared" si="180"/>
        <v>2358417</v>
      </c>
      <c r="AU449" s="37"/>
      <c r="AV449" s="37">
        <f t="shared" si="181"/>
        <v>1</v>
      </c>
    </row>
    <row r="450" spans="1:48" ht="15" customHeight="1" x14ac:dyDescent="0.25">
      <c r="A450" s="43">
        <v>47</v>
      </c>
      <c r="B450" s="43">
        <v>900</v>
      </c>
      <c r="C450" t="s">
        <v>2523</v>
      </c>
      <c r="D450" t="s">
        <v>2524</v>
      </c>
      <c r="E450" s="44" t="s">
        <v>807</v>
      </c>
      <c r="F450" s="35">
        <v>368995</v>
      </c>
      <c r="G450" s="53">
        <v>1045</v>
      </c>
      <c r="H450" s="56">
        <f t="shared" si="156"/>
        <v>3.019116290447073</v>
      </c>
      <c r="I450">
        <v>61</v>
      </c>
      <c r="J450">
        <v>396</v>
      </c>
      <c r="K450" s="37">
        <f t="shared" si="157"/>
        <v>15.404000000000002</v>
      </c>
      <c r="L450" s="37">
        <v>785</v>
      </c>
      <c r="M450" s="37">
        <v>757</v>
      </c>
      <c r="N450" s="37">
        <v>849</v>
      </c>
      <c r="O450" s="37">
        <v>880</v>
      </c>
      <c r="P450" s="48">
        <v>962</v>
      </c>
      <c r="Q450" s="53">
        <v>991</v>
      </c>
      <c r="R450" s="45">
        <f t="shared" si="158"/>
        <v>991</v>
      </c>
      <c r="S450" s="38">
        <f t="shared" si="159"/>
        <v>0</v>
      </c>
      <c r="T450" s="53">
        <v>11142700</v>
      </c>
      <c r="U450" s="53">
        <v>74613308</v>
      </c>
      <c r="V450" s="63">
        <f t="shared" si="160"/>
        <v>14.933930999999999</v>
      </c>
      <c r="W450" s="36">
        <v>137</v>
      </c>
      <c r="X450">
        <v>831</v>
      </c>
      <c r="Y450">
        <f t="shared" si="161"/>
        <v>16.489999999999998</v>
      </c>
      <c r="Z450" s="55">
        <v>771143</v>
      </c>
      <c r="AA450" s="46">
        <v>532432</v>
      </c>
      <c r="AB450" s="37">
        <f t="shared" si="162"/>
        <v>0.376778</v>
      </c>
      <c r="AC450" s="37" t="str">
        <f t="shared" si="163"/>
        <v/>
      </c>
      <c r="AD450" s="37" t="str">
        <f t="shared" si="164"/>
        <v/>
      </c>
      <c r="AE450" s="71">
        <f t="shared" si="165"/>
        <v>863.34034888507813</v>
      </c>
      <c r="AF450" s="71">
        <f t="shared" si="166"/>
        <v>0</v>
      </c>
      <c r="AG450" s="71">
        <f t="shared" si="167"/>
        <v>0</v>
      </c>
      <c r="AH450" s="71" t="str">
        <f t="shared" si="168"/>
        <v/>
      </c>
      <c r="AI450" s="37" t="str">
        <f t="shared" si="169"/>
        <v/>
      </c>
      <c r="AJ450" s="37" t="str">
        <f t="shared" si="170"/>
        <v/>
      </c>
      <c r="AK450" s="38">
        <f t="shared" si="171"/>
        <v>863.34</v>
      </c>
      <c r="AL450" s="38">
        <f t="shared" si="172"/>
        <v>878.13</v>
      </c>
      <c r="AM450" s="36">
        <f t="shared" si="173"/>
        <v>627096</v>
      </c>
      <c r="AN450" s="39">
        <f t="shared" si="174"/>
        <v>1.8122660999999999E-3</v>
      </c>
      <c r="AO450" s="36">
        <f t="shared" si="175"/>
        <v>467.74769267609997</v>
      </c>
      <c r="AP450" s="36">
        <f t="shared" si="176"/>
        <v>369463</v>
      </c>
      <c r="AQ450" s="36">
        <f t="shared" si="177"/>
        <v>10450</v>
      </c>
      <c r="AR450" s="36">
        <f t="shared" si="178"/>
        <v>26621.600000000002</v>
      </c>
      <c r="AS450" s="36">
        <f t="shared" si="179"/>
        <v>358545</v>
      </c>
      <c r="AT450" s="40">
        <f t="shared" si="180"/>
        <v>369463</v>
      </c>
      <c r="AU450" s="37"/>
      <c r="AV450" s="37">
        <f t="shared" si="181"/>
        <v>1</v>
      </c>
    </row>
    <row r="451" spans="1:48" ht="15" customHeight="1" x14ac:dyDescent="0.25">
      <c r="A451" s="43">
        <v>47</v>
      </c>
      <c r="B451" s="43">
        <v>1000</v>
      </c>
      <c r="C451" t="s">
        <v>1741</v>
      </c>
      <c r="D451" t="s">
        <v>1742</v>
      </c>
      <c r="E451" s="44" t="s">
        <v>417</v>
      </c>
      <c r="F451" s="35">
        <v>32627</v>
      </c>
      <c r="G451" s="53">
        <v>197</v>
      </c>
      <c r="H451" s="56">
        <f t="shared" si="156"/>
        <v>2.2944662261615929</v>
      </c>
      <c r="I451">
        <v>26</v>
      </c>
      <c r="J451">
        <v>80</v>
      </c>
      <c r="K451" s="37">
        <f t="shared" si="157"/>
        <v>32.5</v>
      </c>
      <c r="L451" s="37">
        <v>115</v>
      </c>
      <c r="M451" s="37">
        <v>141</v>
      </c>
      <c r="N451" s="37">
        <v>131</v>
      </c>
      <c r="O451" s="37">
        <v>120</v>
      </c>
      <c r="P451" s="48">
        <v>161</v>
      </c>
      <c r="Q451" s="53">
        <v>184</v>
      </c>
      <c r="R451" s="45">
        <f t="shared" si="158"/>
        <v>184</v>
      </c>
      <c r="S451" s="38">
        <f t="shared" si="159"/>
        <v>0</v>
      </c>
      <c r="T451" s="53">
        <v>227000</v>
      </c>
      <c r="U451" s="53">
        <v>13362224</v>
      </c>
      <c r="V451" s="63">
        <f t="shared" si="160"/>
        <v>1.6988190000000001</v>
      </c>
      <c r="W451" s="36">
        <v>26</v>
      </c>
      <c r="X451">
        <v>215</v>
      </c>
      <c r="Y451">
        <f t="shared" si="161"/>
        <v>12.09</v>
      </c>
      <c r="Z451" s="55">
        <v>117429</v>
      </c>
      <c r="AA451" s="46">
        <v>21461</v>
      </c>
      <c r="AB451" s="37">
        <f t="shared" si="162"/>
        <v>0.376778</v>
      </c>
      <c r="AC451" s="37" t="str">
        <f t="shared" si="163"/>
        <v/>
      </c>
      <c r="AD451" s="37" t="str">
        <f t="shared" si="164"/>
        <v/>
      </c>
      <c r="AE451" s="71">
        <f t="shared" si="165"/>
        <v>703.28181663589419</v>
      </c>
      <c r="AF451" s="71">
        <f t="shared" si="166"/>
        <v>0</v>
      </c>
      <c r="AG451" s="71">
        <f t="shared" si="167"/>
        <v>0</v>
      </c>
      <c r="AH451" s="71" t="str">
        <f t="shared" si="168"/>
        <v/>
      </c>
      <c r="AI451" s="37" t="str">
        <f t="shared" si="169"/>
        <v/>
      </c>
      <c r="AJ451" s="37" t="str">
        <f t="shared" si="170"/>
        <v/>
      </c>
      <c r="AK451" s="38">
        <f t="shared" si="171"/>
        <v>703.28</v>
      </c>
      <c r="AL451" s="38">
        <f t="shared" si="172"/>
        <v>715.33</v>
      </c>
      <c r="AM451" s="36">
        <f t="shared" si="173"/>
        <v>96675</v>
      </c>
      <c r="AN451" s="39">
        <f t="shared" si="174"/>
        <v>1.8122660999999999E-3</v>
      </c>
      <c r="AO451" s="36">
        <f t="shared" si="175"/>
        <v>116.0720191728</v>
      </c>
      <c r="AP451" s="36">
        <f t="shared" si="176"/>
        <v>32743</v>
      </c>
      <c r="AQ451" s="36">
        <f t="shared" si="177"/>
        <v>1970</v>
      </c>
      <c r="AR451" s="36">
        <f t="shared" si="178"/>
        <v>1073.05</v>
      </c>
      <c r="AS451" s="36">
        <f t="shared" si="179"/>
        <v>31554</v>
      </c>
      <c r="AT451" s="40">
        <f t="shared" si="180"/>
        <v>32743</v>
      </c>
      <c r="AU451" s="37"/>
      <c r="AV451" s="37">
        <f t="shared" si="181"/>
        <v>1</v>
      </c>
    </row>
    <row r="452" spans="1:48" ht="15" customHeight="1" x14ac:dyDescent="0.25">
      <c r="A452" s="43">
        <v>47</v>
      </c>
      <c r="B452" s="43">
        <v>6700</v>
      </c>
      <c r="C452" t="s">
        <v>1355</v>
      </c>
      <c r="D452" t="s">
        <v>1356</v>
      </c>
      <c r="E452" s="44" t="s">
        <v>225</v>
      </c>
      <c r="F452" s="35">
        <v>372857</v>
      </c>
      <c r="G452" s="53">
        <v>1076</v>
      </c>
      <c r="H452" s="56">
        <f t="shared" si="156"/>
        <v>3.0318122713303706</v>
      </c>
      <c r="I452">
        <v>96</v>
      </c>
      <c r="J452">
        <v>404</v>
      </c>
      <c r="K452" s="37">
        <f t="shared" si="157"/>
        <v>23.7624</v>
      </c>
      <c r="L452" s="37">
        <v>776</v>
      </c>
      <c r="M452" s="37">
        <v>763</v>
      </c>
      <c r="N452" s="37">
        <v>732</v>
      </c>
      <c r="O452" s="37">
        <v>866</v>
      </c>
      <c r="P452" s="45">
        <v>1042</v>
      </c>
      <c r="Q452" s="53">
        <v>1027</v>
      </c>
      <c r="R452" s="45">
        <f t="shared" si="158"/>
        <v>1042</v>
      </c>
      <c r="S452" s="38">
        <f t="shared" si="159"/>
        <v>0</v>
      </c>
      <c r="T452" s="53">
        <v>11392800</v>
      </c>
      <c r="U452" s="53">
        <v>72011030</v>
      </c>
      <c r="V452" s="63">
        <f t="shared" si="160"/>
        <v>15.82091</v>
      </c>
      <c r="W452" s="36">
        <v>129</v>
      </c>
      <c r="X452">
        <v>1024</v>
      </c>
      <c r="Y452">
        <f t="shared" si="161"/>
        <v>12.6</v>
      </c>
      <c r="Z452" s="55">
        <v>785492</v>
      </c>
      <c r="AA452" s="46">
        <v>600021</v>
      </c>
      <c r="AB452" s="37">
        <f t="shared" si="162"/>
        <v>0.376778</v>
      </c>
      <c r="AC452" s="37" t="str">
        <f t="shared" si="163"/>
        <v/>
      </c>
      <c r="AD452" s="37" t="str">
        <f t="shared" si="164"/>
        <v/>
      </c>
      <c r="AE452" s="71">
        <f t="shared" si="165"/>
        <v>866.14459905463821</v>
      </c>
      <c r="AF452" s="71">
        <f t="shared" si="166"/>
        <v>0</v>
      </c>
      <c r="AG452" s="71">
        <f t="shared" si="167"/>
        <v>0</v>
      </c>
      <c r="AH452" s="71" t="str">
        <f t="shared" si="168"/>
        <v/>
      </c>
      <c r="AI452" s="37" t="str">
        <f t="shared" si="169"/>
        <v/>
      </c>
      <c r="AJ452" s="37" t="str">
        <f t="shared" si="170"/>
        <v/>
      </c>
      <c r="AK452" s="38">
        <f t="shared" si="171"/>
        <v>866.14</v>
      </c>
      <c r="AL452" s="38">
        <f t="shared" si="172"/>
        <v>880.98</v>
      </c>
      <c r="AM452" s="36">
        <f t="shared" si="173"/>
        <v>651978</v>
      </c>
      <c r="AN452" s="39">
        <f t="shared" si="174"/>
        <v>1.8122660999999999E-3</v>
      </c>
      <c r="AO452" s="36">
        <f t="shared" si="175"/>
        <v>505.84152609809996</v>
      </c>
      <c r="AP452" s="36">
        <f t="shared" si="176"/>
        <v>373363</v>
      </c>
      <c r="AQ452" s="36">
        <f t="shared" si="177"/>
        <v>10760</v>
      </c>
      <c r="AR452" s="36">
        <f t="shared" si="178"/>
        <v>30001.050000000003</v>
      </c>
      <c r="AS452" s="36">
        <f t="shared" si="179"/>
        <v>362097</v>
      </c>
      <c r="AT452" s="40">
        <f t="shared" si="180"/>
        <v>373363</v>
      </c>
      <c r="AU452" s="37"/>
      <c r="AV452" s="37">
        <f t="shared" si="181"/>
        <v>1</v>
      </c>
    </row>
    <row r="453" spans="1:48" ht="15" customHeight="1" x14ac:dyDescent="0.25">
      <c r="A453" s="43">
        <v>48</v>
      </c>
      <c r="B453" s="43">
        <v>100</v>
      </c>
      <c r="C453" t="s">
        <v>1061</v>
      </c>
      <c r="D453" t="s">
        <v>1062</v>
      </c>
      <c r="E453" s="44" t="s">
        <v>79</v>
      </c>
      <c r="F453" s="35">
        <v>18755</v>
      </c>
      <c r="G453" s="53">
        <v>82</v>
      </c>
      <c r="H453" s="56">
        <f t="shared" si="156"/>
        <v>1.9138138523837167</v>
      </c>
      <c r="I453">
        <v>16</v>
      </c>
      <c r="J453">
        <v>34</v>
      </c>
      <c r="K453" s="37">
        <f t="shared" si="157"/>
        <v>47.058799999999998</v>
      </c>
      <c r="L453" s="37">
        <v>105</v>
      </c>
      <c r="M453" s="37">
        <v>105</v>
      </c>
      <c r="N453" s="37">
        <v>115</v>
      </c>
      <c r="O453" s="37">
        <v>106</v>
      </c>
      <c r="P453" s="48">
        <v>106</v>
      </c>
      <c r="Q453" s="53">
        <v>78</v>
      </c>
      <c r="R453" s="45">
        <f t="shared" si="158"/>
        <v>115</v>
      </c>
      <c r="S453" s="38">
        <f t="shared" si="159"/>
        <v>28.7</v>
      </c>
      <c r="T453" s="53">
        <v>688900</v>
      </c>
      <c r="U453" s="53">
        <v>7136023</v>
      </c>
      <c r="V453" s="63">
        <f t="shared" si="160"/>
        <v>9.6538369999999993</v>
      </c>
      <c r="W453" s="36">
        <v>12</v>
      </c>
      <c r="X453">
        <v>45</v>
      </c>
      <c r="Y453">
        <f t="shared" si="161"/>
        <v>26.67</v>
      </c>
      <c r="Z453" s="55">
        <v>75248</v>
      </c>
      <c r="AA453" s="46">
        <v>24164</v>
      </c>
      <c r="AB453" s="37">
        <f t="shared" si="162"/>
        <v>0.376778</v>
      </c>
      <c r="AC453" s="37" t="str">
        <f t="shared" si="163"/>
        <v/>
      </c>
      <c r="AD453" s="37" t="str">
        <f t="shared" si="164"/>
        <v/>
      </c>
      <c r="AE453" s="71">
        <f t="shared" si="165"/>
        <v>619.20446227295815</v>
      </c>
      <c r="AF453" s="71">
        <f t="shared" si="166"/>
        <v>0</v>
      </c>
      <c r="AG453" s="71">
        <f t="shared" si="167"/>
        <v>0</v>
      </c>
      <c r="AH453" s="71" t="str">
        <f t="shared" si="168"/>
        <v/>
      </c>
      <c r="AI453" s="37" t="str">
        <f t="shared" si="169"/>
        <v/>
      </c>
      <c r="AJ453" s="37" t="str">
        <f t="shared" si="170"/>
        <v/>
      </c>
      <c r="AK453" s="38">
        <f t="shared" si="171"/>
        <v>619.20000000000005</v>
      </c>
      <c r="AL453" s="38">
        <f t="shared" si="172"/>
        <v>629.80999999999995</v>
      </c>
      <c r="AM453" s="36">
        <f t="shared" si="173"/>
        <v>23293</v>
      </c>
      <c r="AN453" s="39">
        <f t="shared" si="174"/>
        <v>1.8122660999999999E-3</v>
      </c>
      <c r="AO453" s="36">
        <f t="shared" si="175"/>
        <v>8.2240635617999995</v>
      </c>
      <c r="AP453" s="36">
        <f t="shared" si="176"/>
        <v>18763</v>
      </c>
      <c r="AQ453" s="36">
        <f t="shared" si="177"/>
        <v>820</v>
      </c>
      <c r="AR453" s="36">
        <f t="shared" si="178"/>
        <v>1208.2</v>
      </c>
      <c r="AS453" s="36">
        <f t="shared" si="179"/>
        <v>17935</v>
      </c>
      <c r="AT453" s="40">
        <f t="shared" si="180"/>
        <v>18763</v>
      </c>
      <c r="AU453" s="37"/>
      <c r="AV453" s="37">
        <f t="shared" si="181"/>
        <v>1</v>
      </c>
    </row>
    <row r="454" spans="1:48" ht="15" customHeight="1" x14ac:dyDescent="0.25">
      <c r="A454" s="43">
        <v>48</v>
      </c>
      <c r="B454" s="43">
        <v>200</v>
      </c>
      <c r="C454" t="s">
        <v>1451</v>
      </c>
      <c r="D454" t="s">
        <v>1452</v>
      </c>
      <c r="E454" s="44" t="s">
        <v>272</v>
      </c>
      <c r="F454" s="35">
        <v>144164</v>
      </c>
      <c r="G454" s="53">
        <v>571</v>
      </c>
      <c r="H454" s="56">
        <f t="shared" si="156"/>
        <v>2.7566361082458481</v>
      </c>
      <c r="I454">
        <v>61</v>
      </c>
      <c r="J454">
        <v>259</v>
      </c>
      <c r="K454" s="37">
        <f t="shared" si="157"/>
        <v>23.552099999999999</v>
      </c>
      <c r="L454" s="37">
        <v>273</v>
      </c>
      <c r="M454" s="37">
        <v>283</v>
      </c>
      <c r="N454" s="37">
        <v>354</v>
      </c>
      <c r="O454" s="37">
        <v>389</v>
      </c>
      <c r="P454" s="48">
        <v>533</v>
      </c>
      <c r="Q454" s="53">
        <v>559</v>
      </c>
      <c r="R454" s="45">
        <f t="shared" si="158"/>
        <v>559</v>
      </c>
      <c r="S454" s="38">
        <f t="shared" si="159"/>
        <v>0</v>
      </c>
      <c r="T454" s="53">
        <v>2862800</v>
      </c>
      <c r="U454" s="53">
        <v>49060290</v>
      </c>
      <c r="V454" s="63">
        <f t="shared" si="160"/>
        <v>5.8352690000000003</v>
      </c>
      <c r="W454" s="36">
        <v>63</v>
      </c>
      <c r="X454">
        <v>693</v>
      </c>
      <c r="Y454">
        <f t="shared" si="161"/>
        <v>9.09</v>
      </c>
      <c r="Z454" s="55">
        <v>515117</v>
      </c>
      <c r="AA454" s="46">
        <v>138995</v>
      </c>
      <c r="AB454" s="37">
        <f t="shared" si="162"/>
        <v>0.376778</v>
      </c>
      <c r="AC454" s="37" t="str">
        <f t="shared" si="163"/>
        <v/>
      </c>
      <c r="AD454" s="37" t="str">
        <f t="shared" si="164"/>
        <v/>
      </c>
      <c r="AE454" s="71">
        <f t="shared" si="165"/>
        <v>805.36451368101814</v>
      </c>
      <c r="AF454" s="71">
        <f t="shared" si="166"/>
        <v>0</v>
      </c>
      <c r="AG454" s="71">
        <f t="shared" si="167"/>
        <v>0</v>
      </c>
      <c r="AH454" s="71" t="str">
        <f t="shared" si="168"/>
        <v/>
      </c>
      <c r="AI454" s="37" t="str">
        <f t="shared" si="169"/>
        <v/>
      </c>
      <c r="AJ454" s="37" t="str">
        <f t="shared" si="170"/>
        <v/>
      </c>
      <c r="AK454" s="38">
        <f t="shared" si="171"/>
        <v>805.36</v>
      </c>
      <c r="AL454" s="38">
        <f t="shared" si="172"/>
        <v>819.16</v>
      </c>
      <c r="AM454" s="36">
        <f t="shared" si="173"/>
        <v>273656</v>
      </c>
      <c r="AN454" s="39">
        <f t="shared" si="174"/>
        <v>1.8122660999999999E-3</v>
      </c>
      <c r="AO454" s="36">
        <f t="shared" si="175"/>
        <v>234.67396182119998</v>
      </c>
      <c r="AP454" s="36">
        <f t="shared" si="176"/>
        <v>144399</v>
      </c>
      <c r="AQ454" s="36">
        <f t="shared" si="177"/>
        <v>5710</v>
      </c>
      <c r="AR454" s="36">
        <f t="shared" si="178"/>
        <v>6949.75</v>
      </c>
      <c r="AS454" s="36">
        <f t="shared" si="179"/>
        <v>138454</v>
      </c>
      <c r="AT454" s="40">
        <f t="shared" si="180"/>
        <v>144399</v>
      </c>
      <c r="AU454" s="37"/>
      <c r="AV454" s="37">
        <f t="shared" si="181"/>
        <v>1</v>
      </c>
    </row>
    <row r="455" spans="1:48" ht="15" customHeight="1" x14ac:dyDescent="0.25">
      <c r="A455" s="43">
        <v>48</v>
      </c>
      <c r="B455" s="43">
        <v>300</v>
      </c>
      <c r="C455" t="s">
        <v>1685</v>
      </c>
      <c r="D455" t="s">
        <v>1686</v>
      </c>
      <c r="E455" s="44" t="s">
        <v>389</v>
      </c>
      <c r="F455" s="35">
        <v>97490</v>
      </c>
      <c r="G455" s="53">
        <v>827</v>
      </c>
      <c r="H455" s="56">
        <f t="shared" si="156"/>
        <v>2.9175055095525466</v>
      </c>
      <c r="I455">
        <v>96</v>
      </c>
      <c r="J455">
        <v>521</v>
      </c>
      <c r="K455" s="37">
        <f t="shared" si="157"/>
        <v>18.426100000000002</v>
      </c>
      <c r="L455" s="37">
        <v>551</v>
      </c>
      <c r="M455" s="37">
        <v>573</v>
      </c>
      <c r="N455" s="37">
        <v>566</v>
      </c>
      <c r="O455" s="37">
        <v>707</v>
      </c>
      <c r="P455" s="48">
        <v>751</v>
      </c>
      <c r="Q455" s="53">
        <v>803</v>
      </c>
      <c r="R455" s="45">
        <f t="shared" si="158"/>
        <v>803</v>
      </c>
      <c r="S455" s="38">
        <f t="shared" si="159"/>
        <v>0</v>
      </c>
      <c r="T455" s="53">
        <v>9686300</v>
      </c>
      <c r="U455" s="53">
        <v>133515811</v>
      </c>
      <c r="V455" s="63">
        <f t="shared" si="160"/>
        <v>7.2547959999999998</v>
      </c>
      <c r="W455" s="36">
        <v>216</v>
      </c>
      <c r="X455">
        <v>707</v>
      </c>
      <c r="Y455">
        <f t="shared" si="161"/>
        <v>30.55</v>
      </c>
      <c r="Z455" s="55">
        <v>1505548</v>
      </c>
      <c r="AA455" s="46">
        <v>825371</v>
      </c>
      <c r="AB455" s="37">
        <f t="shared" si="162"/>
        <v>0.376778</v>
      </c>
      <c r="AC455" s="37" t="str">
        <f t="shared" si="163"/>
        <v/>
      </c>
      <c r="AD455" s="37" t="str">
        <f t="shared" si="164"/>
        <v/>
      </c>
      <c r="AE455" s="71">
        <f t="shared" si="165"/>
        <v>840.89686443343783</v>
      </c>
      <c r="AF455" s="71">
        <f t="shared" si="166"/>
        <v>0</v>
      </c>
      <c r="AG455" s="71">
        <f t="shared" si="167"/>
        <v>0</v>
      </c>
      <c r="AH455" s="71" t="str">
        <f t="shared" si="168"/>
        <v/>
      </c>
      <c r="AI455" s="37" t="str">
        <f t="shared" si="169"/>
        <v/>
      </c>
      <c r="AJ455" s="37" t="str">
        <f t="shared" si="170"/>
        <v/>
      </c>
      <c r="AK455" s="38">
        <f t="shared" si="171"/>
        <v>840.9</v>
      </c>
      <c r="AL455" s="38">
        <f t="shared" si="172"/>
        <v>855.31</v>
      </c>
      <c r="AM455" s="36">
        <f t="shared" si="173"/>
        <v>140084</v>
      </c>
      <c r="AN455" s="39">
        <f t="shared" si="174"/>
        <v>1.8122660999999999E-3</v>
      </c>
      <c r="AO455" s="36">
        <f t="shared" si="175"/>
        <v>77.191662263399991</v>
      </c>
      <c r="AP455" s="36">
        <f t="shared" si="176"/>
        <v>97567</v>
      </c>
      <c r="AQ455" s="36">
        <f t="shared" si="177"/>
        <v>8270</v>
      </c>
      <c r="AR455" s="36">
        <f t="shared" si="178"/>
        <v>41268.550000000003</v>
      </c>
      <c r="AS455" s="36">
        <f t="shared" si="179"/>
        <v>89220</v>
      </c>
      <c r="AT455" s="40">
        <f t="shared" si="180"/>
        <v>97567</v>
      </c>
      <c r="AU455" s="37"/>
      <c r="AV455" s="37">
        <f t="shared" si="181"/>
        <v>1</v>
      </c>
    </row>
    <row r="456" spans="1:48" ht="15" customHeight="1" x14ac:dyDescent="0.25">
      <c r="A456" s="43">
        <v>48</v>
      </c>
      <c r="B456" s="43">
        <v>500</v>
      </c>
      <c r="C456" t="s">
        <v>1937</v>
      </c>
      <c r="D456" t="s">
        <v>1938</v>
      </c>
      <c r="E456" s="44" t="s">
        <v>515</v>
      </c>
      <c r="F456" s="35">
        <v>1048215</v>
      </c>
      <c r="G456" s="53">
        <v>3063</v>
      </c>
      <c r="H456" s="56">
        <f t="shared" si="156"/>
        <v>3.4861469968065726</v>
      </c>
      <c r="I456">
        <v>333</v>
      </c>
      <c r="J456">
        <v>1614</v>
      </c>
      <c r="K456" s="37">
        <f t="shared" si="157"/>
        <v>20.632000000000001</v>
      </c>
      <c r="L456" s="37">
        <v>1940</v>
      </c>
      <c r="M456" s="37">
        <v>2104</v>
      </c>
      <c r="N456" s="37">
        <v>2182</v>
      </c>
      <c r="O456" s="37">
        <v>2580</v>
      </c>
      <c r="P456" s="45">
        <v>2946</v>
      </c>
      <c r="Q456" s="53">
        <v>3021</v>
      </c>
      <c r="R456" s="45">
        <f t="shared" si="158"/>
        <v>3021</v>
      </c>
      <c r="S456" s="38">
        <f t="shared" si="159"/>
        <v>0</v>
      </c>
      <c r="T456" s="53">
        <v>33341300</v>
      </c>
      <c r="U456" s="53">
        <v>218465844</v>
      </c>
      <c r="V456" s="63">
        <f t="shared" si="160"/>
        <v>15.261562</v>
      </c>
      <c r="W456" s="36">
        <v>636</v>
      </c>
      <c r="X456">
        <v>3031</v>
      </c>
      <c r="Y456">
        <f t="shared" si="161"/>
        <v>20.98</v>
      </c>
      <c r="Z456" s="55">
        <v>2496708</v>
      </c>
      <c r="AA456" s="46">
        <v>933873</v>
      </c>
      <c r="AB456" s="37">
        <f t="shared" si="162"/>
        <v>0.376778</v>
      </c>
      <c r="AC456" s="37" t="str">
        <f t="shared" si="163"/>
        <v/>
      </c>
      <c r="AD456" s="37" t="str">
        <f t="shared" si="164"/>
        <v/>
      </c>
      <c r="AE456" s="71">
        <f t="shared" si="165"/>
        <v>0</v>
      </c>
      <c r="AF456" s="71">
        <f t="shared" si="166"/>
        <v>891.82136350449991</v>
      </c>
      <c r="AG456" s="71">
        <f t="shared" si="167"/>
        <v>0</v>
      </c>
      <c r="AH456" s="71" t="str">
        <f t="shared" si="168"/>
        <v/>
      </c>
      <c r="AI456" s="37" t="str">
        <f t="shared" si="169"/>
        <v/>
      </c>
      <c r="AJ456" s="37" t="str">
        <f t="shared" si="170"/>
        <v/>
      </c>
      <c r="AK456" s="38">
        <f t="shared" si="171"/>
        <v>891.82</v>
      </c>
      <c r="AL456" s="38">
        <f t="shared" si="172"/>
        <v>907.1</v>
      </c>
      <c r="AM456" s="36">
        <f t="shared" si="173"/>
        <v>1837743</v>
      </c>
      <c r="AN456" s="39">
        <f t="shared" si="174"/>
        <v>1.8122660999999999E-3</v>
      </c>
      <c r="AO456" s="36">
        <f t="shared" si="175"/>
        <v>1430.8348294007999</v>
      </c>
      <c r="AP456" s="36">
        <f t="shared" si="176"/>
        <v>1049646</v>
      </c>
      <c r="AQ456" s="36">
        <f t="shared" si="177"/>
        <v>30630</v>
      </c>
      <c r="AR456" s="36">
        <f t="shared" si="178"/>
        <v>46693.65</v>
      </c>
      <c r="AS456" s="36">
        <f t="shared" si="179"/>
        <v>1017585</v>
      </c>
      <c r="AT456" s="40">
        <f t="shared" si="180"/>
        <v>1049646</v>
      </c>
      <c r="AU456" s="37"/>
      <c r="AV456" s="37">
        <f t="shared" si="181"/>
        <v>1</v>
      </c>
    </row>
    <row r="457" spans="1:48" ht="15" customHeight="1" x14ac:dyDescent="0.25">
      <c r="A457" s="43">
        <v>48</v>
      </c>
      <c r="B457" s="43">
        <v>600</v>
      </c>
      <c r="C457" t="s">
        <v>2089</v>
      </c>
      <c r="D457" t="s">
        <v>2090</v>
      </c>
      <c r="E457" s="44" t="s">
        <v>591</v>
      </c>
      <c r="F457" s="35">
        <v>317775</v>
      </c>
      <c r="G457" s="53">
        <v>789</v>
      </c>
      <c r="H457" s="56">
        <f t="shared" si="156"/>
        <v>2.8970770032094202</v>
      </c>
      <c r="I457">
        <v>87</v>
      </c>
      <c r="J457">
        <v>397</v>
      </c>
      <c r="K457" s="37">
        <f t="shared" si="157"/>
        <v>21.914400000000001</v>
      </c>
      <c r="L457" s="37">
        <v>670</v>
      </c>
      <c r="M457" s="37">
        <v>691</v>
      </c>
      <c r="N457" s="37">
        <v>676</v>
      </c>
      <c r="O457" s="37">
        <v>847</v>
      </c>
      <c r="P457" s="48">
        <v>878</v>
      </c>
      <c r="Q457" s="53">
        <v>784</v>
      </c>
      <c r="R457" s="45">
        <f t="shared" si="158"/>
        <v>878</v>
      </c>
      <c r="S457" s="38">
        <f t="shared" si="159"/>
        <v>10.14</v>
      </c>
      <c r="T457" s="53">
        <v>14306500</v>
      </c>
      <c r="U457" s="53">
        <v>58211697</v>
      </c>
      <c r="V457" s="63">
        <f t="shared" si="160"/>
        <v>24.576675999999999</v>
      </c>
      <c r="W457" s="36">
        <v>239</v>
      </c>
      <c r="X457">
        <v>796</v>
      </c>
      <c r="Y457">
        <f t="shared" si="161"/>
        <v>30.03</v>
      </c>
      <c r="Z457" s="55">
        <v>709164</v>
      </c>
      <c r="AA457" s="46">
        <v>430510</v>
      </c>
      <c r="AB457" s="37">
        <f t="shared" si="162"/>
        <v>0.376778</v>
      </c>
      <c r="AC457" s="37" t="str">
        <f t="shared" si="163"/>
        <v/>
      </c>
      <c r="AD457" s="37" t="str">
        <f t="shared" si="164"/>
        <v/>
      </c>
      <c r="AE457" s="71">
        <f t="shared" si="165"/>
        <v>836.3846772378871</v>
      </c>
      <c r="AF457" s="71">
        <f t="shared" si="166"/>
        <v>0</v>
      </c>
      <c r="AG457" s="71">
        <f t="shared" si="167"/>
        <v>0</v>
      </c>
      <c r="AH457" s="71" t="str">
        <f t="shared" si="168"/>
        <v/>
      </c>
      <c r="AI457" s="37" t="str">
        <f t="shared" si="169"/>
        <v/>
      </c>
      <c r="AJ457" s="37" t="str">
        <f t="shared" si="170"/>
        <v/>
      </c>
      <c r="AK457" s="38">
        <f t="shared" si="171"/>
        <v>836.38</v>
      </c>
      <c r="AL457" s="38">
        <f t="shared" si="172"/>
        <v>850.71</v>
      </c>
      <c r="AM457" s="36">
        <f t="shared" si="173"/>
        <v>404013</v>
      </c>
      <c r="AN457" s="39">
        <f t="shared" si="174"/>
        <v>1.8122660999999999E-3</v>
      </c>
      <c r="AO457" s="36">
        <f t="shared" si="175"/>
        <v>156.2862039318</v>
      </c>
      <c r="AP457" s="36">
        <f t="shared" si="176"/>
        <v>317931</v>
      </c>
      <c r="AQ457" s="36">
        <f t="shared" si="177"/>
        <v>7890</v>
      </c>
      <c r="AR457" s="36">
        <f t="shared" si="178"/>
        <v>21525.5</v>
      </c>
      <c r="AS457" s="36">
        <f t="shared" si="179"/>
        <v>309885</v>
      </c>
      <c r="AT457" s="40">
        <f t="shared" si="180"/>
        <v>317931</v>
      </c>
      <c r="AU457" s="37"/>
      <c r="AV457" s="37">
        <f t="shared" si="181"/>
        <v>1</v>
      </c>
    </row>
    <row r="458" spans="1:48" ht="15" customHeight="1" x14ac:dyDescent="0.25">
      <c r="A458" s="43">
        <v>48</v>
      </c>
      <c r="B458" s="43">
        <v>700</v>
      </c>
      <c r="C458" t="s">
        <v>2123</v>
      </c>
      <c r="D458" t="s">
        <v>2124</v>
      </c>
      <c r="E458" s="44" t="s">
        <v>608</v>
      </c>
      <c r="F458" s="35">
        <v>47202</v>
      </c>
      <c r="G458" s="53">
        <v>245</v>
      </c>
      <c r="H458" s="56">
        <f t="shared" si="156"/>
        <v>2.3891660843645326</v>
      </c>
      <c r="I458">
        <v>30</v>
      </c>
      <c r="J458">
        <v>91</v>
      </c>
      <c r="K458" s="37">
        <f t="shared" si="157"/>
        <v>32.966999999999999</v>
      </c>
      <c r="L458" s="37">
        <v>187</v>
      </c>
      <c r="M458" s="37">
        <v>174</v>
      </c>
      <c r="N458" s="37">
        <v>178</v>
      </c>
      <c r="O458" s="37">
        <v>163</v>
      </c>
      <c r="P458" s="48">
        <v>242</v>
      </c>
      <c r="Q458" s="53">
        <v>238</v>
      </c>
      <c r="R458" s="45">
        <f t="shared" si="158"/>
        <v>242</v>
      </c>
      <c r="S458" s="38">
        <f t="shared" si="159"/>
        <v>0</v>
      </c>
      <c r="T458" s="53">
        <v>1578200</v>
      </c>
      <c r="U458" s="53">
        <v>17906489</v>
      </c>
      <c r="V458" s="63">
        <f t="shared" si="160"/>
        <v>8.8135650000000005</v>
      </c>
      <c r="W458" s="36">
        <v>36</v>
      </c>
      <c r="X458">
        <v>221</v>
      </c>
      <c r="Y458">
        <f t="shared" si="161"/>
        <v>16.29</v>
      </c>
      <c r="Z458" s="55">
        <v>189259</v>
      </c>
      <c r="AA458" s="46">
        <v>40755</v>
      </c>
      <c r="AB458" s="37">
        <f t="shared" si="162"/>
        <v>0.376778</v>
      </c>
      <c r="AC458" s="37" t="str">
        <f t="shared" si="163"/>
        <v/>
      </c>
      <c r="AD458" s="37" t="str">
        <f t="shared" si="164"/>
        <v/>
      </c>
      <c r="AE458" s="71">
        <f t="shared" si="165"/>
        <v>724.19883721618487</v>
      </c>
      <c r="AF458" s="71">
        <f t="shared" si="166"/>
        <v>0</v>
      </c>
      <c r="AG458" s="71">
        <f t="shared" si="167"/>
        <v>0</v>
      </c>
      <c r="AH458" s="71" t="str">
        <f t="shared" si="168"/>
        <v/>
      </c>
      <c r="AI458" s="37" t="str">
        <f t="shared" si="169"/>
        <v/>
      </c>
      <c r="AJ458" s="37" t="str">
        <f t="shared" si="170"/>
        <v/>
      </c>
      <c r="AK458" s="38">
        <f t="shared" si="171"/>
        <v>724.2</v>
      </c>
      <c r="AL458" s="38">
        <f t="shared" si="172"/>
        <v>736.61</v>
      </c>
      <c r="AM458" s="36">
        <f t="shared" si="173"/>
        <v>109161</v>
      </c>
      <c r="AN458" s="39">
        <f t="shared" si="174"/>
        <v>1.8122660999999999E-3</v>
      </c>
      <c r="AO458" s="36">
        <f t="shared" si="175"/>
        <v>112.28619528989999</v>
      </c>
      <c r="AP458" s="36">
        <f t="shared" si="176"/>
        <v>47314</v>
      </c>
      <c r="AQ458" s="36">
        <f t="shared" si="177"/>
        <v>2450</v>
      </c>
      <c r="AR458" s="36">
        <f t="shared" si="178"/>
        <v>2037.75</v>
      </c>
      <c r="AS458" s="36">
        <f t="shared" si="179"/>
        <v>45164</v>
      </c>
      <c r="AT458" s="40">
        <f t="shared" si="180"/>
        <v>47314</v>
      </c>
      <c r="AU458" s="37"/>
      <c r="AV458" s="37">
        <f t="shared" si="181"/>
        <v>1</v>
      </c>
    </row>
    <row r="459" spans="1:48" ht="15" customHeight="1" x14ac:dyDescent="0.25">
      <c r="A459" s="43">
        <v>48</v>
      </c>
      <c r="B459" s="43">
        <v>900</v>
      </c>
      <c r="C459" t="s">
        <v>2493</v>
      </c>
      <c r="D459" t="s">
        <v>2494</v>
      </c>
      <c r="E459" s="44" t="s">
        <v>792</v>
      </c>
      <c r="F459" s="35">
        <v>0</v>
      </c>
      <c r="G459" s="53">
        <v>242</v>
      </c>
      <c r="H459" s="56">
        <f t="shared" si="156"/>
        <v>2.3838153659804311</v>
      </c>
      <c r="I459">
        <v>27</v>
      </c>
      <c r="J459">
        <v>202</v>
      </c>
      <c r="K459" s="37">
        <f t="shared" si="157"/>
        <v>13.366300000000001</v>
      </c>
      <c r="L459" s="37">
        <v>208</v>
      </c>
      <c r="M459" s="37">
        <v>271</v>
      </c>
      <c r="N459" s="37">
        <v>197</v>
      </c>
      <c r="O459" s="37">
        <v>314</v>
      </c>
      <c r="P459" s="48">
        <v>206</v>
      </c>
      <c r="Q459" s="53">
        <v>235</v>
      </c>
      <c r="R459" s="45">
        <f t="shared" si="158"/>
        <v>314</v>
      </c>
      <c r="S459" s="38">
        <f t="shared" si="159"/>
        <v>22.93</v>
      </c>
      <c r="T459" s="53">
        <v>2628400</v>
      </c>
      <c r="U459" s="53">
        <v>65767581</v>
      </c>
      <c r="V459" s="63">
        <f t="shared" si="160"/>
        <v>3.9964979999999999</v>
      </c>
      <c r="W459" s="36">
        <v>74</v>
      </c>
      <c r="X459">
        <v>271</v>
      </c>
      <c r="Y459">
        <f t="shared" si="161"/>
        <v>27.31</v>
      </c>
      <c r="Z459" s="55">
        <v>832050</v>
      </c>
      <c r="AA459" s="46">
        <v>260009</v>
      </c>
      <c r="AB459" s="37">
        <f t="shared" si="162"/>
        <v>0.376778</v>
      </c>
      <c r="AC459" s="37" t="str">
        <f t="shared" si="163"/>
        <v/>
      </c>
      <c r="AD459" s="37" t="str">
        <f t="shared" si="164"/>
        <v/>
      </c>
      <c r="AE459" s="71">
        <f t="shared" si="165"/>
        <v>723.0169865916597</v>
      </c>
      <c r="AF459" s="71">
        <f t="shared" si="166"/>
        <v>0</v>
      </c>
      <c r="AG459" s="71">
        <f t="shared" si="167"/>
        <v>0</v>
      </c>
      <c r="AH459" s="71" t="str">
        <f t="shared" si="168"/>
        <v/>
      </c>
      <c r="AI459" s="37" t="str">
        <f t="shared" si="169"/>
        <v/>
      </c>
      <c r="AJ459" s="37" t="str">
        <f t="shared" si="170"/>
        <v/>
      </c>
      <c r="AK459" s="38">
        <f t="shared" si="171"/>
        <v>723.02</v>
      </c>
      <c r="AL459" s="38">
        <f t="shared" si="172"/>
        <v>735.41</v>
      </c>
      <c r="AM459" s="36">
        <f t="shared" si="173"/>
        <v>0</v>
      </c>
      <c r="AN459" s="39">
        <f t="shared" si="174"/>
        <v>1.8122660999999999E-3</v>
      </c>
      <c r="AO459" s="36">
        <f t="shared" si="175"/>
        <v>0</v>
      </c>
      <c r="AP459" s="36">
        <f t="shared" si="176"/>
        <v>0</v>
      </c>
      <c r="AQ459" s="36">
        <f t="shared" si="177"/>
        <v>2420</v>
      </c>
      <c r="AR459" s="36">
        <f t="shared" si="178"/>
        <v>13000.45</v>
      </c>
      <c r="AS459" s="36">
        <f t="shared" si="179"/>
        <v>-2420</v>
      </c>
      <c r="AT459" s="40">
        <f t="shared" si="180"/>
        <v>0</v>
      </c>
      <c r="AU459" s="37"/>
      <c r="AV459" s="37">
        <f t="shared" si="181"/>
        <v>0</v>
      </c>
    </row>
    <row r="460" spans="1:48" ht="15" customHeight="1" x14ac:dyDescent="0.25">
      <c r="A460" s="43">
        <v>48</v>
      </c>
      <c r="B460" s="43">
        <v>9600</v>
      </c>
      <c r="C460" t="s">
        <v>2165</v>
      </c>
      <c r="D460" t="s">
        <v>2166</v>
      </c>
      <c r="E460" s="44" t="s">
        <v>629</v>
      </c>
      <c r="F460" s="35">
        <v>1286034</v>
      </c>
      <c r="G460" s="53">
        <v>5425</v>
      </c>
      <c r="H460" s="56">
        <f t="shared" ref="H460:H523" si="182">LOG10(G460)</f>
        <v>3.7343997425205671</v>
      </c>
      <c r="I460">
        <v>318</v>
      </c>
      <c r="J460">
        <v>2090</v>
      </c>
      <c r="K460" s="37">
        <f t="shared" ref="K460:K523" si="183">ROUND(I460/J460,6)*100</f>
        <v>15.215300000000001</v>
      </c>
      <c r="L460" s="37">
        <v>2531</v>
      </c>
      <c r="M460" s="37">
        <v>3146</v>
      </c>
      <c r="N460" s="37">
        <v>3719</v>
      </c>
      <c r="O460" s="37">
        <v>3933</v>
      </c>
      <c r="P460" s="45">
        <v>4698</v>
      </c>
      <c r="Q460" s="53">
        <v>4819</v>
      </c>
      <c r="R460" s="45">
        <f t="shared" ref="R460:R523" si="184">MAX(L460:Q460)</f>
        <v>4819</v>
      </c>
      <c r="S460" s="38">
        <f t="shared" ref="S460:S523" si="185">ROUND(IF(100*(1-(G460/R460))&lt;0,0,100*(1-G460/R460)),2)</f>
        <v>0</v>
      </c>
      <c r="T460" s="53">
        <v>117362000</v>
      </c>
      <c r="U460" s="53">
        <v>495590466</v>
      </c>
      <c r="V460" s="63">
        <f t="shared" ref="V460:V523" si="186">ROUND(T460/U460*100,6)</f>
        <v>23.681246999999999</v>
      </c>
      <c r="W460" s="36">
        <v>1043</v>
      </c>
      <c r="X460">
        <v>4898</v>
      </c>
      <c r="Y460">
        <f t="shared" ref="Y460:Y523" si="187">ROUND(W460/X460*100,2)</f>
        <v>21.29</v>
      </c>
      <c r="Z460" s="55">
        <v>6834614</v>
      </c>
      <c r="AA460" s="46">
        <v>3072535</v>
      </c>
      <c r="AB460" s="37">
        <f t="shared" ref="AB460:AB523" si="188">ROUND(AA$11/Z$11,6)</f>
        <v>0.376778</v>
      </c>
      <c r="AC460" s="37" t="str">
        <f t="shared" ref="AC460:AC523" si="189">IF(AND(2500&lt;=G460,G460&lt;3000),(G460-2500)*0.002,"")</f>
        <v/>
      </c>
      <c r="AD460" s="37" t="str">
        <f t="shared" ref="AD460:AD523" si="190">IF(AND(10000&lt;=G460,G460&lt;11000),(11000-G460)*0.001,"")</f>
        <v/>
      </c>
      <c r="AE460" s="71">
        <f t="shared" ref="AE460:AE523" si="191">IF(G460&lt;3000, 196.487+(220.877*H460),0)</f>
        <v>0</v>
      </c>
      <c r="AF460" s="71">
        <f t="shared" ref="AF460:AF523" si="192">IF((AND(2500&lt;=G460,G460&lt;11000)),1.15*(497.308+(6.667*K460)+(9.215*V460)+(16.081*S460)),0)</f>
        <v>939.51676063574996</v>
      </c>
      <c r="AG460" s="71">
        <f t="shared" ref="AG460:AG523" si="193">IF(G460&gt;=10000,1.15*(293.056+(8.572*K460)+(11.494*Y460)+(5.719*V460)+(9.484*S460)),0)</f>
        <v>0</v>
      </c>
      <c r="AH460" s="71" t="str">
        <f t="shared" ref="AH460:AH523" si="194">IF(AND(2500&lt;=G460,G460&lt;3000),(AC460*AF460)+((1-AC460)*AE460),"")</f>
        <v/>
      </c>
      <c r="AI460" s="37" t="str">
        <f t="shared" ref="AI460:AI523" si="195">IF(AND(10000&lt;=G460,G460&lt;11000),(AD460*AF460)+(AG460*(1-AD460)),"")</f>
        <v/>
      </c>
      <c r="AJ460" s="37" t="str">
        <f t="shared" ref="AJ460:AJ523" si="196">IF(AND(AC460="",AD460=""),"",1)</f>
        <v/>
      </c>
      <c r="AK460" s="38">
        <f t="shared" ref="AK460:AK523" si="197">ROUND(IF(AJ460="",MAX(AE460,AF460,AG460),MAX(AH460,AI460)),2)</f>
        <v>939.52</v>
      </c>
      <c r="AL460" s="38">
        <f t="shared" ref="AL460:AL523" si="198">ROUND(AK460*AL$2,2)</f>
        <v>955.62</v>
      </c>
      <c r="AM460" s="36">
        <f t="shared" ref="AM460:AM523" si="199">ROUND(IF((AL460*G460)-(Z460*AB460)&lt;0,0,(AL460*G460)-(Z460*AB460)),0)</f>
        <v>2609106</v>
      </c>
      <c r="AN460" s="39">
        <f t="shared" ref="AN460:AN523" si="200">$AN$11</f>
        <v>1.8122660999999999E-3</v>
      </c>
      <c r="AO460" s="36">
        <f t="shared" ref="AO460:AO523" si="201">(AM460-F460)*AN460</f>
        <v>2397.7585334592</v>
      </c>
      <c r="AP460" s="36">
        <f t="shared" ref="AP460:AP523" si="202">ROUND(MAX(IF(F460&lt;AM460,F460+AO460,AM460),0),0)</f>
        <v>1288432</v>
      </c>
      <c r="AQ460" s="36">
        <f t="shared" ref="AQ460:AQ523" si="203">10*G460</f>
        <v>54250</v>
      </c>
      <c r="AR460" s="36">
        <f t="shared" ref="AR460:AR523" si="204">0.05*AA460</f>
        <v>153626.75</v>
      </c>
      <c r="AS460" s="36">
        <f t="shared" ref="AS460:AS523" si="205">ROUND(MAX(F460-MIN(AQ460:AR460)),0)</f>
        <v>1231784</v>
      </c>
      <c r="AT460" s="40">
        <f t="shared" ref="AT460:AT523" si="206">MAX(AP460,AS460)</f>
        <v>1288432</v>
      </c>
      <c r="AU460" s="37"/>
      <c r="AV460" s="37">
        <f t="shared" ref="AV460:AV523" si="207">IF(AT460&gt;0,1,0)</f>
        <v>1</v>
      </c>
    </row>
    <row r="461" spans="1:48" ht="15" customHeight="1" x14ac:dyDescent="0.25">
      <c r="A461" s="43">
        <v>49</v>
      </c>
      <c r="B461" s="43">
        <v>100</v>
      </c>
      <c r="C461" t="s">
        <v>1067</v>
      </c>
      <c r="D461" t="s">
        <v>1068</v>
      </c>
      <c r="E461" s="44" t="s">
        <v>82</v>
      </c>
      <c r="F461" s="35">
        <v>71492</v>
      </c>
      <c r="G461" s="53">
        <v>280</v>
      </c>
      <c r="H461" s="56">
        <f t="shared" si="182"/>
        <v>2.4471580313422194</v>
      </c>
      <c r="I461">
        <v>68</v>
      </c>
      <c r="J461">
        <v>130</v>
      </c>
      <c r="K461" s="37">
        <f t="shared" si="183"/>
        <v>52.307700000000004</v>
      </c>
      <c r="L461" s="37">
        <v>268</v>
      </c>
      <c r="M461" s="37">
        <v>276</v>
      </c>
      <c r="N461" s="37">
        <v>260</v>
      </c>
      <c r="O461" s="37">
        <v>260</v>
      </c>
      <c r="P461" s="48">
        <v>290</v>
      </c>
      <c r="Q461" s="53">
        <v>279</v>
      </c>
      <c r="R461" s="45">
        <f t="shared" si="184"/>
        <v>290</v>
      </c>
      <c r="S461" s="38">
        <f t="shared" si="185"/>
        <v>3.45</v>
      </c>
      <c r="T461" s="53">
        <v>1547300</v>
      </c>
      <c r="U461" s="53">
        <v>19972300</v>
      </c>
      <c r="V461" s="63">
        <f t="shared" si="186"/>
        <v>7.7472300000000001</v>
      </c>
      <c r="W461" s="36">
        <v>43</v>
      </c>
      <c r="X461">
        <v>248</v>
      </c>
      <c r="Y461">
        <f t="shared" si="187"/>
        <v>17.34</v>
      </c>
      <c r="Z461" s="55">
        <v>189681</v>
      </c>
      <c r="AA461" s="46">
        <v>72264</v>
      </c>
      <c r="AB461" s="37">
        <f t="shared" si="188"/>
        <v>0.376778</v>
      </c>
      <c r="AC461" s="37" t="str">
        <f t="shared" si="189"/>
        <v/>
      </c>
      <c r="AD461" s="37" t="str">
        <f t="shared" si="190"/>
        <v/>
      </c>
      <c r="AE461" s="71">
        <f t="shared" si="191"/>
        <v>737.00792448877542</v>
      </c>
      <c r="AF461" s="71">
        <f t="shared" si="192"/>
        <v>0</v>
      </c>
      <c r="AG461" s="71">
        <f t="shared" si="193"/>
        <v>0</v>
      </c>
      <c r="AH461" s="71" t="str">
        <f t="shared" si="194"/>
        <v/>
      </c>
      <c r="AI461" s="37" t="str">
        <f t="shared" si="195"/>
        <v/>
      </c>
      <c r="AJ461" s="37" t="str">
        <f t="shared" si="196"/>
        <v/>
      </c>
      <c r="AK461" s="38">
        <f t="shared" si="197"/>
        <v>737.01</v>
      </c>
      <c r="AL461" s="38">
        <f t="shared" si="198"/>
        <v>749.64</v>
      </c>
      <c r="AM461" s="36">
        <f t="shared" si="199"/>
        <v>138432</v>
      </c>
      <c r="AN461" s="39">
        <f t="shared" si="200"/>
        <v>1.8122660999999999E-3</v>
      </c>
      <c r="AO461" s="36">
        <f t="shared" si="201"/>
        <v>121.31309273399999</v>
      </c>
      <c r="AP461" s="36">
        <f t="shared" si="202"/>
        <v>71613</v>
      </c>
      <c r="AQ461" s="36">
        <f t="shared" si="203"/>
        <v>2800</v>
      </c>
      <c r="AR461" s="36">
        <f t="shared" si="204"/>
        <v>3613.2000000000003</v>
      </c>
      <c r="AS461" s="36">
        <f t="shared" si="205"/>
        <v>68692</v>
      </c>
      <c r="AT461" s="40">
        <f t="shared" si="206"/>
        <v>71613</v>
      </c>
      <c r="AU461" s="37"/>
      <c r="AV461" s="37">
        <f t="shared" si="207"/>
        <v>1</v>
      </c>
    </row>
    <row r="462" spans="1:48" ht="15" customHeight="1" x14ac:dyDescent="0.25">
      <c r="A462" s="43">
        <v>49</v>
      </c>
      <c r="B462" s="43">
        <v>200</v>
      </c>
      <c r="C462" t="s">
        <v>1111</v>
      </c>
      <c r="D462" t="s">
        <v>1112</v>
      </c>
      <c r="E462" s="44" t="s">
        <v>104</v>
      </c>
      <c r="F462" s="35">
        <v>52257</v>
      </c>
      <c r="G462" s="53">
        <v>310</v>
      </c>
      <c r="H462" s="56">
        <f t="shared" si="182"/>
        <v>2.4913616938342726</v>
      </c>
      <c r="I462">
        <v>25</v>
      </c>
      <c r="J462">
        <v>110</v>
      </c>
      <c r="K462" s="37">
        <f t="shared" si="183"/>
        <v>22.7273</v>
      </c>
      <c r="L462" s="37">
        <v>158</v>
      </c>
      <c r="M462" s="37">
        <v>171</v>
      </c>
      <c r="N462" s="37">
        <v>201</v>
      </c>
      <c r="O462" s="37">
        <v>208</v>
      </c>
      <c r="P462" s="48">
        <v>270</v>
      </c>
      <c r="Q462" s="53">
        <v>307</v>
      </c>
      <c r="R462" s="45">
        <f t="shared" si="184"/>
        <v>307</v>
      </c>
      <c r="S462" s="38">
        <f t="shared" si="185"/>
        <v>0</v>
      </c>
      <c r="T462" s="53">
        <v>3665000</v>
      </c>
      <c r="U462" s="53">
        <v>25603100</v>
      </c>
      <c r="V462" s="63">
        <f t="shared" si="186"/>
        <v>14.314673000000001</v>
      </c>
      <c r="W462" s="36">
        <v>17</v>
      </c>
      <c r="X462">
        <v>294</v>
      </c>
      <c r="Y462">
        <f t="shared" si="187"/>
        <v>5.78</v>
      </c>
      <c r="Z462" s="55">
        <v>281119</v>
      </c>
      <c r="AA462" s="46">
        <v>56700</v>
      </c>
      <c r="AB462" s="37">
        <f t="shared" si="188"/>
        <v>0.376778</v>
      </c>
      <c r="AC462" s="37" t="str">
        <f t="shared" si="189"/>
        <v/>
      </c>
      <c r="AD462" s="37" t="str">
        <f t="shared" si="190"/>
        <v/>
      </c>
      <c r="AE462" s="71">
        <f t="shared" si="191"/>
        <v>746.77149684903259</v>
      </c>
      <c r="AF462" s="71">
        <f t="shared" si="192"/>
        <v>0</v>
      </c>
      <c r="AG462" s="71">
        <f t="shared" si="193"/>
        <v>0</v>
      </c>
      <c r="AH462" s="71" t="str">
        <f t="shared" si="194"/>
        <v/>
      </c>
      <c r="AI462" s="37" t="str">
        <f t="shared" si="195"/>
        <v/>
      </c>
      <c r="AJ462" s="37" t="str">
        <f t="shared" si="196"/>
        <v/>
      </c>
      <c r="AK462" s="38">
        <f t="shared" si="197"/>
        <v>746.77</v>
      </c>
      <c r="AL462" s="38">
        <f t="shared" si="198"/>
        <v>759.56</v>
      </c>
      <c r="AM462" s="36">
        <f t="shared" si="199"/>
        <v>129544</v>
      </c>
      <c r="AN462" s="39">
        <f t="shared" si="200"/>
        <v>1.8122660999999999E-3</v>
      </c>
      <c r="AO462" s="36">
        <f t="shared" si="201"/>
        <v>140.06461007069998</v>
      </c>
      <c r="AP462" s="36">
        <f t="shared" si="202"/>
        <v>52397</v>
      </c>
      <c r="AQ462" s="36">
        <f t="shared" si="203"/>
        <v>3100</v>
      </c>
      <c r="AR462" s="36">
        <f t="shared" si="204"/>
        <v>2835</v>
      </c>
      <c r="AS462" s="36">
        <f t="shared" si="205"/>
        <v>49422</v>
      </c>
      <c r="AT462" s="40">
        <f t="shared" si="206"/>
        <v>52397</v>
      </c>
      <c r="AU462" s="37"/>
      <c r="AV462" s="37">
        <f t="shared" si="207"/>
        <v>1</v>
      </c>
    </row>
    <row r="463" spans="1:48" ht="15" customHeight="1" x14ac:dyDescent="0.25">
      <c r="A463" s="43">
        <v>49</v>
      </c>
      <c r="B463" s="43">
        <v>300</v>
      </c>
      <c r="C463" t="s">
        <v>1383</v>
      </c>
      <c r="D463" t="s">
        <v>1384</v>
      </c>
      <c r="E463" s="44" t="s">
        <v>239</v>
      </c>
      <c r="F463" s="35">
        <v>12795</v>
      </c>
      <c r="G463" s="53">
        <v>130</v>
      </c>
      <c r="H463" s="56">
        <f t="shared" si="182"/>
        <v>2.1139433523068369</v>
      </c>
      <c r="I463">
        <v>15</v>
      </c>
      <c r="J463">
        <v>64</v>
      </c>
      <c r="K463" s="37">
        <f t="shared" si="183"/>
        <v>23.4375</v>
      </c>
      <c r="L463" s="37">
        <v>116</v>
      </c>
      <c r="M463" s="37">
        <v>126</v>
      </c>
      <c r="N463" s="37">
        <v>130</v>
      </c>
      <c r="O463" s="37">
        <v>107</v>
      </c>
      <c r="P463" s="48">
        <v>116</v>
      </c>
      <c r="Q463" s="53">
        <v>114</v>
      </c>
      <c r="R463" s="45">
        <f t="shared" si="184"/>
        <v>130</v>
      </c>
      <c r="S463" s="38">
        <f t="shared" si="185"/>
        <v>0</v>
      </c>
      <c r="T463" s="53">
        <v>1207000</v>
      </c>
      <c r="U463" s="53">
        <v>13613700</v>
      </c>
      <c r="V463" s="63">
        <f t="shared" si="186"/>
        <v>8.8660689999999995</v>
      </c>
      <c r="W463" s="36">
        <v>24</v>
      </c>
      <c r="X463">
        <v>202</v>
      </c>
      <c r="Y463">
        <f t="shared" si="187"/>
        <v>11.88</v>
      </c>
      <c r="Z463" s="55">
        <v>115010</v>
      </c>
      <c r="AA463" s="46">
        <v>16786</v>
      </c>
      <c r="AB463" s="37">
        <f t="shared" si="188"/>
        <v>0.376778</v>
      </c>
      <c r="AC463" s="37" t="str">
        <f t="shared" si="189"/>
        <v/>
      </c>
      <c r="AD463" s="37" t="str">
        <f t="shared" si="190"/>
        <v/>
      </c>
      <c r="AE463" s="71">
        <f t="shared" si="191"/>
        <v>663.40846582747724</v>
      </c>
      <c r="AF463" s="71">
        <f t="shared" si="192"/>
        <v>0</v>
      </c>
      <c r="AG463" s="71">
        <f t="shared" si="193"/>
        <v>0</v>
      </c>
      <c r="AH463" s="71" t="str">
        <f t="shared" si="194"/>
        <v/>
      </c>
      <c r="AI463" s="37" t="str">
        <f t="shared" si="195"/>
        <v/>
      </c>
      <c r="AJ463" s="37" t="str">
        <f t="shared" si="196"/>
        <v/>
      </c>
      <c r="AK463" s="38">
        <f t="shared" si="197"/>
        <v>663.41</v>
      </c>
      <c r="AL463" s="38">
        <f t="shared" si="198"/>
        <v>674.78</v>
      </c>
      <c r="AM463" s="36">
        <f t="shared" si="199"/>
        <v>44388</v>
      </c>
      <c r="AN463" s="39">
        <f t="shared" si="200"/>
        <v>1.8122660999999999E-3</v>
      </c>
      <c r="AO463" s="36">
        <f t="shared" si="201"/>
        <v>57.254922897299998</v>
      </c>
      <c r="AP463" s="36">
        <f t="shared" si="202"/>
        <v>12852</v>
      </c>
      <c r="AQ463" s="36">
        <f t="shared" si="203"/>
        <v>1300</v>
      </c>
      <c r="AR463" s="36">
        <f t="shared" si="204"/>
        <v>839.30000000000007</v>
      </c>
      <c r="AS463" s="36">
        <f t="shared" si="205"/>
        <v>11956</v>
      </c>
      <c r="AT463" s="40">
        <f t="shared" si="206"/>
        <v>12852</v>
      </c>
      <c r="AU463" s="37"/>
      <c r="AV463" s="37">
        <f t="shared" si="207"/>
        <v>1</v>
      </c>
    </row>
    <row r="464" spans="1:48" ht="15" customHeight="1" x14ac:dyDescent="0.25">
      <c r="A464" s="43">
        <v>49</v>
      </c>
      <c r="B464" s="43">
        <v>400</v>
      </c>
      <c r="C464" t="s">
        <v>1439</v>
      </c>
      <c r="D464" t="s">
        <v>1440</v>
      </c>
      <c r="E464" s="44" t="s">
        <v>266</v>
      </c>
      <c r="F464" s="35">
        <v>41475</v>
      </c>
      <c r="G464" s="53">
        <v>213</v>
      </c>
      <c r="H464" s="56">
        <f t="shared" si="182"/>
        <v>2.3283796034387376</v>
      </c>
      <c r="I464">
        <v>23</v>
      </c>
      <c r="J464">
        <v>97</v>
      </c>
      <c r="K464" s="37">
        <f t="shared" si="183"/>
        <v>23.711299999999998</v>
      </c>
      <c r="L464" s="37">
        <v>259</v>
      </c>
      <c r="M464" s="37">
        <v>256</v>
      </c>
      <c r="N464" s="37">
        <v>213</v>
      </c>
      <c r="O464" s="37">
        <v>244</v>
      </c>
      <c r="P464" s="48">
        <v>225</v>
      </c>
      <c r="Q464" s="53">
        <v>216</v>
      </c>
      <c r="R464" s="45">
        <f t="shared" si="184"/>
        <v>259</v>
      </c>
      <c r="S464" s="38">
        <f t="shared" si="185"/>
        <v>17.760000000000002</v>
      </c>
      <c r="T464" s="53">
        <v>896200</v>
      </c>
      <c r="U464" s="53">
        <v>26750300</v>
      </c>
      <c r="V464" s="63">
        <f t="shared" si="186"/>
        <v>3.3502429999999999</v>
      </c>
      <c r="W464" s="36">
        <v>43</v>
      </c>
      <c r="X464">
        <v>205</v>
      </c>
      <c r="Y464">
        <f t="shared" si="187"/>
        <v>20.98</v>
      </c>
      <c r="Z464" s="55">
        <v>198044</v>
      </c>
      <c r="AA464" s="46">
        <v>97000</v>
      </c>
      <c r="AB464" s="37">
        <f t="shared" si="188"/>
        <v>0.376778</v>
      </c>
      <c r="AC464" s="37" t="str">
        <f t="shared" si="189"/>
        <v/>
      </c>
      <c r="AD464" s="37" t="str">
        <f t="shared" si="190"/>
        <v/>
      </c>
      <c r="AE464" s="71">
        <f t="shared" si="191"/>
        <v>710.77250166873807</v>
      </c>
      <c r="AF464" s="71">
        <f t="shared" si="192"/>
        <v>0</v>
      </c>
      <c r="AG464" s="71">
        <f t="shared" si="193"/>
        <v>0</v>
      </c>
      <c r="AH464" s="71" t="str">
        <f t="shared" si="194"/>
        <v/>
      </c>
      <c r="AI464" s="37" t="str">
        <f t="shared" si="195"/>
        <v/>
      </c>
      <c r="AJ464" s="37" t="str">
        <f t="shared" si="196"/>
        <v/>
      </c>
      <c r="AK464" s="38">
        <f t="shared" si="197"/>
        <v>710.77</v>
      </c>
      <c r="AL464" s="38">
        <f t="shared" si="198"/>
        <v>722.95</v>
      </c>
      <c r="AM464" s="36">
        <f t="shared" si="199"/>
        <v>79370</v>
      </c>
      <c r="AN464" s="39">
        <f t="shared" si="200"/>
        <v>1.8122660999999999E-3</v>
      </c>
      <c r="AO464" s="36">
        <f t="shared" si="201"/>
        <v>68.675823859499999</v>
      </c>
      <c r="AP464" s="36">
        <f t="shared" si="202"/>
        <v>41544</v>
      </c>
      <c r="AQ464" s="36">
        <f t="shared" si="203"/>
        <v>2130</v>
      </c>
      <c r="AR464" s="36">
        <f t="shared" si="204"/>
        <v>4850</v>
      </c>
      <c r="AS464" s="36">
        <f t="shared" si="205"/>
        <v>39345</v>
      </c>
      <c r="AT464" s="40">
        <f t="shared" si="206"/>
        <v>41544</v>
      </c>
      <c r="AU464" s="37"/>
      <c r="AV464" s="37">
        <f t="shared" si="207"/>
        <v>1</v>
      </c>
    </row>
    <row r="465" spans="1:48" ht="15" customHeight="1" x14ac:dyDescent="0.25">
      <c r="A465" s="43">
        <v>49</v>
      </c>
      <c r="B465" s="43">
        <v>500</v>
      </c>
      <c r="C465" t="s">
        <v>1491</v>
      </c>
      <c r="D465" t="s">
        <v>1492</v>
      </c>
      <c r="E465" s="44" t="s">
        <v>292</v>
      </c>
      <c r="F465" s="35">
        <v>0</v>
      </c>
      <c r="G465" s="53">
        <v>70</v>
      </c>
      <c r="H465" s="56">
        <f t="shared" si="182"/>
        <v>1.8450980400142569</v>
      </c>
      <c r="I465">
        <v>13</v>
      </c>
      <c r="J465">
        <v>44</v>
      </c>
      <c r="K465" s="37">
        <f t="shared" si="183"/>
        <v>29.545500000000004</v>
      </c>
      <c r="L465" s="37">
        <v>97</v>
      </c>
      <c r="M465" s="37">
        <v>83</v>
      </c>
      <c r="N465" s="37">
        <v>85</v>
      </c>
      <c r="O465" s="37">
        <v>71</v>
      </c>
      <c r="P465" s="48">
        <v>75</v>
      </c>
      <c r="Q465" s="53">
        <v>70</v>
      </c>
      <c r="R465" s="45">
        <f t="shared" si="184"/>
        <v>97</v>
      </c>
      <c r="S465" s="38">
        <f t="shared" si="185"/>
        <v>27.84</v>
      </c>
      <c r="T465" s="53">
        <v>5664100</v>
      </c>
      <c r="U465" s="53">
        <v>9859500</v>
      </c>
      <c r="V465" s="63">
        <f t="shared" si="186"/>
        <v>57.448146000000001</v>
      </c>
      <c r="W465" s="36">
        <v>3</v>
      </c>
      <c r="X465">
        <v>69</v>
      </c>
      <c r="Y465">
        <f t="shared" si="187"/>
        <v>4.3499999999999996</v>
      </c>
      <c r="Z465" s="55">
        <v>147822</v>
      </c>
      <c r="AA465" s="46">
        <v>18000</v>
      </c>
      <c r="AB465" s="37">
        <f t="shared" si="188"/>
        <v>0.376778</v>
      </c>
      <c r="AC465" s="37" t="str">
        <f t="shared" si="189"/>
        <v/>
      </c>
      <c r="AD465" s="37" t="str">
        <f t="shared" si="190"/>
        <v/>
      </c>
      <c r="AE465" s="71">
        <f t="shared" si="191"/>
        <v>604.02671978422904</v>
      </c>
      <c r="AF465" s="71">
        <f t="shared" si="192"/>
        <v>0</v>
      </c>
      <c r="AG465" s="71">
        <f t="shared" si="193"/>
        <v>0</v>
      </c>
      <c r="AH465" s="71" t="str">
        <f t="shared" si="194"/>
        <v/>
      </c>
      <c r="AI465" s="37" t="str">
        <f t="shared" si="195"/>
        <v/>
      </c>
      <c r="AJ465" s="37" t="str">
        <f t="shared" si="196"/>
        <v/>
      </c>
      <c r="AK465" s="38">
        <f t="shared" si="197"/>
        <v>604.03</v>
      </c>
      <c r="AL465" s="38">
        <f t="shared" si="198"/>
        <v>614.38</v>
      </c>
      <c r="AM465" s="36">
        <f t="shared" si="199"/>
        <v>0</v>
      </c>
      <c r="AN465" s="39">
        <f t="shared" si="200"/>
        <v>1.8122660999999999E-3</v>
      </c>
      <c r="AO465" s="36">
        <f t="shared" si="201"/>
        <v>0</v>
      </c>
      <c r="AP465" s="36">
        <f t="shared" si="202"/>
        <v>0</v>
      </c>
      <c r="AQ465" s="36">
        <f t="shared" si="203"/>
        <v>700</v>
      </c>
      <c r="AR465" s="36">
        <f t="shared" si="204"/>
        <v>900</v>
      </c>
      <c r="AS465" s="36">
        <f t="shared" si="205"/>
        <v>-700</v>
      </c>
      <c r="AT465" s="40">
        <f t="shared" si="206"/>
        <v>0</v>
      </c>
      <c r="AU465" s="37"/>
      <c r="AV465" s="37">
        <f t="shared" si="207"/>
        <v>0</v>
      </c>
    </row>
    <row r="466" spans="1:48" ht="15" customHeight="1" x14ac:dyDescent="0.25">
      <c r="A466" s="43">
        <v>49</v>
      </c>
      <c r="B466" s="43">
        <v>600</v>
      </c>
      <c r="C466" t="s">
        <v>1583</v>
      </c>
      <c r="D466" t="s">
        <v>1584</v>
      </c>
      <c r="E466" s="44" t="s">
        <v>338</v>
      </c>
      <c r="F466" s="35">
        <v>16051</v>
      </c>
      <c r="G466" s="53">
        <v>122</v>
      </c>
      <c r="H466" s="56">
        <f t="shared" si="182"/>
        <v>2.0863598306747484</v>
      </c>
      <c r="I466">
        <v>6</v>
      </c>
      <c r="J466">
        <v>46</v>
      </c>
      <c r="K466" s="37">
        <f t="shared" si="183"/>
        <v>13.0435</v>
      </c>
      <c r="L466" s="37">
        <v>119</v>
      </c>
      <c r="M466" s="37">
        <v>93</v>
      </c>
      <c r="N466" s="37">
        <v>76</v>
      </c>
      <c r="O466" s="37">
        <v>105</v>
      </c>
      <c r="P466" s="48">
        <v>125</v>
      </c>
      <c r="Q466" s="53">
        <v>123</v>
      </c>
      <c r="R466" s="45">
        <f t="shared" si="184"/>
        <v>125</v>
      </c>
      <c r="S466" s="38">
        <f t="shared" si="185"/>
        <v>2.4</v>
      </c>
      <c r="T466" s="53">
        <v>902300</v>
      </c>
      <c r="U466" s="53">
        <v>11129700</v>
      </c>
      <c r="V466" s="63">
        <f t="shared" si="186"/>
        <v>8.1071369999999998</v>
      </c>
      <c r="W466" s="36">
        <v>29</v>
      </c>
      <c r="X466">
        <v>139</v>
      </c>
      <c r="Y466">
        <f t="shared" si="187"/>
        <v>20.86</v>
      </c>
      <c r="Z466" s="55">
        <v>99285</v>
      </c>
      <c r="AA466" s="46">
        <v>15912</v>
      </c>
      <c r="AB466" s="37">
        <f t="shared" si="188"/>
        <v>0.376778</v>
      </c>
      <c r="AC466" s="37" t="str">
        <f t="shared" si="189"/>
        <v/>
      </c>
      <c r="AD466" s="37" t="str">
        <f t="shared" si="190"/>
        <v/>
      </c>
      <c r="AE466" s="71">
        <f t="shared" si="191"/>
        <v>657.31590031994642</v>
      </c>
      <c r="AF466" s="71">
        <f t="shared" si="192"/>
        <v>0</v>
      </c>
      <c r="AG466" s="71">
        <f t="shared" si="193"/>
        <v>0</v>
      </c>
      <c r="AH466" s="71" t="str">
        <f t="shared" si="194"/>
        <v/>
      </c>
      <c r="AI466" s="37" t="str">
        <f t="shared" si="195"/>
        <v/>
      </c>
      <c r="AJ466" s="37" t="str">
        <f t="shared" si="196"/>
        <v/>
      </c>
      <c r="AK466" s="38">
        <f t="shared" si="197"/>
        <v>657.32</v>
      </c>
      <c r="AL466" s="38">
        <f t="shared" si="198"/>
        <v>668.58</v>
      </c>
      <c r="AM466" s="36">
        <f t="shared" si="199"/>
        <v>44158</v>
      </c>
      <c r="AN466" s="39">
        <f t="shared" si="200"/>
        <v>1.8122660999999999E-3</v>
      </c>
      <c r="AO466" s="36">
        <f t="shared" si="201"/>
        <v>50.937363272699997</v>
      </c>
      <c r="AP466" s="36">
        <f t="shared" si="202"/>
        <v>16102</v>
      </c>
      <c r="AQ466" s="36">
        <f t="shared" si="203"/>
        <v>1220</v>
      </c>
      <c r="AR466" s="36">
        <f t="shared" si="204"/>
        <v>795.6</v>
      </c>
      <c r="AS466" s="36">
        <f t="shared" si="205"/>
        <v>15255</v>
      </c>
      <c r="AT466" s="40">
        <f t="shared" si="206"/>
        <v>16102</v>
      </c>
      <c r="AU466" s="37"/>
      <c r="AV466" s="37">
        <f t="shared" si="207"/>
        <v>1</v>
      </c>
    </row>
    <row r="467" spans="1:48" ht="15" customHeight="1" x14ac:dyDescent="0.25">
      <c r="A467" s="43">
        <v>49</v>
      </c>
      <c r="B467" s="43">
        <v>700</v>
      </c>
      <c r="C467" t="s">
        <v>1631</v>
      </c>
      <c r="D467" t="s">
        <v>1632</v>
      </c>
      <c r="E467" s="44" t="s">
        <v>362</v>
      </c>
      <c r="F467" s="35">
        <v>5548</v>
      </c>
      <c r="G467" s="53">
        <v>21</v>
      </c>
      <c r="H467" s="56">
        <f t="shared" si="182"/>
        <v>1.3222192947339193</v>
      </c>
      <c r="I467">
        <v>3</v>
      </c>
      <c r="J467">
        <v>15</v>
      </c>
      <c r="K467" s="37">
        <f t="shared" si="183"/>
        <v>20</v>
      </c>
      <c r="L467" s="37">
        <v>49</v>
      </c>
      <c r="M467" s="37">
        <v>51</v>
      </c>
      <c r="N467" s="37">
        <v>45</v>
      </c>
      <c r="O467" s="37">
        <v>29</v>
      </c>
      <c r="P467" s="48">
        <v>38</v>
      </c>
      <c r="Q467" s="53">
        <v>23</v>
      </c>
      <c r="R467" s="45">
        <f t="shared" si="184"/>
        <v>51</v>
      </c>
      <c r="S467" s="38">
        <f t="shared" si="185"/>
        <v>58.82</v>
      </c>
      <c r="T467" s="53">
        <v>127500</v>
      </c>
      <c r="U467" s="53">
        <v>2378500</v>
      </c>
      <c r="V467" s="63">
        <f t="shared" si="186"/>
        <v>5.3605210000000003</v>
      </c>
      <c r="W467" s="36">
        <v>5</v>
      </c>
      <c r="X467">
        <v>20</v>
      </c>
      <c r="Y467">
        <f t="shared" si="187"/>
        <v>25</v>
      </c>
      <c r="Z467" s="55">
        <v>22140</v>
      </c>
      <c r="AA467" s="46">
        <v>4450</v>
      </c>
      <c r="AB467" s="37">
        <f t="shared" si="188"/>
        <v>0.376778</v>
      </c>
      <c r="AC467" s="37" t="str">
        <f t="shared" si="189"/>
        <v/>
      </c>
      <c r="AD467" s="37" t="str">
        <f t="shared" si="190"/>
        <v/>
      </c>
      <c r="AE467" s="71">
        <f t="shared" si="191"/>
        <v>488.53483116294387</v>
      </c>
      <c r="AF467" s="71">
        <f t="shared" si="192"/>
        <v>0</v>
      </c>
      <c r="AG467" s="71">
        <f t="shared" si="193"/>
        <v>0</v>
      </c>
      <c r="AH467" s="71" t="str">
        <f t="shared" si="194"/>
        <v/>
      </c>
      <c r="AI467" s="37" t="str">
        <f t="shared" si="195"/>
        <v/>
      </c>
      <c r="AJ467" s="37" t="str">
        <f t="shared" si="196"/>
        <v/>
      </c>
      <c r="AK467" s="38">
        <f t="shared" si="197"/>
        <v>488.53</v>
      </c>
      <c r="AL467" s="38">
        <f t="shared" si="198"/>
        <v>496.9</v>
      </c>
      <c r="AM467" s="36">
        <f t="shared" si="199"/>
        <v>2093</v>
      </c>
      <c r="AN467" s="39">
        <f t="shared" si="200"/>
        <v>1.8122660999999999E-3</v>
      </c>
      <c r="AO467" s="36">
        <f t="shared" si="201"/>
        <v>-6.2613793754999998</v>
      </c>
      <c r="AP467" s="36">
        <f t="shared" si="202"/>
        <v>2093</v>
      </c>
      <c r="AQ467" s="36">
        <f t="shared" si="203"/>
        <v>210</v>
      </c>
      <c r="AR467" s="36">
        <f t="shared" si="204"/>
        <v>222.5</v>
      </c>
      <c r="AS467" s="36">
        <f t="shared" si="205"/>
        <v>5338</v>
      </c>
      <c r="AT467" s="40">
        <f t="shared" si="206"/>
        <v>5338</v>
      </c>
      <c r="AU467" s="37"/>
      <c r="AV467" s="37">
        <f t="shared" si="207"/>
        <v>1</v>
      </c>
    </row>
    <row r="468" spans="1:48" ht="15" customHeight="1" x14ac:dyDescent="0.25">
      <c r="A468" s="43">
        <v>49</v>
      </c>
      <c r="B468" s="43">
        <v>800</v>
      </c>
      <c r="C468" t="s">
        <v>1793</v>
      </c>
      <c r="D468" t="s">
        <v>1794</v>
      </c>
      <c r="E468" s="44" t="s">
        <v>443</v>
      </c>
      <c r="F468" s="35">
        <v>14015</v>
      </c>
      <c r="G468" s="53">
        <v>119</v>
      </c>
      <c r="H468" s="56">
        <f t="shared" si="182"/>
        <v>2.0755469613925306</v>
      </c>
      <c r="I468">
        <v>19</v>
      </c>
      <c r="J468">
        <v>50</v>
      </c>
      <c r="K468" s="37">
        <f t="shared" si="183"/>
        <v>38</v>
      </c>
      <c r="L468" s="37">
        <v>161</v>
      </c>
      <c r="M468" s="37">
        <v>150</v>
      </c>
      <c r="N468" s="37">
        <v>112</v>
      </c>
      <c r="O468" s="37">
        <v>99</v>
      </c>
      <c r="P468" s="48">
        <v>104</v>
      </c>
      <c r="Q468" s="53">
        <v>120</v>
      </c>
      <c r="R468" s="45">
        <f t="shared" si="184"/>
        <v>161</v>
      </c>
      <c r="S468" s="38">
        <f t="shared" si="185"/>
        <v>26.09</v>
      </c>
      <c r="T468" s="53">
        <v>1797900</v>
      </c>
      <c r="U468" s="53">
        <v>6518100</v>
      </c>
      <c r="V468" s="63">
        <f t="shared" si="186"/>
        <v>27.583190999999999</v>
      </c>
      <c r="W468" s="36">
        <v>31</v>
      </c>
      <c r="X468">
        <v>98</v>
      </c>
      <c r="Y468">
        <f t="shared" si="187"/>
        <v>31.63</v>
      </c>
      <c r="Z468" s="55">
        <v>92412</v>
      </c>
      <c r="AA468" s="46">
        <v>27500</v>
      </c>
      <c r="AB468" s="37">
        <f t="shared" si="188"/>
        <v>0.376778</v>
      </c>
      <c r="AC468" s="37" t="str">
        <f t="shared" si="189"/>
        <v/>
      </c>
      <c r="AD468" s="37" t="str">
        <f t="shared" si="190"/>
        <v/>
      </c>
      <c r="AE468" s="71">
        <f t="shared" si="191"/>
        <v>654.92758619149799</v>
      </c>
      <c r="AF468" s="71">
        <f t="shared" si="192"/>
        <v>0</v>
      </c>
      <c r="AG468" s="71">
        <f t="shared" si="193"/>
        <v>0</v>
      </c>
      <c r="AH468" s="71" t="str">
        <f t="shared" si="194"/>
        <v/>
      </c>
      <c r="AI468" s="37" t="str">
        <f t="shared" si="195"/>
        <v/>
      </c>
      <c r="AJ468" s="37" t="str">
        <f t="shared" si="196"/>
        <v/>
      </c>
      <c r="AK468" s="38">
        <f t="shared" si="197"/>
        <v>654.92999999999995</v>
      </c>
      <c r="AL468" s="38">
        <f t="shared" si="198"/>
        <v>666.15</v>
      </c>
      <c r="AM468" s="36">
        <f t="shared" si="199"/>
        <v>44453</v>
      </c>
      <c r="AN468" s="39">
        <f t="shared" si="200"/>
        <v>1.8122660999999999E-3</v>
      </c>
      <c r="AO468" s="36">
        <f t="shared" si="201"/>
        <v>55.161755551799999</v>
      </c>
      <c r="AP468" s="36">
        <f t="shared" si="202"/>
        <v>14070</v>
      </c>
      <c r="AQ468" s="36">
        <f t="shared" si="203"/>
        <v>1190</v>
      </c>
      <c r="AR468" s="36">
        <f t="shared" si="204"/>
        <v>1375</v>
      </c>
      <c r="AS468" s="36">
        <f t="shared" si="205"/>
        <v>12825</v>
      </c>
      <c r="AT468" s="40">
        <f t="shared" si="206"/>
        <v>14070</v>
      </c>
      <c r="AU468" s="37"/>
      <c r="AV468" s="37">
        <f t="shared" si="207"/>
        <v>1</v>
      </c>
    </row>
    <row r="469" spans="1:48" ht="15" customHeight="1" x14ac:dyDescent="0.25">
      <c r="A469" s="43">
        <v>49</v>
      </c>
      <c r="B469" s="43">
        <v>1000</v>
      </c>
      <c r="C469" t="s">
        <v>1829</v>
      </c>
      <c r="D469" t="s">
        <v>1830</v>
      </c>
      <c r="E469" s="44" t="s">
        <v>461</v>
      </c>
      <c r="F469" s="35">
        <v>3304375</v>
      </c>
      <c r="G469" s="53">
        <v>9153</v>
      </c>
      <c r="H469" s="56">
        <f t="shared" si="182"/>
        <v>3.9615634623620695</v>
      </c>
      <c r="I469">
        <v>997</v>
      </c>
      <c r="J469">
        <v>4209</v>
      </c>
      <c r="K469" s="37">
        <f t="shared" si="183"/>
        <v>23.6873</v>
      </c>
      <c r="L469" s="37">
        <v>7467</v>
      </c>
      <c r="M469" s="37">
        <v>7250</v>
      </c>
      <c r="N469" s="37">
        <v>7232</v>
      </c>
      <c r="O469" s="37">
        <v>7719</v>
      </c>
      <c r="P469" s="45">
        <v>8343</v>
      </c>
      <c r="Q469" s="53">
        <v>9140</v>
      </c>
      <c r="R469" s="45">
        <f t="shared" si="184"/>
        <v>9140</v>
      </c>
      <c r="S469" s="38">
        <f t="shared" si="185"/>
        <v>0</v>
      </c>
      <c r="T469" s="53">
        <v>169877700</v>
      </c>
      <c r="U469" s="53">
        <v>713078700</v>
      </c>
      <c r="V469" s="63">
        <f t="shared" si="186"/>
        <v>23.823135000000001</v>
      </c>
      <c r="W469" s="36">
        <v>2294</v>
      </c>
      <c r="X469">
        <v>9084</v>
      </c>
      <c r="Y469">
        <f t="shared" si="187"/>
        <v>25.25</v>
      </c>
      <c r="Z469" s="55">
        <v>8973831</v>
      </c>
      <c r="AA469" s="46">
        <v>4812000</v>
      </c>
      <c r="AB469" s="37">
        <f t="shared" si="188"/>
        <v>0.376778</v>
      </c>
      <c r="AC469" s="37" t="str">
        <f t="shared" si="189"/>
        <v/>
      </c>
      <c r="AD469" s="37" t="str">
        <f t="shared" si="190"/>
        <v/>
      </c>
      <c r="AE469" s="71">
        <f t="shared" si="191"/>
        <v>0</v>
      </c>
      <c r="AF469" s="71">
        <f t="shared" si="192"/>
        <v>1005.9756308437499</v>
      </c>
      <c r="AG469" s="71">
        <f t="shared" si="193"/>
        <v>0</v>
      </c>
      <c r="AH469" s="71" t="str">
        <f t="shared" si="194"/>
        <v/>
      </c>
      <c r="AI469" s="37" t="str">
        <f t="shared" si="195"/>
        <v/>
      </c>
      <c r="AJ469" s="37" t="str">
        <f t="shared" si="196"/>
        <v/>
      </c>
      <c r="AK469" s="38">
        <f t="shared" si="197"/>
        <v>1005.98</v>
      </c>
      <c r="AL469" s="38">
        <f t="shared" si="198"/>
        <v>1023.21</v>
      </c>
      <c r="AM469" s="36">
        <f t="shared" si="199"/>
        <v>5984299</v>
      </c>
      <c r="AN469" s="39">
        <f t="shared" si="200"/>
        <v>1.8122660999999999E-3</v>
      </c>
      <c r="AO469" s="36">
        <f t="shared" si="201"/>
        <v>4856.7354157763993</v>
      </c>
      <c r="AP469" s="36">
        <f t="shared" si="202"/>
        <v>3309232</v>
      </c>
      <c r="AQ469" s="36">
        <f t="shared" si="203"/>
        <v>91530</v>
      </c>
      <c r="AR469" s="36">
        <f t="shared" si="204"/>
        <v>240600</v>
      </c>
      <c r="AS469" s="36">
        <f t="shared" si="205"/>
        <v>3212845</v>
      </c>
      <c r="AT469" s="40">
        <f t="shared" si="206"/>
        <v>3309232</v>
      </c>
      <c r="AU469" s="37"/>
      <c r="AV469" s="37">
        <f t="shared" si="207"/>
        <v>1</v>
      </c>
    </row>
    <row r="470" spans="1:48" ht="15" customHeight="1" x14ac:dyDescent="0.25">
      <c r="A470" s="43">
        <v>49</v>
      </c>
      <c r="B470" s="43">
        <v>1200</v>
      </c>
      <c r="C470" t="s">
        <v>2139</v>
      </c>
      <c r="D470" t="s">
        <v>2140</v>
      </c>
      <c r="E470" s="44" t="s">
        <v>616</v>
      </c>
      <c r="F470" s="35">
        <v>516517</v>
      </c>
      <c r="G470" s="53">
        <v>1456</v>
      </c>
      <c r="H470" s="56">
        <f t="shared" si="182"/>
        <v>3.1631613749770184</v>
      </c>
      <c r="I470">
        <v>116</v>
      </c>
      <c r="J470">
        <v>578</v>
      </c>
      <c r="K470" s="37">
        <f t="shared" si="183"/>
        <v>20.069200000000002</v>
      </c>
      <c r="L470" s="37">
        <v>893</v>
      </c>
      <c r="M470" s="37">
        <v>1018</v>
      </c>
      <c r="N470" s="37">
        <v>1014</v>
      </c>
      <c r="O470" s="37">
        <v>1277</v>
      </c>
      <c r="P470" s="45">
        <v>1393</v>
      </c>
      <c r="Q470" s="53">
        <v>1418</v>
      </c>
      <c r="R470" s="45">
        <f t="shared" si="184"/>
        <v>1418</v>
      </c>
      <c r="S470" s="38">
        <f t="shared" si="185"/>
        <v>0</v>
      </c>
      <c r="T470" s="53">
        <v>18050500</v>
      </c>
      <c r="U470" s="53">
        <v>113114400</v>
      </c>
      <c r="V470" s="63">
        <f t="shared" si="186"/>
        <v>15.957738000000001</v>
      </c>
      <c r="W470" s="36">
        <v>306</v>
      </c>
      <c r="X470">
        <v>1613</v>
      </c>
      <c r="Y470">
        <f t="shared" si="187"/>
        <v>18.97</v>
      </c>
      <c r="Z470" s="55">
        <v>1330147</v>
      </c>
      <c r="AA470" s="46">
        <v>356734</v>
      </c>
      <c r="AB470" s="37">
        <f t="shared" si="188"/>
        <v>0.376778</v>
      </c>
      <c r="AC470" s="37" t="str">
        <f t="shared" si="189"/>
        <v/>
      </c>
      <c r="AD470" s="37" t="str">
        <f t="shared" si="190"/>
        <v/>
      </c>
      <c r="AE470" s="71">
        <f t="shared" si="191"/>
        <v>895.15659502079893</v>
      </c>
      <c r="AF470" s="71">
        <f t="shared" si="192"/>
        <v>0</v>
      </c>
      <c r="AG470" s="71">
        <f t="shared" si="193"/>
        <v>0</v>
      </c>
      <c r="AH470" s="71" t="str">
        <f t="shared" si="194"/>
        <v/>
      </c>
      <c r="AI470" s="37" t="str">
        <f t="shared" si="195"/>
        <v/>
      </c>
      <c r="AJ470" s="37" t="str">
        <f t="shared" si="196"/>
        <v/>
      </c>
      <c r="AK470" s="38">
        <f t="shared" si="197"/>
        <v>895.16</v>
      </c>
      <c r="AL470" s="38">
        <f t="shared" si="198"/>
        <v>910.5</v>
      </c>
      <c r="AM470" s="36">
        <f t="shared" si="199"/>
        <v>824518</v>
      </c>
      <c r="AN470" s="39">
        <f t="shared" si="200"/>
        <v>1.8122660999999999E-3</v>
      </c>
      <c r="AO470" s="36">
        <f t="shared" si="201"/>
        <v>558.17977106609999</v>
      </c>
      <c r="AP470" s="36">
        <f t="shared" si="202"/>
        <v>517075</v>
      </c>
      <c r="AQ470" s="36">
        <f t="shared" si="203"/>
        <v>14560</v>
      </c>
      <c r="AR470" s="36">
        <f t="shared" si="204"/>
        <v>17836.7</v>
      </c>
      <c r="AS470" s="36">
        <f t="shared" si="205"/>
        <v>501957</v>
      </c>
      <c r="AT470" s="40">
        <f t="shared" si="206"/>
        <v>517075</v>
      </c>
      <c r="AU470" s="37"/>
      <c r="AV470" s="37">
        <f t="shared" si="207"/>
        <v>1</v>
      </c>
    </row>
    <row r="471" spans="1:48" ht="15" customHeight="1" x14ac:dyDescent="0.25">
      <c r="A471" s="43">
        <v>49</v>
      </c>
      <c r="B471" s="43">
        <v>1300</v>
      </c>
      <c r="C471" t="s">
        <v>2179</v>
      </c>
      <c r="D471" t="s">
        <v>2180</v>
      </c>
      <c r="E471" s="44" t="s">
        <v>636</v>
      </c>
      <c r="F471" s="35">
        <v>220857</v>
      </c>
      <c r="G471" s="53">
        <v>608</v>
      </c>
      <c r="H471" s="56">
        <f t="shared" si="182"/>
        <v>2.7839035792727351</v>
      </c>
      <c r="I471">
        <v>29</v>
      </c>
      <c r="J471">
        <v>254</v>
      </c>
      <c r="K471" s="37">
        <f t="shared" si="183"/>
        <v>11.417299999999999</v>
      </c>
      <c r="L471" s="37">
        <v>536</v>
      </c>
      <c r="M471" s="37">
        <v>527</v>
      </c>
      <c r="N471" s="37">
        <v>571</v>
      </c>
      <c r="O471" s="37">
        <v>535</v>
      </c>
      <c r="P471" s="48">
        <v>650</v>
      </c>
      <c r="Q471" s="53">
        <v>607</v>
      </c>
      <c r="R471" s="45">
        <f t="shared" si="184"/>
        <v>650</v>
      </c>
      <c r="S471" s="38">
        <f t="shared" si="185"/>
        <v>6.46</v>
      </c>
      <c r="T471" s="53">
        <v>5887800</v>
      </c>
      <c r="U471" s="53">
        <v>43954300</v>
      </c>
      <c r="V471" s="63">
        <f t="shared" si="186"/>
        <v>13.395276000000001</v>
      </c>
      <c r="W471" s="36">
        <v>103</v>
      </c>
      <c r="X471">
        <v>635</v>
      </c>
      <c r="Y471">
        <f t="shared" si="187"/>
        <v>16.22</v>
      </c>
      <c r="Z471" s="55">
        <v>449013</v>
      </c>
      <c r="AA471" s="46">
        <v>172791</v>
      </c>
      <c r="AB471" s="37">
        <f t="shared" si="188"/>
        <v>0.376778</v>
      </c>
      <c r="AC471" s="37" t="str">
        <f t="shared" si="189"/>
        <v/>
      </c>
      <c r="AD471" s="37" t="str">
        <f t="shared" si="190"/>
        <v/>
      </c>
      <c r="AE471" s="71">
        <f t="shared" si="191"/>
        <v>811.38727087902396</v>
      </c>
      <c r="AF471" s="71">
        <f t="shared" si="192"/>
        <v>0</v>
      </c>
      <c r="AG471" s="71">
        <f t="shared" si="193"/>
        <v>0</v>
      </c>
      <c r="AH471" s="71" t="str">
        <f t="shared" si="194"/>
        <v/>
      </c>
      <c r="AI471" s="37" t="str">
        <f t="shared" si="195"/>
        <v/>
      </c>
      <c r="AJ471" s="37" t="str">
        <f t="shared" si="196"/>
        <v/>
      </c>
      <c r="AK471" s="38">
        <f t="shared" si="197"/>
        <v>811.39</v>
      </c>
      <c r="AL471" s="38">
        <f t="shared" si="198"/>
        <v>825.29</v>
      </c>
      <c r="AM471" s="36">
        <f t="shared" si="199"/>
        <v>332598</v>
      </c>
      <c r="AN471" s="39">
        <f t="shared" si="200"/>
        <v>1.8122660999999999E-3</v>
      </c>
      <c r="AO471" s="36">
        <f t="shared" si="201"/>
        <v>202.50442628009998</v>
      </c>
      <c r="AP471" s="36">
        <f t="shared" si="202"/>
        <v>221060</v>
      </c>
      <c r="AQ471" s="36">
        <f t="shared" si="203"/>
        <v>6080</v>
      </c>
      <c r="AR471" s="36">
        <f t="shared" si="204"/>
        <v>8639.5500000000011</v>
      </c>
      <c r="AS471" s="36">
        <f t="shared" si="205"/>
        <v>214777</v>
      </c>
      <c r="AT471" s="40">
        <f t="shared" si="206"/>
        <v>221060</v>
      </c>
      <c r="AU471" s="37"/>
      <c r="AV471" s="37">
        <f t="shared" si="207"/>
        <v>1</v>
      </c>
    </row>
    <row r="472" spans="1:48" ht="15" customHeight="1" x14ac:dyDescent="0.25">
      <c r="A472" s="43">
        <v>49</v>
      </c>
      <c r="B472" s="43">
        <v>1400</v>
      </c>
      <c r="C472" t="s">
        <v>2243</v>
      </c>
      <c r="D472" t="s">
        <v>2244</v>
      </c>
      <c r="E472" s="44" t="s">
        <v>667</v>
      </c>
      <c r="F472" s="35">
        <v>402137</v>
      </c>
      <c r="G472" s="53">
        <v>1280</v>
      </c>
      <c r="H472" s="56">
        <f t="shared" si="182"/>
        <v>3.1072099696478683</v>
      </c>
      <c r="I472">
        <v>100</v>
      </c>
      <c r="J472">
        <v>512</v>
      </c>
      <c r="K472" s="37">
        <f t="shared" si="183"/>
        <v>19.531299999999998</v>
      </c>
      <c r="L472" s="37">
        <v>534</v>
      </c>
      <c r="M472" s="37">
        <v>660</v>
      </c>
      <c r="N472" s="37">
        <v>802</v>
      </c>
      <c r="O472" s="37">
        <v>816</v>
      </c>
      <c r="P472" s="45">
        <v>1242</v>
      </c>
      <c r="Q472" s="53">
        <v>1281</v>
      </c>
      <c r="R472" s="45">
        <f t="shared" si="184"/>
        <v>1281</v>
      </c>
      <c r="S472" s="38">
        <f t="shared" si="185"/>
        <v>0.08</v>
      </c>
      <c r="T472" s="53">
        <v>17835300</v>
      </c>
      <c r="U472" s="53">
        <v>114033700</v>
      </c>
      <c r="V472" s="63">
        <f t="shared" si="186"/>
        <v>15.640376</v>
      </c>
      <c r="W472" s="36">
        <v>183</v>
      </c>
      <c r="X472">
        <v>1179</v>
      </c>
      <c r="Y472">
        <f t="shared" si="187"/>
        <v>15.52</v>
      </c>
      <c r="Z472" s="55">
        <v>1194732</v>
      </c>
      <c r="AA472" s="46">
        <v>464244</v>
      </c>
      <c r="AB472" s="37">
        <f t="shared" si="188"/>
        <v>0.376778</v>
      </c>
      <c r="AC472" s="37" t="str">
        <f t="shared" si="189"/>
        <v/>
      </c>
      <c r="AD472" s="37" t="str">
        <f t="shared" si="190"/>
        <v/>
      </c>
      <c r="AE472" s="71">
        <f t="shared" si="191"/>
        <v>882.79821646591222</v>
      </c>
      <c r="AF472" s="71">
        <f t="shared" si="192"/>
        <v>0</v>
      </c>
      <c r="AG472" s="71">
        <f t="shared" si="193"/>
        <v>0</v>
      </c>
      <c r="AH472" s="71" t="str">
        <f t="shared" si="194"/>
        <v/>
      </c>
      <c r="AI472" s="37" t="str">
        <f t="shared" si="195"/>
        <v/>
      </c>
      <c r="AJ472" s="37" t="str">
        <f t="shared" si="196"/>
        <v/>
      </c>
      <c r="AK472" s="38">
        <f t="shared" si="197"/>
        <v>882.8</v>
      </c>
      <c r="AL472" s="38">
        <f t="shared" si="198"/>
        <v>897.92</v>
      </c>
      <c r="AM472" s="36">
        <f t="shared" si="199"/>
        <v>699189</v>
      </c>
      <c r="AN472" s="39">
        <f t="shared" si="200"/>
        <v>1.8122660999999999E-3</v>
      </c>
      <c r="AO472" s="36">
        <f t="shared" si="201"/>
        <v>538.33726953719997</v>
      </c>
      <c r="AP472" s="36">
        <f t="shared" si="202"/>
        <v>402675</v>
      </c>
      <c r="AQ472" s="36">
        <f t="shared" si="203"/>
        <v>12800</v>
      </c>
      <c r="AR472" s="36">
        <f t="shared" si="204"/>
        <v>23212.2</v>
      </c>
      <c r="AS472" s="36">
        <f t="shared" si="205"/>
        <v>389337</v>
      </c>
      <c r="AT472" s="40">
        <f t="shared" si="206"/>
        <v>402675</v>
      </c>
      <c r="AU472" s="37"/>
      <c r="AV472" s="37">
        <f t="shared" si="207"/>
        <v>1</v>
      </c>
    </row>
    <row r="473" spans="1:48" ht="15" customHeight="1" x14ac:dyDescent="0.25">
      <c r="A473" s="43">
        <v>49</v>
      </c>
      <c r="B473" s="43">
        <v>1500</v>
      </c>
      <c r="C473" t="s">
        <v>2317</v>
      </c>
      <c r="D473" t="s">
        <v>2318</v>
      </c>
      <c r="E473" s="44" t="s">
        <v>704</v>
      </c>
      <c r="F473" s="35">
        <v>32894</v>
      </c>
      <c r="G473" s="53">
        <v>209</v>
      </c>
      <c r="H473" s="56">
        <f t="shared" si="182"/>
        <v>2.3201462861110542</v>
      </c>
      <c r="I473">
        <v>20</v>
      </c>
      <c r="J473">
        <v>80</v>
      </c>
      <c r="K473" s="37">
        <f t="shared" si="183"/>
        <v>25</v>
      </c>
      <c r="L473" s="37">
        <v>189</v>
      </c>
      <c r="M473" s="37">
        <v>219</v>
      </c>
      <c r="N473" s="37">
        <v>199</v>
      </c>
      <c r="O473" s="37">
        <v>196</v>
      </c>
      <c r="P473" s="48">
        <v>195</v>
      </c>
      <c r="Q473" s="53">
        <v>210</v>
      </c>
      <c r="R473" s="45">
        <f t="shared" si="184"/>
        <v>219</v>
      </c>
      <c r="S473" s="38">
        <f t="shared" si="185"/>
        <v>4.57</v>
      </c>
      <c r="T473" s="53">
        <v>558300</v>
      </c>
      <c r="U473" s="53">
        <v>20250600</v>
      </c>
      <c r="V473" s="63">
        <f t="shared" si="186"/>
        <v>2.756955</v>
      </c>
      <c r="W473" s="36">
        <v>34</v>
      </c>
      <c r="X473">
        <v>166</v>
      </c>
      <c r="Y473">
        <f t="shared" si="187"/>
        <v>20.48</v>
      </c>
      <c r="Z473" s="55">
        <v>169685</v>
      </c>
      <c r="AA473" s="46">
        <v>59358</v>
      </c>
      <c r="AB473" s="37">
        <f t="shared" si="188"/>
        <v>0.376778</v>
      </c>
      <c r="AC473" s="37" t="str">
        <f t="shared" si="189"/>
        <v/>
      </c>
      <c r="AD473" s="37" t="str">
        <f t="shared" si="190"/>
        <v/>
      </c>
      <c r="AE473" s="71">
        <f t="shared" si="191"/>
        <v>708.95395123735136</v>
      </c>
      <c r="AF473" s="71">
        <f t="shared" si="192"/>
        <v>0</v>
      </c>
      <c r="AG473" s="71">
        <f t="shared" si="193"/>
        <v>0</v>
      </c>
      <c r="AH473" s="71" t="str">
        <f t="shared" si="194"/>
        <v/>
      </c>
      <c r="AI473" s="37" t="str">
        <f t="shared" si="195"/>
        <v/>
      </c>
      <c r="AJ473" s="37" t="str">
        <f t="shared" si="196"/>
        <v/>
      </c>
      <c r="AK473" s="38">
        <f t="shared" si="197"/>
        <v>708.95</v>
      </c>
      <c r="AL473" s="38">
        <f t="shared" si="198"/>
        <v>721.1</v>
      </c>
      <c r="AM473" s="36">
        <f t="shared" si="199"/>
        <v>86776</v>
      </c>
      <c r="AN473" s="39">
        <f t="shared" si="200"/>
        <v>1.8122660999999999E-3</v>
      </c>
      <c r="AO473" s="36">
        <f t="shared" si="201"/>
        <v>97.648522000199989</v>
      </c>
      <c r="AP473" s="36">
        <f t="shared" si="202"/>
        <v>32992</v>
      </c>
      <c r="AQ473" s="36">
        <f t="shared" si="203"/>
        <v>2090</v>
      </c>
      <c r="AR473" s="36">
        <f t="shared" si="204"/>
        <v>2967.9</v>
      </c>
      <c r="AS473" s="36">
        <f t="shared" si="205"/>
        <v>30804</v>
      </c>
      <c r="AT473" s="40">
        <f t="shared" si="206"/>
        <v>32992</v>
      </c>
      <c r="AU473" s="37"/>
      <c r="AV473" s="37">
        <f t="shared" si="207"/>
        <v>1</v>
      </c>
    </row>
    <row r="474" spans="1:48" ht="15" customHeight="1" x14ac:dyDescent="0.25">
      <c r="A474" s="43">
        <v>49</v>
      </c>
      <c r="B474" s="43">
        <v>1600</v>
      </c>
      <c r="C474" t="s">
        <v>2409</v>
      </c>
      <c r="D474" t="s">
        <v>2410</v>
      </c>
      <c r="E474" s="44" t="s">
        <v>750</v>
      </c>
      <c r="F474" s="35">
        <v>103290</v>
      </c>
      <c r="G474" s="53">
        <v>333</v>
      </c>
      <c r="H474" s="56">
        <f t="shared" si="182"/>
        <v>2.5224442335063197</v>
      </c>
      <c r="I474">
        <v>50</v>
      </c>
      <c r="J474">
        <v>135</v>
      </c>
      <c r="K474" s="37">
        <f t="shared" si="183"/>
        <v>37.036999999999999</v>
      </c>
      <c r="L474" s="37">
        <v>300</v>
      </c>
      <c r="M474" s="37">
        <v>295</v>
      </c>
      <c r="N474" s="37">
        <v>324</v>
      </c>
      <c r="O474" s="37">
        <v>351</v>
      </c>
      <c r="P474" s="48">
        <v>350</v>
      </c>
      <c r="Q474" s="53">
        <v>326</v>
      </c>
      <c r="R474" s="45">
        <f t="shared" si="184"/>
        <v>351</v>
      </c>
      <c r="S474" s="38">
        <f t="shared" si="185"/>
        <v>5.13</v>
      </c>
      <c r="T474" s="53">
        <v>6080000</v>
      </c>
      <c r="U474" s="53">
        <v>23460947</v>
      </c>
      <c r="V474" s="63">
        <f t="shared" si="186"/>
        <v>25.915406999999998</v>
      </c>
      <c r="W474" s="36">
        <v>73</v>
      </c>
      <c r="X474">
        <v>212</v>
      </c>
      <c r="Y474">
        <f t="shared" si="187"/>
        <v>34.43</v>
      </c>
      <c r="Z474" s="55">
        <v>275347</v>
      </c>
      <c r="AA474" s="46">
        <v>145811</v>
      </c>
      <c r="AB474" s="37">
        <f t="shared" si="188"/>
        <v>0.376778</v>
      </c>
      <c r="AC474" s="37" t="str">
        <f t="shared" si="189"/>
        <v/>
      </c>
      <c r="AD474" s="37" t="str">
        <f t="shared" si="190"/>
        <v/>
      </c>
      <c r="AE474" s="71">
        <f t="shared" si="191"/>
        <v>753.63691496417539</v>
      </c>
      <c r="AF474" s="71">
        <f t="shared" si="192"/>
        <v>0</v>
      </c>
      <c r="AG474" s="71">
        <f t="shared" si="193"/>
        <v>0</v>
      </c>
      <c r="AH474" s="71" t="str">
        <f t="shared" si="194"/>
        <v/>
      </c>
      <c r="AI474" s="37" t="str">
        <f t="shared" si="195"/>
        <v/>
      </c>
      <c r="AJ474" s="37" t="str">
        <f t="shared" si="196"/>
        <v/>
      </c>
      <c r="AK474" s="38">
        <f t="shared" si="197"/>
        <v>753.64</v>
      </c>
      <c r="AL474" s="38">
        <f t="shared" si="198"/>
        <v>766.55</v>
      </c>
      <c r="AM474" s="36">
        <f t="shared" si="199"/>
        <v>151516</v>
      </c>
      <c r="AN474" s="39">
        <f t="shared" si="200"/>
        <v>1.8122660999999999E-3</v>
      </c>
      <c r="AO474" s="36">
        <f t="shared" si="201"/>
        <v>87.39834493859999</v>
      </c>
      <c r="AP474" s="36">
        <f t="shared" si="202"/>
        <v>103377</v>
      </c>
      <c r="AQ474" s="36">
        <f t="shared" si="203"/>
        <v>3330</v>
      </c>
      <c r="AR474" s="36">
        <f t="shared" si="204"/>
        <v>7290.55</v>
      </c>
      <c r="AS474" s="36">
        <f t="shared" si="205"/>
        <v>99960</v>
      </c>
      <c r="AT474" s="40">
        <f t="shared" si="206"/>
        <v>103377</v>
      </c>
      <c r="AU474" s="37"/>
      <c r="AV474" s="37">
        <f t="shared" si="207"/>
        <v>1</v>
      </c>
    </row>
    <row r="475" spans="1:48" ht="15" customHeight="1" x14ac:dyDescent="0.25">
      <c r="A475" s="43">
        <v>49</v>
      </c>
      <c r="B475" s="43">
        <v>1700</v>
      </c>
      <c r="C475" t="s">
        <v>2457</v>
      </c>
      <c r="D475" t="s">
        <v>2458</v>
      </c>
      <c r="E475" s="44" t="s">
        <v>774</v>
      </c>
      <c r="F475" s="35">
        <v>114332</v>
      </c>
      <c r="G475" s="53">
        <v>485</v>
      </c>
      <c r="H475" s="56">
        <f t="shared" si="182"/>
        <v>2.6857417386022635</v>
      </c>
      <c r="I475">
        <v>45</v>
      </c>
      <c r="J475">
        <v>218</v>
      </c>
      <c r="K475" s="37">
        <f t="shared" si="183"/>
        <v>20.642199999999999</v>
      </c>
      <c r="L475" s="37">
        <v>312</v>
      </c>
      <c r="M475" s="37">
        <v>400</v>
      </c>
      <c r="N475" s="37">
        <v>371</v>
      </c>
      <c r="O475" s="37">
        <v>424</v>
      </c>
      <c r="P475" s="48">
        <v>427</v>
      </c>
      <c r="Q475" s="53">
        <v>487</v>
      </c>
      <c r="R475" s="45">
        <f t="shared" si="184"/>
        <v>487</v>
      </c>
      <c r="S475" s="38">
        <f t="shared" si="185"/>
        <v>0.41</v>
      </c>
      <c r="T475" s="53">
        <v>4449500</v>
      </c>
      <c r="U475" s="53">
        <v>43371800</v>
      </c>
      <c r="V475" s="63">
        <f t="shared" si="186"/>
        <v>10.25897</v>
      </c>
      <c r="W475" s="36">
        <v>78</v>
      </c>
      <c r="X475">
        <v>425</v>
      </c>
      <c r="Y475">
        <f t="shared" si="187"/>
        <v>18.350000000000001</v>
      </c>
      <c r="Z475" s="55">
        <v>453799</v>
      </c>
      <c r="AA475" s="46">
        <v>248258</v>
      </c>
      <c r="AB475" s="37">
        <f t="shared" si="188"/>
        <v>0.376778</v>
      </c>
      <c r="AC475" s="37" t="str">
        <f t="shared" si="189"/>
        <v/>
      </c>
      <c r="AD475" s="37" t="str">
        <f t="shared" si="190"/>
        <v/>
      </c>
      <c r="AE475" s="71">
        <f t="shared" si="191"/>
        <v>789.70557799725213</v>
      </c>
      <c r="AF475" s="71">
        <f t="shared" si="192"/>
        <v>0</v>
      </c>
      <c r="AG475" s="71">
        <f t="shared" si="193"/>
        <v>0</v>
      </c>
      <c r="AH475" s="71" t="str">
        <f t="shared" si="194"/>
        <v/>
      </c>
      <c r="AI475" s="37" t="str">
        <f t="shared" si="195"/>
        <v/>
      </c>
      <c r="AJ475" s="37" t="str">
        <f t="shared" si="196"/>
        <v/>
      </c>
      <c r="AK475" s="38">
        <f t="shared" si="197"/>
        <v>789.71</v>
      </c>
      <c r="AL475" s="38">
        <f t="shared" si="198"/>
        <v>803.24</v>
      </c>
      <c r="AM475" s="36">
        <f t="shared" si="199"/>
        <v>218590</v>
      </c>
      <c r="AN475" s="39">
        <f t="shared" si="200"/>
        <v>1.8122660999999999E-3</v>
      </c>
      <c r="AO475" s="36">
        <f t="shared" si="201"/>
        <v>188.9432390538</v>
      </c>
      <c r="AP475" s="36">
        <f t="shared" si="202"/>
        <v>114521</v>
      </c>
      <c r="AQ475" s="36">
        <f t="shared" si="203"/>
        <v>4850</v>
      </c>
      <c r="AR475" s="36">
        <f t="shared" si="204"/>
        <v>12412.900000000001</v>
      </c>
      <c r="AS475" s="36">
        <f t="shared" si="205"/>
        <v>109482</v>
      </c>
      <c r="AT475" s="40">
        <f t="shared" si="206"/>
        <v>114521</v>
      </c>
      <c r="AU475" s="37"/>
      <c r="AV475" s="37">
        <f t="shared" si="207"/>
        <v>1</v>
      </c>
    </row>
    <row r="476" spans="1:48" ht="15" customHeight="1" x14ac:dyDescent="0.25">
      <c r="A476" s="43">
        <v>49</v>
      </c>
      <c r="B476" s="43">
        <v>7900</v>
      </c>
      <c r="C476" t="s">
        <v>1989</v>
      </c>
      <c r="D476" t="s">
        <v>1990</v>
      </c>
      <c r="E476" s="44" t="s">
        <v>541</v>
      </c>
      <c r="F476" s="35">
        <v>214412</v>
      </c>
      <c r="G476" s="53">
        <v>685</v>
      </c>
      <c r="H476" s="56">
        <f t="shared" si="182"/>
        <v>2.8356905714924254</v>
      </c>
      <c r="I476">
        <v>32</v>
      </c>
      <c r="J476">
        <v>361</v>
      </c>
      <c r="K476" s="37">
        <f t="shared" si="183"/>
        <v>8.8643000000000001</v>
      </c>
      <c r="L476" s="37">
        <v>351</v>
      </c>
      <c r="M476" s="37">
        <v>444</v>
      </c>
      <c r="N476" s="37">
        <v>441</v>
      </c>
      <c r="O476" s="37">
        <v>585</v>
      </c>
      <c r="P476" s="48">
        <v>671</v>
      </c>
      <c r="Q476" s="53">
        <v>680</v>
      </c>
      <c r="R476" s="45">
        <f t="shared" si="184"/>
        <v>680</v>
      </c>
      <c r="S476" s="38">
        <f t="shared" si="185"/>
        <v>0</v>
      </c>
      <c r="T476" s="53">
        <v>13602600</v>
      </c>
      <c r="U476" s="53">
        <v>44466275</v>
      </c>
      <c r="V476" s="63">
        <f t="shared" si="186"/>
        <v>30.590824000000001</v>
      </c>
      <c r="W476" s="36">
        <v>206</v>
      </c>
      <c r="X476">
        <v>647</v>
      </c>
      <c r="Y476">
        <f t="shared" si="187"/>
        <v>31.84</v>
      </c>
      <c r="Z476" s="55">
        <v>590217</v>
      </c>
      <c r="AA476" s="46">
        <v>424182</v>
      </c>
      <c r="AB476" s="37">
        <f t="shared" si="188"/>
        <v>0.376778</v>
      </c>
      <c r="AC476" s="37" t="str">
        <f t="shared" si="189"/>
        <v/>
      </c>
      <c r="AD476" s="37" t="str">
        <f t="shared" si="190"/>
        <v/>
      </c>
      <c r="AE476" s="71">
        <f t="shared" si="191"/>
        <v>822.82582635953247</v>
      </c>
      <c r="AF476" s="71">
        <f t="shared" si="192"/>
        <v>0</v>
      </c>
      <c r="AG476" s="71">
        <f t="shared" si="193"/>
        <v>0</v>
      </c>
      <c r="AH476" s="71" t="str">
        <f t="shared" si="194"/>
        <v/>
      </c>
      <c r="AI476" s="37" t="str">
        <f t="shared" si="195"/>
        <v/>
      </c>
      <c r="AJ476" s="37" t="str">
        <f t="shared" si="196"/>
        <v/>
      </c>
      <c r="AK476" s="38">
        <f t="shared" si="197"/>
        <v>822.83</v>
      </c>
      <c r="AL476" s="38">
        <f t="shared" si="198"/>
        <v>836.93</v>
      </c>
      <c r="AM476" s="36">
        <f t="shared" si="199"/>
        <v>350916</v>
      </c>
      <c r="AN476" s="39">
        <f t="shared" si="200"/>
        <v>1.8122660999999999E-3</v>
      </c>
      <c r="AO476" s="36">
        <f t="shared" si="201"/>
        <v>247.3815717144</v>
      </c>
      <c r="AP476" s="36">
        <f t="shared" si="202"/>
        <v>214659</v>
      </c>
      <c r="AQ476" s="36">
        <f t="shared" si="203"/>
        <v>6850</v>
      </c>
      <c r="AR476" s="36">
        <f t="shared" si="204"/>
        <v>21209.100000000002</v>
      </c>
      <c r="AS476" s="36">
        <f t="shared" si="205"/>
        <v>207562</v>
      </c>
      <c r="AT476" s="40">
        <f t="shared" si="206"/>
        <v>214659</v>
      </c>
      <c r="AU476" s="37"/>
      <c r="AV476" s="37">
        <f t="shared" si="207"/>
        <v>1</v>
      </c>
    </row>
    <row r="477" spans="1:48" ht="15" customHeight="1" x14ac:dyDescent="0.25">
      <c r="A477" s="43">
        <v>50</v>
      </c>
      <c r="B477" s="43">
        <v>100</v>
      </c>
      <c r="C477" t="s">
        <v>905</v>
      </c>
      <c r="D477" t="s">
        <v>906</v>
      </c>
      <c r="E477" s="44" t="s">
        <v>1</v>
      </c>
      <c r="F477" s="35">
        <v>297789</v>
      </c>
      <c r="G477" s="53">
        <v>697</v>
      </c>
      <c r="H477" s="56">
        <f t="shared" si="182"/>
        <v>2.8432327780980096</v>
      </c>
      <c r="I477">
        <v>118</v>
      </c>
      <c r="J477">
        <v>352</v>
      </c>
      <c r="K477" s="37">
        <f t="shared" si="183"/>
        <v>33.5227</v>
      </c>
      <c r="L477" s="37">
        <v>771</v>
      </c>
      <c r="M477" s="37">
        <v>797</v>
      </c>
      <c r="N477" s="37">
        <v>756</v>
      </c>
      <c r="O477" s="37">
        <v>800</v>
      </c>
      <c r="P477" s="48">
        <v>787</v>
      </c>
      <c r="Q477" s="53">
        <v>683</v>
      </c>
      <c r="R477" s="45">
        <f t="shared" si="184"/>
        <v>800</v>
      </c>
      <c r="S477" s="38">
        <f t="shared" si="185"/>
        <v>12.88</v>
      </c>
      <c r="T477" s="53">
        <v>7604800</v>
      </c>
      <c r="U477" s="53">
        <v>62039300</v>
      </c>
      <c r="V477" s="63">
        <f t="shared" si="186"/>
        <v>12.258036000000001</v>
      </c>
      <c r="W477" s="36">
        <v>182</v>
      </c>
      <c r="X477">
        <v>765</v>
      </c>
      <c r="Y477">
        <f t="shared" si="187"/>
        <v>23.79</v>
      </c>
      <c r="Z477" s="55">
        <v>627428</v>
      </c>
      <c r="AA477" s="46">
        <v>437750</v>
      </c>
      <c r="AB477" s="37">
        <f t="shared" si="188"/>
        <v>0.376778</v>
      </c>
      <c r="AC477" s="37" t="str">
        <f t="shared" si="189"/>
        <v/>
      </c>
      <c r="AD477" s="37" t="str">
        <f t="shared" si="190"/>
        <v/>
      </c>
      <c r="AE477" s="71">
        <f t="shared" si="191"/>
        <v>824.4917263279541</v>
      </c>
      <c r="AF477" s="71">
        <f t="shared" si="192"/>
        <v>0</v>
      </c>
      <c r="AG477" s="71">
        <f t="shared" si="193"/>
        <v>0</v>
      </c>
      <c r="AH477" s="71" t="str">
        <f t="shared" si="194"/>
        <v/>
      </c>
      <c r="AI477" s="37" t="str">
        <f t="shared" si="195"/>
        <v/>
      </c>
      <c r="AJ477" s="37" t="str">
        <f t="shared" si="196"/>
        <v/>
      </c>
      <c r="AK477" s="38">
        <f t="shared" si="197"/>
        <v>824.49</v>
      </c>
      <c r="AL477" s="38">
        <f t="shared" si="198"/>
        <v>838.62</v>
      </c>
      <c r="AM477" s="36">
        <f t="shared" si="199"/>
        <v>348117</v>
      </c>
      <c r="AN477" s="39">
        <f t="shared" si="200"/>
        <v>1.8122660999999999E-3</v>
      </c>
      <c r="AO477" s="36">
        <f t="shared" si="201"/>
        <v>91.207728280799998</v>
      </c>
      <c r="AP477" s="36">
        <f t="shared" si="202"/>
        <v>297880</v>
      </c>
      <c r="AQ477" s="36">
        <f t="shared" si="203"/>
        <v>6970</v>
      </c>
      <c r="AR477" s="36">
        <f t="shared" si="204"/>
        <v>21887.5</v>
      </c>
      <c r="AS477" s="36">
        <f t="shared" si="205"/>
        <v>290819</v>
      </c>
      <c r="AT477" s="40">
        <f t="shared" si="206"/>
        <v>297880</v>
      </c>
      <c r="AU477" s="37"/>
      <c r="AV477" s="37">
        <f t="shared" si="207"/>
        <v>1</v>
      </c>
    </row>
    <row r="478" spans="1:48" ht="15" customHeight="1" x14ac:dyDescent="0.25">
      <c r="A478" s="43">
        <v>50</v>
      </c>
      <c r="B478" s="43">
        <v>200</v>
      </c>
      <c r="C478" t="s">
        <v>965</v>
      </c>
      <c r="D478" t="s">
        <v>966</v>
      </c>
      <c r="E478" s="44" t="s">
        <v>31</v>
      </c>
      <c r="F478" s="35">
        <v>9793547</v>
      </c>
      <c r="G478" s="53">
        <v>26626</v>
      </c>
      <c r="H478" s="56">
        <f t="shared" si="182"/>
        <v>4.4253059276703191</v>
      </c>
      <c r="I478">
        <v>2279</v>
      </c>
      <c r="J478">
        <v>10947</v>
      </c>
      <c r="K478" s="37">
        <f t="shared" si="183"/>
        <v>20.8185</v>
      </c>
      <c r="L478" s="37">
        <v>26210</v>
      </c>
      <c r="M478" s="37">
        <v>23020</v>
      </c>
      <c r="N478" s="37">
        <v>21907</v>
      </c>
      <c r="O478" s="37">
        <v>23314</v>
      </c>
      <c r="P478" s="45">
        <v>24718</v>
      </c>
      <c r="Q478" s="53">
        <v>26174</v>
      </c>
      <c r="R478" s="45">
        <f t="shared" si="184"/>
        <v>26210</v>
      </c>
      <c r="S478" s="38">
        <f t="shared" si="185"/>
        <v>0</v>
      </c>
      <c r="T478" s="53">
        <v>258152300</v>
      </c>
      <c r="U478" s="53">
        <v>1711165100</v>
      </c>
      <c r="V478" s="63">
        <f t="shared" si="186"/>
        <v>15.086347</v>
      </c>
      <c r="W478" s="36">
        <v>4556</v>
      </c>
      <c r="X478">
        <v>26156</v>
      </c>
      <c r="Y478">
        <f t="shared" si="187"/>
        <v>17.420000000000002</v>
      </c>
      <c r="Z478" s="55">
        <v>21282897</v>
      </c>
      <c r="AA478" s="46">
        <v>8282887</v>
      </c>
      <c r="AB478" s="37">
        <f t="shared" si="188"/>
        <v>0.376778</v>
      </c>
      <c r="AC478" s="37" t="str">
        <f t="shared" si="189"/>
        <v/>
      </c>
      <c r="AD478" s="37" t="str">
        <f t="shared" si="190"/>
        <v/>
      </c>
      <c r="AE478" s="71">
        <f t="shared" si="191"/>
        <v>0</v>
      </c>
      <c r="AF478" s="71">
        <f t="shared" si="192"/>
        <v>0</v>
      </c>
      <c r="AG478" s="71">
        <f t="shared" si="193"/>
        <v>871.71895256694995</v>
      </c>
      <c r="AH478" s="71" t="str">
        <f t="shared" si="194"/>
        <v/>
      </c>
      <c r="AI478" s="37" t="str">
        <f t="shared" si="195"/>
        <v/>
      </c>
      <c r="AJ478" s="37" t="str">
        <f t="shared" si="196"/>
        <v/>
      </c>
      <c r="AK478" s="38">
        <f t="shared" si="197"/>
        <v>871.72</v>
      </c>
      <c r="AL478" s="38">
        <f t="shared" si="198"/>
        <v>886.65</v>
      </c>
      <c r="AM478" s="36">
        <f t="shared" si="199"/>
        <v>15589016</v>
      </c>
      <c r="AN478" s="39">
        <f t="shared" si="200"/>
        <v>1.8122660999999999E-3</v>
      </c>
      <c r="AO478" s="36">
        <f t="shared" si="201"/>
        <v>10502.932002300899</v>
      </c>
      <c r="AP478" s="36">
        <f t="shared" si="202"/>
        <v>9804050</v>
      </c>
      <c r="AQ478" s="36">
        <f t="shared" si="203"/>
        <v>266260</v>
      </c>
      <c r="AR478" s="36">
        <f t="shared" si="204"/>
        <v>414144.35000000003</v>
      </c>
      <c r="AS478" s="36">
        <f t="shared" si="205"/>
        <v>9527287</v>
      </c>
      <c r="AT478" s="40">
        <f t="shared" si="206"/>
        <v>9804050</v>
      </c>
      <c r="AU478" s="37"/>
      <c r="AV478" s="37">
        <f t="shared" si="207"/>
        <v>1</v>
      </c>
    </row>
    <row r="479" spans="1:48" ht="15" customHeight="1" x14ac:dyDescent="0.25">
      <c r="A479" s="43">
        <v>50</v>
      </c>
      <c r="B479" s="43">
        <v>300</v>
      </c>
      <c r="C479" t="s">
        <v>1103</v>
      </c>
      <c r="D479" t="s">
        <v>1104</v>
      </c>
      <c r="E479" s="44" t="s">
        <v>100</v>
      </c>
      <c r="F479" s="35">
        <v>258861</v>
      </c>
      <c r="G479" s="53">
        <v>648</v>
      </c>
      <c r="H479" s="56">
        <f t="shared" si="182"/>
        <v>2.8115750058705933</v>
      </c>
      <c r="I479">
        <v>75</v>
      </c>
      <c r="J479">
        <v>359</v>
      </c>
      <c r="K479" s="37">
        <f t="shared" si="183"/>
        <v>20.891399999999997</v>
      </c>
      <c r="L479" s="37">
        <v>625</v>
      </c>
      <c r="M479" s="37">
        <v>691</v>
      </c>
      <c r="N479" s="37">
        <v>695</v>
      </c>
      <c r="O479" s="37">
        <v>718</v>
      </c>
      <c r="P479" s="48">
        <v>676</v>
      </c>
      <c r="Q479" s="53">
        <v>633</v>
      </c>
      <c r="R479" s="45">
        <f t="shared" si="184"/>
        <v>718</v>
      </c>
      <c r="S479" s="38">
        <f t="shared" si="185"/>
        <v>9.75</v>
      </c>
      <c r="T479" s="53">
        <v>2572700</v>
      </c>
      <c r="U479" s="53">
        <v>41714100</v>
      </c>
      <c r="V479" s="63">
        <f t="shared" si="186"/>
        <v>6.167459</v>
      </c>
      <c r="W479" s="36">
        <v>170</v>
      </c>
      <c r="X479">
        <v>797</v>
      </c>
      <c r="Y479">
        <f t="shared" si="187"/>
        <v>21.33</v>
      </c>
      <c r="Z479" s="55">
        <v>420964</v>
      </c>
      <c r="AA479" s="46">
        <v>209386</v>
      </c>
      <c r="AB479" s="37">
        <f t="shared" si="188"/>
        <v>0.376778</v>
      </c>
      <c r="AC479" s="37" t="str">
        <f t="shared" si="189"/>
        <v/>
      </c>
      <c r="AD479" s="37" t="str">
        <f t="shared" si="190"/>
        <v/>
      </c>
      <c r="AE479" s="71">
        <f t="shared" si="191"/>
        <v>817.49925257167899</v>
      </c>
      <c r="AF479" s="71">
        <f t="shared" si="192"/>
        <v>0</v>
      </c>
      <c r="AG479" s="71">
        <f t="shared" si="193"/>
        <v>0</v>
      </c>
      <c r="AH479" s="71" t="str">
        <f t="shared" si="194"/>
        <v/>
      </c>
      <c r="AI479" s="37" t="str">
        <f t="shared" si="195"/>
        <v/>
      </c>
      <c r="AJ479" s="37" t="str">
        <f t="shared" si="196"/>
        <v/>
      </c>
      <c r="AK479" s="38">
        <f t="shared" si="197"/>
        <v>817.5</v>
      </c>
      <c r="AL479" s="38">
        <f t="shared" si="198"/>
        <v>831.51</v>
      </c>
      <c r="AM479" s="36">
        <f t="shared" si="199"/>
        <v>380209</v>
      </c>
      <c r="AN479" s="39">
        <f t="shared" si="200"/>
        <v>1.8122660999999999E-3</v>
      </c>
      <c r="AO479" s="36">
        <f t="shared" si="201"/>
        <v>219.9148667028</v>
      </c>
      <c r="AP479" s="36">
        <f t="shared" si="202"/>
        <v>259081</v>
      </c>
      <c r="AQ479" s="36">
        <f t="shared" si="203"/>
        <v>6480</v>
      </c>
      <c r="AR479" s="36">
        <f t="shared" si="204"/>
        <v>10469.300000000001</v>
      </c>
      <c r="AS479" s="36">
        <f t="shared" si="205"/>
        <v>252381</v>
      </c>
      <c r="AT479" s="40">
        <f t="shared" si="206"/>
        <v>259081</v>
      </c>
      <c r="AU479" s="37"/>
      <c r="AV479" s="37">
        <f t="shared" si="207"/>
        <v>1</v>
      </c>
    </row>
    <row r="480" spans="1:48" ht="15" customHeight="1" x14ac:dyDescent="0.25">
      <c r="A480" s="43">
        <v>50</v>
      </c>
      <c r="B480" s="43">
        <v>400</v>
      </c>
      <c r="C480" t="s">
        <v>1311</v>
      </c>
      <c r="D480" t="s">
        <v>1312</v>
      </c>
      <c r="E480" s="44" t="s">
        <v>203</v>
      </c>
      <c r="F480" s="35">
        <v>69369</v>
      </c>
      <c r="G480" s="53">
        <v>331</v>
      </c>
      <c r="H480" s="56">
        <f t="shared" si="182"/>
        <v>2.5198279937757189</v>
      </c>
      <c r="I480">
        <v>68</v>
      </c>
      <c r="J480">
        <v>162</v>
      </c>
      <c r="K480" s="37">
        <f t="shared" si="183"/>
        <v>41.975299999999997</v>
      </c>
      <c r="L480" s="37">
        <v>252</v>
      </c>
      <c r="M480" s="37">
        <v>279</v>
      </c>
      <c r="N480" s="37">
        <v>303</v>
      </c>
      <c r="O480" s="37">
        <v>333</v>
      </c>
      <c r="P480" s="48">
        <v>341</v>
      </c>
      <c r="Q480" s="53">
        <v>324</v>
      </c>
      <c r="R480" s="45">
        <f t="shared" si="184"/>
        <v>341</v>
      </c>
      <c r="S480" s="38">
        <f t="shared" si="185"/>
        <v>2.93</v>
      </c>
      <c r="T480" s="53">
        <v>6816000</v>
      </c>
      <c r="U480" s="53">
        <v>37139600</v>
      </c>
      <c r="V480" s="63">
        <f t="shared" si="186"/>
        <v>18.352378999999999</v>
      </c>
      <c r="W480" s="36">
        <v>77</v>
      </c>
      <c r="X480">
        <v>324</v>
      </c>
      <c r="Y480">
        <f t="shared" si="187"/>
        <v>23.77</v>
      </c>
      <c r="Z480" s="55">
        <v>411702</v>
      </c>
      <c r="AA480" s="46">
        <v>169612</v>
      </c>
      <c r="AB480" s="37">
        <f t="shared" si="188"/>
        <v>0.376778</v>
      </c>
      <c r="AC480" s="37" t="str">
        <f t="shared" si="189"/>
        <v/>
      </c>
      <c r="AD480" s="37" t="str">
        <f t="shared" si="190"/>
        <v/>
      </c>
      <c r="AE480" s="71">
        <f t="shared" si="191"/>
        <v>753.05904778119941</v>
      </c>
      <c r="AF480" s="71">
        <f t="shared" si="192"/>
        <v>0</v>
      </c>
      <c r="AG480" s="71">
        <f t="shared" si="193"/>
        <v>0</v>
      </c>
      <c r="AH480" s="71" t="str">
        <f t="shared" si="194"/>
        <v/>
      </c>
      <c r="AI480" s="37" t="str">
        <f t="shared" si="195"/>
        <v/>
      </c>
      <c r="AJ480" s="37" t="str">
        <f t="shared" si="196"/>
        <v/>
      </c>
      <c r="AK480" s="38">
        <f t="shared" si="197"/>
        <v>753.06</v>
      </c>
      <c r="AL480" s="38">
        <f t="shared" si="198"/>
        <v>765.96</v>
      </c>
      <c r="AM480" s="36">
        <f t="shared" si="199"/>
        <v>98413</v>
      </c>
      <c r="AN480" s="39">
        <f t="shared" si="200"/>
        <v>1.8122660999999999E-3</v>
      </c>
      <c r="AO480" s="36">
        <f t="shared" si="201"/>
        <v>52.635456608399998</v>
      </c>
      <c r="AP480" s="36">
        <f t="shared" si="202"/>
        <v>69422</v>
      </c>
      <c r="AQ480" s="36">
        <f t="shared" si="203"/>
        <v>3310</v>
      </c>
      <c r="AR480" s="36">
        <f t="shared" si="204"/>
        <v>8480.6</v>
      </c>
      <c r="AS480" s="36">
        <f t="shared" si="205"/>
        <v>66059</v>
      </c>
      <c r="AT480" s="40">
        <f t="shared" si="206"/>
        <v>69422</v>
      </c>
      <c r="AU480" s="37"/>
      <c r="AV480" s="37">
        <f t="shared" si="207"/>
        <v>1</v>
      </c>
    </row>
    <row r="481" spans="1:48" ht="15" customHeight="1" x14ac:dyDescent="0.25">
      <c r="A481" s="43">
        <v>50</v>
      </c>
      <c r="B481" s="43">
        <v>500</v>
      </c>
      <c r="C481" t="s">
        <v>1377</v>
      </c>
      <c r="D481" t="s">
        <v>1378</v>
      </c>
      <c r="E481" s="44" t="s">
        <v>236</v>
      </c>
      <c r="F481" s="35">
        <v>17539</v>
      </c>
      <c r="G481" s="53">
        <v>132</v>
      </c>
      <c r="H481" s="56">
        <f t="shared" si="182"/>
        <v>2.12057393120585</v>
      </c>
      <c r="I481">
        <v>12</v>
      </c>
      <c r="J481">
        <v>65</v>
      </c>
      <c r="K481" s="37">
        <f t="shared" si="183"/>
        <v>18.461500000000001</v>
      </c>
      <c r="L481" s="37">
        <v>134</v>
      </c>
      <c r="M481" s="37">
        <v>139</v>
      </c>
      <c r="N481" s="37">
        <v>142</v>
      </c>
      <c r="O481" s="37">
        <v>149</v>
      </c>
      <c r="P481" s="48">
        <v>141</v>
      </c>
      <c r="Q481" s="53">
        <v>130</v>
      </c>
      <c r="R481" s="45">
        <f t="shared" si="184"/>
        <v>149</v>
      </c>
      <c r="S481" s="38">
        <f t="shared" si="185"/>
        <v>11.41</v>
      </c>
      <c r="T481" s="53">
        <v>388800</v>
      </c>
      <c r="U481" s="53">
        <v>18253700</v>
      </c>
      <c r="V481" s="63">
        <f t="shared" si="186"/>
        <v>2.1299790000000001</v>
      </c>
      <c r="W481" s="36">
        <v>27</v>
      </c>
      <c r="X481">
        <v>126</v>
      </c>
      <c r="Y481">
        <f t="shared" si="187"/>
        <v>21.43</v>
      </c>
      <c r="Z481" s="55">
        <v>163269</v>
      </c>
      <c r="AA481" s="46">
        <v>56072</v>
      </c>
      <c r="AB481" s="37">
        <f t="shared" si="188"/>
        <v>0.376778</v>
      </c>
      <c r="AC481" s="37" t="str">
        <f t="shared" si="189"/>
        <v/>
      </c>
      <c r="AD481" s="37" t="str">
        <f t="shared" si="190"/>
        <v/>
      </c>
      <c r="AE481" s="71">
        <f t="shared" si="191"/>
        <v>664.87300820295457</v>
      </c>
      <c r="AF481" s="71">
        <f t="shared" si="192"/>
        <v>0</v>
      </c>
      <c r="AG481" s="71">
        <f t="shared" si="193"/>
        <v>0</v>
      </c>
      <c r="AH481" s="71" t="str">
        <f t="shared" si="194"/>
        <v/>
      </c>
      <c r="AI481" s="37" t="str">
        <f t="shared" si="195"/>
        <v/>
      </c>
      <c r="AJ481" s="37" t="str">
        <f t="shared" si="196"/>
        <v/>
      </c>
      <c r="AK481" s="38">
        <f t="shared" si="197"/>
        <v>664.87</v>
      </c>
      <c r="AL481" s="38">
        <f t="shared" si="198"/>
        <v>676.26</v>
      </c>
      <c r="AM481" s="36">
        <f t="shared" si="199"/>
        <v>27750</v>
      </c>
      <c r="AN481" s="39">
        <f t="shared" si="200"/>
        <v>1.8122660999999999E-3</v>
      </c>
      <c r="AO481" s="36">
        <f t="shared" si="201"/>
        <v>18.505049147099999</v>
      </c>
      <c r="AP481" s="36">
        <f t="shared" si="202"/>
        <v>17558</v>
      </c>
      <c r="AQ481" s="36">
        <f t="shared" si="203"/>
        <v>1320</v>
      </c>
      <c r="AR481" s="36">
        <f t="shared" si="204"/>
        <v>2803.6000000000004</v>
      </c>
      <c r="AS481" s="36">
        <f t="shared" si="205"/>
        <v>16219</v>
      </c>
      <c r="AT481" s="40">
        <f t="shared" si="206"/>
        <v>17558</v>
      </c>
      <c r="AU481" s="37"/>
      <c r="AV481" s="37">
        <f t="shared" si="207"/>
        <v>1</v>
      </c>
    </row>
    <row r="482" spans="1:48" ht="15" customHeight="1" x14ac:dyDescent="0.25">
      <c r="A482" s="43">
        <v>50</v>
      </c>
      <c r="B482" s="43">
        <v>600</v>
      </c>
      <c r="C482" t="s">
        <v>1529</v>
      </c>
      <c r="D482" t="s">
        <v>1530</v>
      </c>
      <c r="E482" s="44" t="s">
        <v>311</v>
      </c>
      <c r="F482" s="35">
        <v>427316</v>
      </c>
      <c r="G482" s="53">
        <v>1156</v>
      </c>
      <c r="H482" s="56">
        <f t="shared" si="182"/>
        <v>3.0629578340845103</v>
      </c>
      <c r="I482">
        <v>119</v>
      </c>
      <c r="J482">
        <v>448</v>
      </c>
      <c r="K482" s="37">
        <f t="shared" si="183"/>
        <v>26.5625</v>
      </c>
      <c r="L482" s="37">
        <v>869</v>
      </c>
      <c r="M482" s="37">
        <v>965</v>
      </c>
      <c r="N482" s="37">
        <v>967</v>
      </c>
      <c r="O482" s="37">
        <v>945</v>
      </c>
      <c r="P482" s="45">
        <v>1139</v>
      </c>
      <c r="Q482" s="53">
        <v>1127</v>
      </c>
      <c r="R482" s="45">
        <f t="shared" si="184"/>
        <v>1139</v>
      </c>
      <c r="S482" s="38">
        <f t="shared" si="185"/>
        <v>0</v>
      </c>
      <c r="T482" s="53">
        <v>9836200</v>
      </c>
      <c r="U482" s="53">
        <v>95592900</v>
      </c>
      <c r="V482" s="63">
        <f t="shared" si="186"/>
        <v>10.289676</v>
      </c>
      <c r="W482" s="36">
        <v>185</v>
      </c>
      <c r="X482">
        <v>953</v>
      </c>
      <c r="Y482">
        <f t="shared" si="187"/>
        <v>19.41</v>
      </c>
      <c r="Z482" s="55">
        <v>1009652</v>
      </c>
      <c r="AA482" s="46">
        <v>642641</v>
      </c>
      <c r="AB482" s="37">
        <f t="shared" si="188"/>
        <v>0.376778</v>
      </c>
      <c r="AC482" s="37" t="str">
        <f t="shared" si="189"/>
        <v/>
      </c>
      <c r="AD482" s="37" t="str">
        <f t="shared" si="190"/>
        <v/>
      </c>
      <c r="AE482" s="71">
        <f t="shared" si="191"/>
        <v>873.02393751908437</v>
      </c>
      <c r="AF482" s="71">
        <f t="shared" si="192"/>
        <v>0</v>
      </c>
      <c r="AG482" s="71">
        <f t="shared" si="193"/>
        <v>0</v>
      </c>
      <c r="AH482" s="71" t="str">
        <f t="shared" si="194"/>
        <v/>
      </c>
      <c r="AI482" s="37" t="str">
        <f t="shared" si="195"/>
        <v/>
      </c>
      <c r="AJ482" s="37" t="str">
        <f t="shared" si="196"/>
        <v/>
      </c>
      <c r="AK482" s="38">
        <f t="shared" si="197"/>
        <v>873.02</v>
      </c>
      <c r="AL482" s="38">
        <f t="shared" si="198"/>
        <v>887.98</v>
      </c>
      <c r="AM482" s="36">
        <f t="shared" si="199"/>
        <v>646090</v>
      </c>
      <c r="AN482" s="39">
        <f t="shared" si="200"/>
        <v>1.8122660999999999E-3</v>
      </c>
      <c r="AO482" s="36">
        <f t="shared" si="201"/>
        <v>396.47670376139996</v>
      </c>
      <c r="AP482" s="36">
        <f t="shared" si="202"/>
        <v>427712</v>
      </c>
      <c r="AQ482" s="36">
        <f t="shared" si="203"/>
        <v>11560</v>
      </c>
      <c r="AR482" s="36">
        <f t="shared" si="204"/>
        <v>32132.050000000003</v>
      </c>
      <c r="AS482" s="36">
        <f t="shared" si="205"/>
        <v>415756</v>
      </c>
      <c r="AT482" s="40">
        <f t="shared" si="206"/>
        <v>427712</v>
      </c>
      <c r="AU482" s="37"/>
      <c r="AV482" s="37">
        <f t="shared" si="207"/>
        <v>1</v>
      </c>
    </row>
    <row r="483" spans="1:48" ht="15" customHeight="1" x14ac:dyDescent="0.25">
      <c r="A483" s="43">
        <v>50</v>
      </c>
      <c r="B483" s="43">
        <v>800</v>
      </c>
      <c r="C483" t="s">
        <v>1805</v>
      </c>
      <c r="D483" t="s">
        <v>1806</v>
      </c>
      <c r="E483" s="44" t="s">
        <v>449</v>
      </c>
      <c r="F483" s="35">
        <v>394389</v>
      </c>
      <c r="G483" s="53">
        <v>974</v>
      </c>
      <c r="H483" s="56">
        <f t="shared" si="182"/>
        <v>2.9885589568786157</v>
      </c>
      <c r="I483">
        <v>157</v>
      </c>
      <c r="J483">
        <v>400</v>
      </c>
      <c r="K483" s="37">
        <f t="shared" si="183"/>
        <v>39.25</v>
      </c>
      <c r="L483" s="37">
        <v>870</v>
      </c>
      <c r="M483" s="37">
        <v>930</v>
      </c>
      <c r="N483" s="37">
        <v>904</v>
      </c>
      <c r="O483" s="37">
        <v>925</v>
      </c>
      <c r="P483" s="48">
        <v>929</v>
      </c>
      <c r="Q483" s="53">
        <v>957</v>
      </c>
      <c r="R483" s="45">
        <f t="shared" si="184"/>
        <v>957</v>
      </c>
      <c r="S483" s="38">
        <f t="shared" si="185"/>
        <v>0</v>
      </c>
      <c r="T483" s="53">
        <v>11046000</v>
      </c>
      <c r="U483" s="53">
        <v>64533900</v>
      </c>
      <c r="V483" s="63">
        <f t="shared" si="186"/>
        <v>17.116585000000001</v>
      </c>
      <c r="W483" s="36">
        <v>239</v>
      </c>
      <c r="X483">
        <v>794</v>
      </c>
      <c r="Y483">
        <f t="shared" si="187"/>
        <v>30.1</v>
      </c>
      <c r="Z483" s="55">
        <v>773500</v>
      </c>
      <c r="AA483" s="46">
        <v>575000</v>
      </c>
      <c r="AB483" s="37">
        <f t="shared" si="188"/>
        <v>0.376778</v>
      </c>
      <c r="AC483" s="37" t="str">
        <f t="shared" si="189"/>
        <v/>
      </c>
      <c r="AD483" s="37" t="str">
        <f t="shared" si="190"/>
        <v/>
      </c>
      <c r="AE483" s="71">
        <f t="shared" si="191"/>
        <v>856.59093671847802</v>
      </c>
      <c r="AF483" s="71">
        <f t="shared" si="192"/>
        <v>0</v>
      </c>
      <c r="AG483" s="71">
        <f t="shared" si="193"/>
        <v>0</v>
      </c>
      <c r="AH483" s="71" t="str">
        <f t="shared" si="194"/>
        <v/>
      </c>
      <c r="AI483" s="37" t="str">
        <f t="shared" si="195"/>
        <v/>
      </c>
      <c r="AJ483" s="37" t="str">
        <f t="shared" si="196"/>
        <v/>
      </c>
      <c r="AK483" s="38">
        <f t="shared" si="197"/>
        <v>856.59</v>
      </c>
      <c r="AL483" s="38">
        <f t="shared" si="198"/>
        <v>871.27</v>
      </c>
      <c r="AM483" s="36">
        <f t="shared" si="199"/>
        <v>557179</v>
      </c>
      <c r="AN483" s="39">
        <f t="shared" si="200"/>
        <v>1.8122660999999999E-3</v>
      </c>
      <c r="AO483" s="36">
        <f t="shared" si="201"/>
        <v>295.01879841900001</v>
      </c>
      <c r="AP483" s="36">
        <f t="shared" si="202"/>
        <v>394684</v>
      </c>
      <c r="AQ483" s="36">
        <f t="shared" si="203"/>
        <v>9740</v>
      </c>
      <c r="AR483" s="36">
        <f t="shared" si="204"/>
        <v>28750</v>
      </c>
      <c r="AS483" s="36">
        <f t="shared" si="205"/>
        <v>384649</v>
      </c>
      <c r="AT483" s="40">
        <f t="shared" si="206"/>
        <v>394684</v>
      </c>
      <c r="AU483" s="37"/>
      <c r="AV483" s="37">
        <f t="shared" si="207"/>
        <v>1</v>
      </c>
    </row>
    <row r="484" spans="1:48" ht="15" customHeight="1" x14ac:dyDescent="0.25">
      <c r="A484" s="43">
        <v>50</v>
      </c>
      <c r="B484" s="43">
        <v>900</v>
      </c>
      <c r="C484" t="s">
        <v>1853</v>
      </c>
      <c r="D484" t="s">
        <v>1854</v>
      </c>
      <c r="E484" s="44" t="s">
        <v>473</v>
      </c>
      <c r="F484" s="35">
        <v>221379</v>
      </c>
      <c r="G484" s="53">
        <v>530</v>
      </c>
      <c r="H484" s="56">
        <f t="shared" si="182"/>
        <v>2.7242758696007892</v>
      </c>
      <c r="I484">
        <v>68</v>
      </c>
      <c r="J484">
        <v>216</v>
      </c>
      <c r="K484" s="37">
        <f t="shared" si="183"/>
        <v>31.4815</v>
      </c>
      <c r="L484" s="37">
        <v>522</v>
      </c>
      <c r="M484" s="37">
        <v>576</v>
      </c>
      <c r="N484" s="37">
        <v>504</v>
      </c>
      <c r="O484" s="37">
        <v>566</v>
      </c>
      <c r="P484" s="48">
        <v>551</v>
      </c>
      <c r="Q484" s="53">
        <v>522</v>
      </c>
      <c r="R484" s="45">
        <f t="shared" si="184"/>
        <v>576</v>
      </c>
      <c r="S484" s="38">
        <f t="shared" si="185"/>
        <v>7.99</v>
      </c>
      <c r="T484" s="53">
        <v>3075900</v>
      </c>
      <c r="U484" s="53">
        <v>26099200</v>
      </c>
      <c r="V484" s="63">
        <f t="shared" si="186"/>
        <v>11.785418999999999</v>
      </c>
      <c r="W484" s="36">
        <v>100</v>
      </c>
      <c r="X484">
        <v>488</v>
      </c>
      <c r="Y484">
        <f t="shared" si="187"/>
        <v>20.49</v>
      </c>
      <c r="Z484" s="55">
        <v>267401</v>
      </c>
      <c r="AA484" s="46">
        <v>104500</v>
      </c>
      <c r="AB484" s="37">
        <f t="shared" si="188"/>
        <v>0.376778</v>
      </c>
      <c r="AC484" s="37" t="str">
        <f t="shared" si="189"/>
        <v/>
      </c>
      <c r="AD484" s="37" t="str">
        <f t="shared" si="190"/>
        <v/>
      </c>
      <c r="AE484" s="71">
        <f t="shared" si="191"/>
        <v>798.21688124981347</v>
      </c>
      <c r="AF484" s="71">
        <f t="shared" si="192"/>
        <v>0</v>
      </c>
      <c r="AG484" s="71">
        <f t="shared" si="193"/>
        <v>0</v>
      </c>
      <c r="AH484" s="71" t="str">
        <f t="shared" si="194"/>
        <v/>
      </c>
      <c r="AI484" s="37" t="str">
        <f t="shared" si="195"/>
        <v/>
      </c>
      <c r="AJ484" s="37" t="str">
        <f t="shared" si="196"/>
        <v/>
      </c>
      <c r="AK484" s="38">
        <f t="shared" si="197"/>
        <v>798.22</v>
      </c>
      <c r="AL484" s="38">
        <f t="shared" si="198"/>
        <v>811.9</v>
      </c>
      <c r="AM484" s="36">
        <f t="shared" si="199"/>
        <v>329556</v>
      </c>
      <c r="AN484" s="39">
        <f t="shared" si="200"/>
        <v>1.8122660999999999E-3</v>
      </c>
      <c r="AO484" s="36">
        <f t="shared" si="201"/>
        <v>196.04550989969999</v>
      </c>
      <c r="AP484" s="36">
        <f t="shared" si="202"/>
        <v>221575</v>
      </c>
      <c r="AQ484" s="36">
        <f t="shared" si="203"/>
        <v>5300</v>
      </c>
      <c r="AR484" s="36">
        <f t="shared" si="204"/>
        <v>5225</v>
      </c>
      <c r="AS484" s="36">
        <f t="shared" si="205"/>
        <v>216154</v>
      </c>
      <c r="AT484" s="40">
        <f t="shared" si="206"/>
        <v>221575</v>
      </c>
      <c r="AU484" s="37"/>
      <c r="AV484" s="37">
        <f t="shared" si="207"/>
        <v>1</v>
      </c>
    </row>
    <row r="485" spans="1:48" ht="15" customHeight="1" x14ac:dyDescent="0.25">
      <c r="A485" s="43">
        <v>50</v>
      </c>
      <c r="B485" s="43">
        <v>1100</v>
      </c>
      <c r="C485" t="s">
        <v>2231</v>
      </c>
      <c r="D485" t="s">
        <v>2232</v>
      </c>
      <c r="E485" s="44" t="s">
        <v>661</v>
      </c>
      <c r="F485" s="35">
        <v>119193</v>
      </c>
      <c r="G485" s="53">
        <v>411</v>
      </c>
      <c r="H485" s="56">
        <f t="shared" si="182"/>
        <v>2.6138418218760693</v>
      </c>
      <c r="I485">
        <v>49</v>
      </c>
      <c r="J485">
        <v>192</v>
      </c>
      <c r="K485" s="37">
        <f t="shared" si="183"/>
        <v>25.520799999999998</v>
      </c>
      <c r="L485" s="37">
        <v>390</v>
      </c>
      <c r="M485" s="37">
        <v>371</v>
      </c>
      <c r="N485" s="37">
        <v>363</v>
      </c>
      <c r="O485" s="37">
        <v>354</v>
      </c>
      <c r="P485" s="48">
        <v>394</v>
      </c>
      <c r="Q485" s="53">
        <v>397</v>
      </c>
      <c r="R485" s="45">
        <f t="shared" si="184"/>
        <v>397</v>
      </c>
      <c r="S485" s="38">
        <f t="shared" si="185"/>
        <v>0</v>
      </c>
      <c r="T485" s="53">
        <v>2032000</v>
      </c>
      <c r="U485" s="53">
        <v>25421400</v>
      </c>
      <c r="V485" s="63">
        <f t="shared" si="186"/>
        <v>7.9932660000000002</v>
      </c>
      <c r="W485" s="36">
        <v>116</v>
      </c>
      <c r="X485">
        <v>473</v>
      </c>
      <c r="Y485">
        <f t="shared" si="187"/>
        <v>24.52</v>
      </c>
      <c r="Z485" s="55">
        <v>260662</v>
      </c>
      <c r="AA485" s="46">
        <v>182500</v>
      </c>
      <c r="AB485" s="37">
        <f t="shared" si="188"/>
        <v>0.376778</v>
      </c>
      <c r="AC485" s="37" t="str">
        <f t="shared" si="189"/>
        <v/>
      </c>
      <c r="AD485" s="37" t="str">
        <f t="shared" si="190"/>
        <v/>
      </c>
      <c r="AE485" s="71">
        <f t="shared" si="191"/>
        <v>773.8245400905206</v>
      </c>
      <c r="AF485" s="71">
        <f t="shared" si="192"/>
        <v>0</v>
      </c>
      <c r="AG485" s="71">
        <f t="shared" si="193"/>
        <v>0</v>
      </c>
      <c r="AH485" s="71" t="str">
        <f t="shared" si="194"/>
        <v/>
      </c>
      <c r="AI485" s="37" t="str">
        <f t="shared" si="195"/>
        <v/>
      </c>
      <c r="AJ485" s="37" t="str">
        <f t="shared" si="196"/>
        <v/>
      </c>
      <c r="AK485" s="38">
        <f t="shared" si="197"/>
        <v>773.82</v>
      </c>
      <c r="AL485" s="38">
        <f t="shared" si="198"/>
        <v>787.08</v>
      </c>
      <c r="AM485" s="36">
        <f t="shared" si="199"/>
        <v>225278</v>
      </c>
      <c r="AN485" s="39">
        <f t="shared" si="200"/>
        <v>1.8122660999999999E-3</v>
      </c>
      <c r="AO485" s="36">
        <f t="shared" si="201"/>
        <v>192.25424921849998</v>
      </c>
      <c r="AP485" s="36">
        <f t="shared" si="202"/>
        <v>119385</v>
      </c>
      <c r="AQ485" s="36">
        <f t="shared" si="203"/>
        <v>4110</v>
      </c>
      <c r="AR485" s="36">
        <f t="shared" si="204"/>
        <v>9125</v>
      </c>
      <c r="AS485" s="36">
        <f t="shared" si="205"/>
        <v>115083</v>
      </c>
      <c r="AT485" s="40">
        <f t="shared" si="206"/>
        <v>119385</v>
      </c>
      <c r="AU485" s="37"/>
      <c r="AV485" s="37">
        <f t="shared" si="207"/>
        <v>1</v>
      </c>
    </row>
    <row r="486" spans="1:48" ht="15" customHeight="1" x14ac:dyDescent="0.25">
      <c r="A486" s="43">
        <v>50</v>
      </c>
      <c r="B486" s="43">
        <v>1200</v>
      </c>
      <c r="C486" t="s">
        <v>2273</v>
      </c>
      <c r="D486" t="s">
        <v>2274</v>
      </c>
      <c r="E486" s="44" t="s">
        <v>682</v>
      </c>
      <c r="F486" s="35">
        <v>6910</v>
      </c>
      <c r="G486" s="53">
        <v>62</v>
      </c>
      <c r="H486" s="56">
        <f t="shared" si="182"/>
        <v>1.7923916894982539</v>
      </c>
      <c r="I486">
        <v>12</v>
      </c>
      <c r="J486">
        <v>19</v>
      </c>
      <c r="K486" s="37">
        <f t="shared" si="183"/>
        <v>63.157899999999998</v>
      </c>
      <c r="L486" s="37">
        <v>85</v>
      </c>
      <c r="M486" s="37">
        <v>95</v>
      </c>
      <c r="N486" s="37">
        <v>78</v>
      </c>
      <c r="O486" s="37">
        <v>76</v>
      </c>
      <c r="P486" s="48">
        <v>61</v>
      </c>
      <c r="Q486" s="53">
        <v>63</v>
      </c>
      <c r="R486" s="45">
        <f t="shared" si="184"/>
        <v>95</v>
      </c>
      <c r="S486" s="38">
        <f t="shared" si="185"/>
        <v>34.74</v>
      </c>
      <c r="T486" s="53">
        <v>2108100</v>
      </c>
      <c r="U486" s="53">
        <v>10213700</v>
      </c>
      <c r="V486" s="63">
        <f t="shared" si="186"/>
        <v>20.639925000000002</v>
      </c>
      <c r="W486" s="36">
        <v>5</v>
      </c>
      <c r="X486">
        <v>41</v>
      </c>
      <c r="Y486">
        <f t="shared" si="187"/>
        <v>12.2</v>
      </c>
      <c r="Z486" s="55">
        <v>114162</v>
      </c>
      <c r="AA486" s="46">
        <v>50400</v>
      </c>
      <c r="AB486" s="37">
        <f t="shared" si="188"/>
        <v>0.376778</v>
      </c>
      <c r="AC486" s="37" t="str">
        <f t="shared" si="189"/>
        <v/>
      </c>
      <c r="AD486" s="37" t="str">
        <f t="shared" si="190"/>
        <v/>
      </c>
      <c r="AE486" s="71">
        <f t="shared" si="191"/>
        <v>592.38509920130582</v>
      </c>
      <c r="AF486" s="71">
        <f t="shared" si="192"/>
        <v>0</v>
      </c>
      <c r="AG486" s="71">
        <f t="shared" si="193"/>
        <v>0</v>
      </c>
      <c r="AH486" s="71" t="str">
        <f t="shared" si="194"/>
        <v/>
      </c>
      <c r="AI486" s="37" t="str">
        <f t="shared" si="195"/>
        <v/>
      </c>
      <c r="AJ486" s="37" t="str">
        <f t="shared" si="196"/>
        <v/>
      </c>
      <c r="AK486" s="38">
        <f t="shared" si="197"/>
        <v>592.39</v>
      </c>
      <c r="AL486" s="38">
        <f t="shared" si="198"/>
        <v>602.54</v>
      </c>
      <c r="AM486" s="36">
        <f t="shared" si="199"/>
        <v>0</v>
      </c>
      <c r="AN486" s="39">
        <f t="shared" si="200"/>
        <v>1.8122660999999999E-3</v>
      </c>
      <c r="AO486" s="36">
        <f t="shared" si="201"/>
        <v>-12.522758751</v>
      </c>
      <c r="AP486" s="36">
        <f t="shared" si="202"/>
        <v>0</v>
      </c>
      <c r="AQ486" s="36">
        <f t="shared" si="203"/>
        <v>620</v>
      </c>
      <c r="AR486" s="36">
        <f t="shared" si="204"/>
        <v>2520</v>
      </c>
      <c r="AS486" s="36">
        <f t="shared" si="205"/>
        <v>6290</v>
      </c>
      <c r="AT486" s="40">
        <f t="shared" si="206"/>
        <v>6290</v>
      </c>
      <c r="AU486" s="37"/>
      <c r="AV486" s="37">
        <f t="shared" si="207"/>
        <v>1</v>
      </c>
    </row>
    <row r="487" spans="1:48" ht="15" customHeight="1" x14ac:dyDescent="0.25">
      <c r="A487" s="43">
        <v>50</v>
      </c>
      <c r="B487" s="43">
        <v>1300</v>
      </c>
      <c r="C487" t="s">
        <v>2415</v>
      </c>
      <c r="D487" t="s">
        <v>2416</v>
      </c>
      <c r="E487" s="44" t="s">
        <v>753</v>
      </c>
      <c r="F487" s="35">
        <v>12581</v>
      </c>
      <c r="G487" s="53">
        <v>62</v>
      </c>
      <c r="H487" s="56">
        <f t="shared" si="182"/>
        <v>1.7923916894982539</v>
      </c>
      <c r="I487">
        <v>5</v>
      </c>
      <c r="J487">
        <v>32</v>
      </c>
      <c r="K487" s="37">
        <f t="shared" si="183"/>
        <v>15.625</v>
      </c>
      <c r="L487" s="37">
        <v>59</v>
      </c>
      <c r="M487" s="37">
        <v>96</v>
      </c>
      <c r="N487" s="37">
        <v>83</v>
      </c>
      <c r="O487" s="37">
        <v>93</v>
      </c>
      <c r="P487" s="48">
        <v>58</v>
      </c>
      <c r="Q487" s="53">
        <v>61</v>
      </c>
      <c r="R487" s="45">
        <f t="shared" si="184"/>
        <v>96</v>
      </c>
      <c r="S487" s="38">
        <f t="shared" si="185"/>
        <v>35.42</v>
      </c>
      <c r="T487" s="53">
        <v>49200</v>
      </c>
      <c r="U487" s="53">
        <v>5505400</v>
      </c>
      <c r="V487" s="63">
        <f t="shared" si="186"/>
        <v>0.89366800000000002</v>
      </c>
      <c r="W487" s="36">
        <v>10</v>
      </c>
      <c r="X487">
        <v>53</v>
      </c>
      <c r="Y487">
        <f t="shared" si="187"/>
        <v>18.87</v>
      </c>
      <c r="Z487" s="55">
        <v>48359</v>
      </c>
      <c r="AA487" s="46">
        <v>6000</v>
      </c>
      <c r="AB487" s="37">
        <f t="shared" si="188"/>
        <v>0.376778</v>
      </c>
      <c r="AC487" s="37" t="str">
        <f t="shared" si="189"/>
        <v/>
      </c>
      <c r="AD487" s="37" t="str">
        <f t="shared" si="190"/>
        <v/>
      </c>
      <c r="AE487" s="71">
        <f t="shared" si="191"/>
        <v>592.38509920130582</v>
      </c>
      <c r="AF487" s="71">
        <f t="shared" si="192"/>
        <v>0</v>
      </c>
      <c r="AG487" s="71">
        <f t="shared" si="193"/>
        <v>0</v>
      </c>
      <c r="AH487" s="71" t="str">
        <f t="shared" si="194"/>
        <v/>
      </c>
      <c r="AI487" s="37" t="str">
        <f t="shared" si="195"/>
        <v/>
      </c>
      <c r="AJ487" s="37" t="str">
        <f t="shared" si="196"/>
        <v/>
      </c>
      <c r="AK487" s="38">
        <f t="shared" si="197"/>
        <v>592.39</v>
      </c>
      <c r="AL487" s="38">
        <f t="shared" si="198"/>
        <v>602.54</v>
      </c>
      <c r="AM487" s="36">
        <f t="shared" si="199"/>
        <v>19137</v>
      </c>
      <c r="AN487" s="39">
        <f t="shared" si="200"/>
        <v>1.8122660999999999E-3</v>
      </c>
      <c r="AO487" s="36">
        <f t="shared" si="201"/>
        <v>11.8812165516</v>
      </c>
      <c r="AP487" s="36">
        <f t="shared" si="202"/>
        <v>12593</v>
      </c>
      <c r="AQ487" s="36">
        <f t="shared" si="203"/>
        <v>620</v>
      </c>
      <c r="AR487" s="36">
        <f t="shared" si="204"/>
        <v>300</v>
      </c>
      <c r="AS487" s="36">
        <f t="shared" si="205"/>
        <v>12281</v>
      </c>
      <c r="AT487" s="40">
        <f t="shared" si="206"/>
        <v>12593</v>
      </c>
      <c r="AU487" s="37"/>
      <c r="AV487" s="37">
        <f t="shared" si="207"/>
        <v>1</v>
      </c>
    </row>
    <row r="488" spans="1:48" ht="15" customHeight="1" x14ac:dyDescent="0.25">
      <c r="A488" s="43">
        <v>50</v>
      </c>
      <c r="B488" s="43">
        <v>1400</v>
      </c>
      <c r="C488" t="s">
        <v>2505</v>
      </c>
      <c r="D488" t="s">
        <v>2506</v>
      </c>
      <c r="E488" s="44" t="s">
        <v>798</v>
      </c>
      <c r="F488" s="35">
        <v>41236</v>
      </c>
      <c r="G488" s="53">
        <v>160</v>
      </c>
      <c r="H488" s="56">
        <f t="shared" si="182"/>
        <v>2.2041199826559246</v>
      </c>
      <c r="I488">
        <v>31</v>
      </c>
      <c r="J488">
        <v>68</v>
      </c>
      <c r="K488" s="37">
        <f t="shared" si="183"/>
        <v>45.588200000000001</v>
      </c>
      <c r="L488" s="37">
        <v>189</v>
      </c>
      <c r="M488" s="37">
        <v>176</v>
      </c>
      <c r="N488" s="37">
        <v>170</v>
      </c>
      <c r="O488" s="37">
        <v>196</v>
      </c>
      <c r="P488" s="48">
        <v>151</v>
      </c>
      <c r="Q488" s="53">
        <v>164</v>
      </c>
      <c r="R488" s="45">
        <f t="shared" si="184"/>
        <v>196</v>
      </c>
      <c r="S488" s="38">
        <f t="shared" si="185"/>
        <v>18.37</v>
      </c>
      <c r="T488" s="53">
        <v>1444100</v>
      </c>
      <c r="U488" s="53">
        <v>11603500</v>
      </c>
      <c r="V488" s="63">
        <f t="shared" si="186"/>
        <v>12.445383</v>
      </c>
      <c r="W488" s="36">
        <v>13</v>
      </c>
      <c r="X488">
        <v>193</v>
      </c>
      <c r="Y488">
        <f t="shared" si="187"/>
        <v>6.74</v>
      </c>
      <c r="Z488" s="55">
        <v>122671</v>
      </c>
      <c r="AA488" s="46">
        <v>53304</v>
      </c>
      <c r="AB488" s="37">
        <f t="shared" si="188"/>
        <v>0.376778</v>
      </c>
      <c r="AC488" s="37" t="str">
        <f t="shared" si="189"/>
        <v/>
      </c>
      <c r="AD488" s="37" t="str">
        <f t="shared" si="190"/>
        <v/>
      </c>
      <c r="AE488" s="71">
        <f t="shared" si="191"/>
        <v>683.32640940909266</v>
      </c>
      <c r="AF488" s="71">
        <f t="shared" si="192"/>
        <v>0</v>
      </c>
      <c r="AG488" s="71">
        <f t="shared" si="193"/>
        <v>0</v>
      </c>
      <c r="AH488" s="71" t="str">
        <f t="shared" si="194"/>
        <v/>
      </c>
      <c r="AI488" s="37" t="str">
        <f t="shared" si="195"/>
        <v/>
      </c>
      <c r="AJ488" s="37" t="str">
        <f t="shared" si="196"/>
        <v/>
      </c>
      <c r="AK488" s="38">
        <f t="shared" si="197"/>
        <v>683.33</v>
      </c>
      <c r="AL488" s="38">
        <f t="shared" si="198"/>
        <v>695.04</v>
      </c>
      <c r="AM488" s="36">
        <f t="shared" si="199"/>
        <v>64987</v>
      </c>
      <c r="AN488" s="39">
        <f t="shared" si="200"/>
        <v>1.8122660999999999E-3</v>
      </c>
      <c r="AO488" s="36">
        <f t="shared" si="201"/>
        <v>43.043132141099996</v>
      </c>
      <c r="AP488" s="36">
        <f t="shared" si="202"/>
        <v>41279</v>
      </c>
      <c r="AQ488" s="36">
        <f t="shared" si="203"/>
        <v>1600</v>
      </c>
      <c r="AR488" s="36">
        <f t="shared" si="204"/>
        <v>2665.2000000000003</v>
      </c>
      <c r="AS488" s="36">
        <f t="shared" si="205"/>
        <v>39636</v>
      </c>
      <c r="AT488" s="40">
        <f t="shared" si="206"/>
        <v>41279</v>
      </c>
      <c r="AU488" s="37"/>
      <c r="AV488" s="37">
        <f t="shared" si="207"/>
        <v>1</v>
      </c>
    </row>
    <row r="489" spans="1:48" ht="15" customHeight="1" x14ac:dyDescent="0.25">
      <c r="A489" s="43">
        <v>50</v>
      </c>
      <c r="B489" s="43">
        <v>1500</v>
      </c>
      <c r="C489" t="s">
        <v>1887</v>
      </c>
      <c r="D489" t="s">
        <v>1888</v>
      </c>
      <c r="E489" s="44" t="s">
        <v>490</v>
      </c>
      <c r="F489" s="35">
        <v>55286</v>
      </c>
      <c r="G489" s="53">
        <v>144</v>
      </c>
      <c r="H489" s="56">
        <f t="shared" si="182"/>
        <v>2.1583624920952498</v>
      </c>
      <c r="I489">
        <v>36</v>
      </c>
      <c r="J489">
        <v>78</v>
      </c>
      <c r="K489" s="37">
        <f t="shared" si="183"/>
        <v>46.153800000000004</v>
      </c>
      <c r="L489" s="37">
        <v>328</v>
      </c>
      <c r="M489" s="37">
        <v>253</v>
      </c>
      <c r="N489" s="37">
        <v>206</v>
      </c>
      <c r="O489" s="37">
        <v>189</v>
      </c>
      <c r="P489" s="48">
        <v>176</v>
      </c>
      <c r="Q489" s="53">
        <v>144</v>
      </c>
      <c r="R489" s="45">
        <f t="shared" si="184"/>
        <v>328</v>
      </c>
      <c r="S489" s="38">
        <f t="shared" si="185"/>
        <v>56.1</v>
      </c>
      <c r="T489" s="53">
        <v>1167600</v>
      </c>
      <c r="U489" s="53">
        <v>8329900</v>
      </c>
      <c r="V489" s="63">
        <f t="shared" si="186"/>
        <v>14.016975</v>
      </c>
      <c r="W489" s="36">
        <v>36</v>
      </c>
      <c r="X489">
        <v>116</v>
      </c>
      <c r="Y489">
        <f t="shared" si="187"/>
        <v>31.03</v>
      </c>
      <c r="Z489" s="55">
        <v>98270</v>
      </c>
      <c r="AA489" s="46">
        <v>30000</v>
      </c>
      <c r="AB489" s="37">
        <f t="shared" si="188"/>
        <v>0.376778</v>
      </c>
      <c r="AC489" s="37" t="str">
        <f t="shared" si="189"/>
        <v/>
      </c>
      <c r="AD489" s="37" t="str">
        <f t="shared" si="190"/>
        <v/>
      </c>
      <c r="AE489" s="71">
        <f t="shared" si="191"/>
        <v>673.2196321665225</v>
      </c>
      <c r="AF489" s="71">
        <f t="shared" si="192"/>
        <v>0</v>
      </c>
      <c r="AG489" s="71">
        <f t="shared" si="193"/>
        <v>0</v>
      </c>
      <c r="AH489" s="71" t="str">
        <f t="shared" si="194"/>
        <v/>
      </c>
      <c r="AI489" s="37" t="str">
        <f t="shared" si="195"/>
        <v/>
      </c>
      <c r="AJ489" s="37" t="str">
        <f t="shared" si="196"/>
        <v/>
      </c>
      <c r="AK489" s="38">
        <f t="shared" si="197"/>
        <v>673.22</v>
      </c>
      <c r="AL489" s="38">
        <f t="shared" si="198"/>
        <v>684.75</v>
      </c>
      <c r="AM489" s="36">
        <f t="shared" si="199"/>
        <v>61578</v>
      </c>
      <c r="AN489" s="39">
        <f t="shared" si="200"/>
        <v>1.8122660999999999E-3</v>
      </c>
      <c r="AO489" s="36">
        <f t="shared" si="201"/>
        <v>11.4027783012</v>
      </c>
      <c r="AP489" s="36">
        <f t="shared" si="202"/>
        <v>55297</v>
      </c>
      <c r="AQ489" s="36">
        <f t="shared" si="203"/>
        <v>1440</v>
      </c>
      <c r="AR489" s="36">
        <f t="shared" si="204"/>
        <v>1500</v>
      </c>
      <c r="AS489" s="36">
        <f t="shared" si="205"/>
        <v>53846</v>
      </c>
      <c r="AT489" s="40">
        <f t="shared" si="206"/>
        <v>55297</v>
      </c>
      <c r="AU489" s="37"/>
      <c r="AV489" s="37">
        <f t="shared" si="207"/>
        <v>1</v>
      </c>
    </row>
    <row r="490" spans="1:48" ht="15" customHeight="1" x14ac:dyDescent="0.25">
      <c r="A490" s="43">
        <v>50</v>
      </c>
      <c r="B490" s="43">
        <v>1600</v>
      </c>
      <c r="C490" t="s">
        <v>2175</v>
      </c>
      <c r="D490" t="s">
        <v>2176</v>
      </c>
      <c r="E490" s="44" t="s">
        <v>634</v>
      </c>
      <c r="F490" s="35">
        <v>96995</v>
      </c>
      <c r="G490" s="53">
        <v>462</v>
      </c>
      <c r="H490" s="56">
        <f t="shared" si="182"/>
        <v>2.6646419755561257</v>
      </c>
      <c r="I490">
        <v>45</v>
      </c>
      <c r="J490">
        <v>184</v>
      </c>
      <c r="K490" s="37">
        <f t="shared" si="183"/>
        <v>24.456500000000002</v>
      </c>
      <c r="L490" s="37">
        <v>197</v>
      </c>
      <c r="M490" s="37">
        <v>285</v>
      </c>
      <c r="N490" s="37">
        <v>288</v>
      </c>
      <c r="O490" s="37">
        <v>355</v>
      </c>
      <c r="P490" s="48">
        <v>442</v>
      </c>
      <c r="Q490" s="53">
        <v>458</v>
      </c>
      <c r="R490" s="45">
        <f t="shared" si="184"/>
        <v>458</v>
      </c>
      <c r="S490" s="38">
        <f t="shared" si="185"/>
        <v>0</v>
      </c>
      <c r="T490" s="53">
        <v>4891100</v>
      </c>
      <c r="U490" s="53">
        <v>52312900</v>
      </c>
      <c r="V490" s="63">
        <f t="shared" si="186"/>
        <v>9.3497020000000006</v>
      </c>
      <c r="W490" s="36">
        <v>49</v>
      </c>
      <c r="X490">
        <v>477</v>
      </c>
      <c r="Y490">
        <f t="shared" si="187"/>
        <v>10.27</v>
      </c>
      <c r="Z490" s="55">
        <v>533008</v>
      </c>
      <c r="AA490" s="46">
        <v>181270</v>
      </c>
      <c r="AB490" s="37">
        <f t="shared" si="188"/>
        <v>0.376778</v>
      </c>
      <c r="AC490" s="37" t="str">
        <f t="shared" si="189"/>
        <v/>
      </c>
      <c r="AD490" s="37" t="str">
        <f t="shared" si="190"/>
        <v/>
      </c>
      <c r="AE490" s="71">
        <f t="shared" si="191"/>
        <v>785.04512563491039</v>
      </c>
      <c r="AF490" s="71">
        <f t="shared" si="192"/>
        <v>0</v>
      </c>
      <c r="AG490" s="71">
        <f t="shared" si="193"/>
        <v>0</v>
      </c>
      <c r="AH490" s="71" t="str">
        <f t="shared" si="194"/>
        <v/>
      </c>
      <c r="AI490" s="37" t="str">
        <f t="shared" si="195"/>
        <v/>
      </c>
      <c r="AJ490" s="37" t="str">
        <f t="shared" si="196"/>
        <v/>
      </c>
      <c r="AK490" s="38">
        <f t="shared" si="197"/>
        <v>785.05</v>
      </c>
      <c r="AL490" s="38">
        <f t="shared" si="198"/>
        <v>798.5</v>
      </c>
      <c r="AM490" s="36">
        <f t="shared" si="199"/>
        <v>168081</v>
      </c>
      <c r="AN490" s="39">
        <f t="shared" si="200"/>
        <v>1.8122660999999999E-3</v>
      </c>
      <c r="AO490" s="36">
        <f t="shared" si="201"/>
        <v>128.82674798459999</v>
      </c>
      <c r="AP490" s="36">
        <f t="shared" si="202"/>
        <v>97124</v>
      </c>
      <c r="AQ490" s="36">
        <f t="shared" si="203"/>
        <v>4620</v>
      </c>
      <c r="AR490" s="36">
        <f t="shared" si="204"/>
        <v>9063.5</v>
      </c>
      <c r="AS490" s="36">
        <f t="shared" si="205"/>
        <v>92375</v>
      </c>
      <c r="AT490" s="40">
        <f t="shared" si="206"/>
        <v>97124</v>
      </c>
      <c r="AU490" s="37"/>
      <c r="AV490" s="37">
        <f t="shared" si="207"/>
        <v>1</v>
      </c>
    </row>
    <row r="491" spans="1:48" ht="15" customHeight="1" x14ac:dyDescent="0.25">
      <c r="A491" s="43">
        <v>51</v>
      </c>
      <c r="B491" s="43">
        <v>100</v>
      </c>
      <c r="C491" t="s">
        <v>967</v>
      </c>
      <c r="D491" t="s">
        <v>968</v>
      </c>
      <c r="E491" s="44" t="s">
        <v>32</v>
      </c>
      <c r="F491" s="35">
        <v>22674</v>
      </c>
      <c r="G491" s="53">
        <v>114</v>
      </c>
      <c r="H491" s="56">
        <f t="shared" si="182"/>
        <v>2.0569048513364727</v>
      </c>
      <c r="I491">
        <v>38</v>
      </c>
      <c r="J491">
        <v>86</v>
      </c>
      <c r="K491" s="37">
        <f t="shared" si="183"/>
        <v>44.186</v>
      </c>
      <c r="L491" s="37">
        <v>203</v>
      </c>
      <c r="M491" s="37">
        <v>201</v>
      </c>
      <c r="N491" s="37">
        <v>150</v>
      </c>
      <c r="O491" s="37">
        <v>146</v>
      </c>
      <c r="P491" s="48">
        <v>147</v>
      </c>
      <c r="Q491" s="53">
        <v>111</v>
      </c>
      <c r="R491" s="45">
        <f t="shared" si="184"/>
        <v>203</v>
      </c>
      <c r="S491" s="38">
        <f t="shared" si="185"/>
        <v>43.84</v>
      </c>
      <c r="T491" s="53">
        <v>1601000</v>
      </c>
      <c r="U491" s="53">
        <v>12049296</v>
      </c>
      <c r="V491" s="63">
        <f t="shared" si="186"/>
        <v>13.287083000000001</v>
      </c>
      <c r="W491" s="36">
        <v>31</v>
      </c>
      <c r="X491">
        <v>103</v>
      </c>
      <c r="Y491">
        <f t="shared" si="187"/>
        <v>30.1</v>
      </c>
      <c r="Z491" s="55">
        <v>118682</v>
      </c>
      <c r="AA491" s="46">
        <v>60701</v>
      </c>
      <c r="AB491" s="37">
        <f t="shared" si="188"/>
        <v>0.376778</v>
      </c>
      <c r="AC491" s="37" t="str">
        <f t="shared" si="189"/>
        <v/>
      </c>
      <c r="AD491" s="37" t="str">
        <f t="shared" si="190"/>
        <v/>
      </c>
      <c r="AE491" s="71">
        <f t="shared" si="191"/>
        <v>650.80997284864611</v>
      </c>
      <c r="AF491" s="71">
        <f t="shared" si="192"/>
        <v>0</v>
      </c>
      <c r="AG491" s="71">
        <f t="shared" si="193"/>
        <v>0</v>
      </c>
      <c r="AH491" s="71" t="str">
        <f t="shared" si="194"/>
        <v/>
      </c>
      <c r="AI491" s="37" t="str">
        <f t="shared" si="195"/>
        <v/>
      </c>
      <c r="AJ491" s="37" t="str">
        <f t="shared" si="196"/>
        <v/>
      </c>
      <c r="AK491" s="38">
        <f t="shared" si="197"/>
        <v>650.80999999999995</v>
      </c>
      <c r="AL491" s="38">
        <f t="shared" si="198"/>
        <v>661.96</v>
      </c>
      <c r="AM491" s="36">
        <f t="shared" si="199"/>
        <v>30747</v>
      </c>
      <c r="AN491" s="39">
        <f t="shared" si="200"/>
        <v>1.8122660999999999E-3</v>
      </c>
      <c r="AO491" s="36">
        <f t="shared" si="201"/>
        <v>14.630424225299999</v>
      </c>
      <c r="AP491" s="36">
        <f t="shared" si="202"/>
        <v>22689</v>
      </c>
      <c r="AQ491" s="36">
        <f t="shared" si="203"/>
        <v>1140</v>
      </c>
      <c r="AR491" s="36">
        <f t="shared" si="204"/>
        <v>3035.05</v>
      </c>
      <c r="AS491" s="36">
        <f t="shared" si="205"/>
        <v>21534</v>
      </c>
      <c r="AT491" s="40">
        <f t="shared" si="206"/>
        <v>22689</v>
      </c>
      <c r="AU491" s="37"/>
      <c r="AV491" s="37">
        <f t="shared" si="207"/>
        <v>1</v>
      </c>
    </row>
    <row r="492" spans="1:48" ht="15" customHeight="1" x14ac:dyDescent="0.25">
      <c r="A492" s="43">
        <v>51</v>
      </c>
      <c r="B492" s="43">
        <v>200</v>
      </c>
      <c r="C492" t="s">
        <v>1161</v>
      </c>
      <c r="D492" t="s">
        <v>1162</v>
      </c>
      <c r="E492" s="44" t="s">
        <v>129</v>
      </c>
      <c r="F492" s="35">
        <v>73270</v>
      </c>
      <c r="G492" s="53">
        <v>282</v>
      </c>
      <c r="H492" s="56">
        <f t="shared" si="182"/>
        <v>2.4502491083193609</v>
      </c>
      <c r="I492">
        <v>23</v>
      </c>
      <c r="J492">
        <v>127</v>
      </c>
      <c r="K492" s="37">
        <f t="shared" si="183"/>
        <v>18.110200000000003</v>
      </c>
      <c r="L492" s="37">
        <v>319</v>
      </c>
      <c r="M492" s="37">
        <v>344</v>
      </c>
      <c r="N492" s="37">
        <v>316</v>
      </c>
      <c r="O492" s="37">
        <v>276</v>
      </c>
      <c r="P492" s="48">
        <v>270</v>
      </c>
      <c r="Q492" s="53">
        <v>279</v>
      </c>
      <c r="R492" s="45">
        <f t="shared" si="184"/>
        <v>344</v>
      </c>
      <c r="S492" s="38">
        <f t="shared" si="185"/>
        <v>18.02</v>
      </c>
      <c r="T492" s="53">
        <v>4770900</v>
      </c>
      <c r="U492" s="53">
        <v>17729796</v>
      </c>
      <c r="V492" s="63">
        <f t="shared" si="186"/>
        <v>26.908939</v>
      </c>
      <c r="W492" s="36">
        <v>60</v>
      </c>
      <c r="X492">
        <v>359</v>
      </c>
      <c r="Y492">
        <f t="shared" si="187"/>
        <v>16.71</v>
      </c>
      <c r="Z492" s="55">
        <v>193926</v>
      </c>
      <c r="AA492" s="46">
        <v>128464</v>
      </c>
      <c r="AB492" s="37">
        <f t="shared" si="188"/>
        <v>0.376778</v>
      </c>
      <c r="AC492" s="37" t="str">
        <f t="shared" si="189"/>
        <v/>
      </c>
      <c r="AD492" s="37" t="str">
        <f t="shared" si="190"/>
        <v/>
      </c>
      <c r="AE492" s="71">
        <f t="shared" si="191"/>
        <v>737.69067229825544</v>
      </c>
      <c r="AF492" s="71">
        <f t="shared" si="192"/>
        <v>0</v>
      </c>
      <c r="AG492" s="71">
        <f t="shared" si="193"/>
        <v>0</v>
      </c>
      <c r="AH492" s="71" t="str">
        <f t="shared" si="194"/>
        <v/>
      </c>
      <c r="AI492" s="37" t="str">
        <f t="shared" si="195"/>
        <v/>
      </c>
      <c r="AJ492" s="37" t="str">
        <f t="shared" si="196"/>
        <v/>
      </c>
      <c r="AK492" s="38">
        <f t="shared" si="197"/>
        <v>737.69</v>
      </c>
      <c r="AL492" s="38">
        <f t="shared" si="198"/>
        <v>750.33</v>
      </c>
      <c r="AM492" s="36">
        <f t="shared" si="199"/>
        <v>138526</v>
      </c>
      <c r="AN492" s="39">
        <f t="shared" si="200"/>
        <v>1.8122660999999999E-3</v>
      </c>
      <c r="AO492" s="36">
        <f t="shared" si="201"/>
        <v>118.26123662159999</v>
      </c>
      <c r="AP492" s="36">
        <f t="shared" si="202"/>
        <v>73388</v>
      </c>
      <c r="AQ492" s="36">
        <f t="shared" si="203"/>
        <v>2820</v>
      </c>
      <c r="AR492" s="36">
        <f t="shared" si="204"/>
        <v>6423.2000000000007</v>
      </c>
      <c r="AS492" s="36">
        <f t="shared" si="205"/>
        <v>70450</v>
      </c>
      <c r="AT492" s="40">
        <f t="shared" si="206"/>
        <v>73388</v>
      </c>
      <c r="AU492" s="37"/>
      <c r="AV492" s="37">
        <f t="shared" si="207"/>
        <v>1</v>
      </c>
    </row>
    <row r="493" spans="1:48" ht="15" customHeight="1" x14ac:dyDescent="0.25">
      <c r="A493" s="43">
        <v>51</v>
      </c>
      <c r="B493" s="43">
        <v>300</v>
      </c>
      <c r="C493" t="s">
        <v>1261</v>
      </c>
      <c r="D493" t="s">
        <v>1262</v>
      </c>
      <c r="E493" s="44" t="s">
        <v>178</v>
      </c>
      <c r="F493" s="35">
        <v>78073</v>
      </c>
      <c r="G493" s="53">
        <v>223</v>
      </c>
      <c r="H493" s="56">
        <f t="shared" si="182"/>
        <v>2.3483048630481607</v>
      </c>
      <c r="I493">
        <v>52</v>
      </c>
      <c r="J493">
        <v>118</v>
      </c>
      <c r="K493" s="37">
        <f t="shared" si="183"/>
        <v>44.067799999999998</v>
      </c>
      <c r="L493" s="37">
        <v>368</v>
      </c>
      <c r="M493" s="37">
        <v>359</v>
      </c>
      <c r="N493" s="37">
        <v>303</v>
      </c>
      <c r="O493" s="37">
        <v>225</v>
      </c>
      <c r="P493" s="48">
        <v>233</v>
      </c>
      <c r="Q493" s="53">
        <v>224</v>
      </c>
      <c r="R493" s="45">
        <f t="shared" si="184"/>
        <v>368</v>
      </c>
      <c r="S493" s="38">
        <f t="shared" si="185"/>
        <v>39.4</v>
      </c>
      <c r="T493" s="53">
        <v>1412600</v>
      </c>
      <c r="U493" s="53">
        <v>12379304</v>
      </c>
      <c r="V493" s="63">
        <f t="shared" si="186"/>
        <v>11.410981</v>
      </c>
      <c r="W493" s="36">
        <v>86</v>
      </c>
      <c r="X493">
        <v>200</v>
      </c>
      <c r="Y493">
        <f t="shared" si="187"/>
        <v>43</v>
      </c>
      <c r="Z493" s="55">
        <v>113125</v>
      </c>
      <c r="AA493" s="46">
        <v>133053</v>
      </c>
      <c r="AB493" s="37">
        <f t="shared" si="188"/>
        <v>0.376778</v>
      </c>
      <c r="AC493" s="37" t="str">
        <f t="shared" si="189"/>
        <v/>
      </c>
      <c r="AD493" s="37" t="str">
        <f t="shared" si="190"/>
        <v/>
      </c>
      <c r="AE493" s="71">
        <f t="shared" si="191"/>
        <v>715.17353323548855</v>
      </c>
      <c r="AF493" s="71">
        <f t="shared" si="192"/>
        <v>0</v>
      </c>
      <c r="AG493" s="71">
        <f t="shared" si="193"/>
        <v>0</v>
      </c>
      <c r="AH493" s="71" t="str">
        <f t="shared" si="194"/>
        <v/>
      </c>
      <c r="AI493" s="37" t="str">
        <f t="shared" si="195"/>
        <v/>
      </c>
      <c r="AJ493" s="37" t="str">
        <f t="shared" si="196"/>
        <v/>
      </c>
      <c r="AK493" s="38">
        <f t="shared" si="197"/>
        <v>715.17</v>
      </c>
      <c r="AL493" s="38">
        <f t="shared" si="198"/>
        <v>727.42</v>
      </c>
      <c r="AM493" s="36">
        <f t="shared" si="199"/>
        <v>119592</v>
      </c>
      <c r="AN493" s="39">
        <f t="shared" si="200"/>
        <v>1.8122660999999999E-3</v>
      </c>
      <c r="AO493" s="36">
        <f t="shared" si="201"/>
        <v>75.243476205899995</v>
      </c>
      <c r="AP493" s="36">
        <f t="shared" si="202"/>
        <v>78148</v>
      </c>
      <c r="AQ493" s="36">
        <f t="shared" si="203"/>
        <v>2230</v>
      </c>
      <c r="AR493" s="36">
        <f t="shared" si="204"/>
        <v>6652.6500000000005</v>
      </c>
      <c r="AS493" s="36">
        <f t="shared" si="205"/>
        <v>75843</v>
      </c>
      <c r="AT493" s="40">
        <f t="shared" si="206"/>
        <v>78148</v>
      </c>
      <c r="AU493" s="37"/>
      <c r="AV493" s="37">
        <f t="shared" si="207"/>
        <v>1</v>
      </c>
    </row>
    <row r="494" spans="1:48" ht="15" customHeight="1" x14ac:dyDescent="0.25">
      <c r="A494" s="43">
        <v>51</v>
      </c>
      <c r="B494" s="43">
        <v>400</v>
      </c>
      <c r="C494" t="s">
        <v>1325</v>
      </c>
      <c r="D494" t="s">
        <v>1326</v>
      </c>
      <c r="E494" s="44" t="s">
        <v>210</v>
      </c>
      <c r="F494" s="35">
        <v>8991</v>
      </c>
      <c r="G494" s="53">
        <v>58</v>
      </c>
      <c r="H494" s="56">
        <f t="shared" si="182"/>
        <v>1.7634279935629373</v>
      </c>
      <c r="I494">
        <v>22</v>
      </c>
      <c r="J494">
        <v>41</v>
      </c>
      <c r="K494" s="37">
        <f t="shared" si="183"/>
        <v>53.658499999999997</v>
      </c>
      <c r="L494" s="37">
        <v>104</v>
      </c>
      <c r="M494" s="37">
        <v>87</v>
      </c>
      <c r="N494" s="37">
        <v>60</v>
      </c>
      <c r="O494" s="37">
        <v>67</v>
      </c>
      <c r="P494" s="48">
        <v>57</v>
      </c>
      <c r="Q494" s="53">
        <v>58</v>
      </c>
      <c r="R494" s="45">
        <f t="shared" si="184"/>
        <v>104</v>
      </c>
      <c r="S494" s="38">
        <f t="shared" si="185"/>
        <v>44.23</v>
      </c>
      <c r="T494" s="53">
        <v>2235900</v>
      </c>
      <c r="U494" s="53">
        <v>5280858</v>
      </c>
      <c r="V494" s="63">
        <f t="shared" si="186"/>
        <v>42.339711000000001</v>
      </c>
      <c r="W494" s="36">
        <v>24</v>
      </c>
      <c r="X494">
        <v>45</v>
      </c>
      <c r="Y494">
        <f t="shared" si="187"/>
        <v>53.33</v>
      </c>
      <c r="Z494" s="55">
        <v>65148</v>
      </c>
      <c r="AA494" s="46">
        <v>31001</v>
      </c>
      <c r="AB494" s="37">
        <f t="shared" si="188"/>
        <v>0.376778</v>
      </c>
      <c r="AC494" s="37" t="str">
        <f t="shared" si="189"/>
        <v/>
      </c>
      <c r="AD494" s="37" t="str">
        <f t="shared" si="190"/>
        <v/>
      </c>
      <c r="AE494" s="71">
        <f t="shared" si="191"/>
        <v>585.98768493420096</v>
      </c>
      <c r="AF494" s="71">
        <f t="shared" si="192"/>
        <v>0</v>
      </c>
      <c r="AG494" s="71">
        <f t="shared" si="193"/>
        <v>0</v>
      </c>
      <c r="AH494" s="71" t="str">
        <f t="shared" si="194"/>
        <v/>
      </c>
      <c r="AI494" s="37" t="str">
        <f t="shared" si="195"/>
        <v/>
      </c>
      <c r="AJ494" s="37" t="str">
        <f t="shared" si="196"/>
        <v/>
      </c>
      <c r="AK494" s="38">
        <f t="shared" si="197"/>
        <v>585.99</v>
      </c>
      <c r="AL494" s="38">
        <f t="shared" si="198"/>
        <v>596.03</v>
      </c>
      <c r="AM494" s="36">
        <f t="shared" si="199"/>
        <v>10023</v>
      </c>
      <c r="AN494" s="39">
        <f t="shared" si="200"/>
        <v>1.8122660999999999E-3</v>
      </c>
      <c r="AO494" s="36">
        <f t="shared" si="201"/>
        <v>1.8702586151999998</v>
      </c>
      <c r="AP494" s="36">
        <f t="shared" si="202"/>
        <v>8993</v>
      </c>
      <c r="AQ494" s="36">
        <f t="shared" si="203"/>
        <v>580</v>
      </c>
      <c r="AR494" s="36">
        <f t="shared" si="204"/>
        <v>1550.0500000000002</v>
      </c>
      <c r="AS494" s="36">
        <f t="shared" si="205"/>
        <v>8411</v>
      </c>
      <c r="AT494" s="40">
        <f t="shared" si="206"/>
        <v>8993</v>
      </c>
      <c r="AU494" s="37"/>
      <c r="AV494" s="37">
        <f t="shared" si="207"/>
        <v>1</v>
      </c>
    </row>
    <row r="495" spans="1:48" ht="15" customHeight="1" x14ac:dyDescent="0.25">
      <c r="A495" s="43">
        <v>51</v>
      </c>
      <c r="B495" s="43">
        <v>500</v>
      </c>
      <c r="C495" t="s">
        <v>1473</v>
      </c>
      <c r="D495" t="s">
        <v>1474</v>
      </c>
      <c r="E495" s="44" t="s">
        <v>283</v>
      </c>
      <c r="F495" s="35">
        <v>555612</v>
      </c>
      <c r="G495" s="53">
        <v>1381</v>
      </c>
      <c r="H495" s="56">
        <f t="shared" si="182"/>
        <v>3.1401936785786311</v>
      </c>
      <c r="I495">
        <v>127</v>
      </c>
      <c r="J495">
        <v>624</v>
      </c>
      <c r="K495" s="37">
        <f t="shared" si="183"/>
        <v>20.352600000000002</v>
      </c>
      <c r="L495" s="37">
        <v>1226</v>
      </c>
      <c r="M495" s="37">
        <v>1308</v>
      </c>
      <c r="N495" s="37">
        <v>1212</v>
      </c>
      <c r="O495" s="37">
        <v>1283</v>
      </c>
      <c r="P495" s="45">
        <v>1318</v>
      </c>
      <c r="Q495" s="53">
        <v>1371</v>
      </c>
      <c r="R495" s="45">
        <f t="shared" si="184"/>
        <v>1371</v>
      </c>
      <c r="S495" s="38">
        <f t="shared" si="185"/>
        <v>0</v>
      </c>
      <c r="T495" s="53">
        <v>6690100</v>
      </c>
      <c r="U495" s="53">
        <v>91042756</v>
      </c>
      <c r="V495" s="63">
        <f t="shared" si="186"/>
        <v>7.348306</v>
      </c>
      <c r="W495" s="36">
        <v>300</v>
      </c>
      <c r="X495">
        <v>1377</v>
      </c>
      <c r="Y495">
        <f t="shared" si="187"/>
        <v>21.79</v>
      </c>
      <c r="Z495" s="55">
        <v>866746</v>
      </c>
      <c r="AA495" s="46">
        <v>508545</v>
      </c>
      <c r="AB495" s="37">
        <f t="shared" si="188"/>
        <v>0.376778</v>
      </c>
      <c r="AC495" s="37" t="str">
        <f t="shared" si="189"/>
        <v/>
      </c>
      <c r="AD495" s="37" t="str">
        <f t="shared" si="190"/>
        <v/>
      </c>
      <c r="AE495" s="71">
        <f t="shared" si="191"/>
        <v>890.08355914341234</v>
      </c>
      <c r="AF495" s="71">
        <f t="shared" si="192"/>
        <v>0</v>
      </c>
      <c r="AG495" s="71">
        <f t="shared" si="193"/>
        <v>0</v>
      </c>
      <c r="AH495" s="71" t="str">
        <f t="shared" si="194"/>
        <v/>
      </c>
      <c r="AI495" s="37" t="str">
        <f t="shared" si="195"/>
        <v/>
      </c>
      <c r="AJ495" s="37" t="str">
        <f t="shared" si="196"/>
        <v/>
      </c>
      <c r="AK495" s="38">
        <f t="shared" si="197"/>
        <v>890.08</v>
      </c>
      <c r="AL495" s="38">
        <f t="shared" si="198"/>
        <v>905.33</v>
      </c>
      <c r="AM495" s="36">
        <f t="shared" si="199"/>
        <v>923690</v>
      </c>
      <c r="AN495" s="39">
        <f t="shared" si="200"/>
        <v>1.8122660999999999E-3</v>
      </c>
      <c r="AO495" s="36">
        <f t="shared" si="201"/>
        <v>667.05528155579998</v>
      </c>
      <c r="AP495" s="36">
        <f t="shared" si="202"/>
        <v>556279</v>
      </c>
      <c r="AQ495" s="36">
        <f t="shared" si="203"/>
        <v>13810</v>
      </c>
      <c r="AR495" s="36">
        <f t="shared" si="204"/>
        <v>25427.25</v>
      </c>
      <c r="AS495" s="36">
        <f t="shared" si="205"/>
        <v>541802</v>
      </c>
      <c r="AT495" s="40">
        <f t="shared" si="206"/>
        <v>556279</v>
      </c>
      <c r="AU495" s="37"/>
      <c r="AV495" s="37">
        <f t="shared" si="207"/>
        <v>1</v>
      </c>
    </row>
    <row r="496" spans="1:48" ht="15" customHeight="1" x14ac:dyDescent="0.25">
      <c r="A496" s="43">
        <v>51</v>
      </c>
      <c r="B496" s="43">
        <v>600</v>
      </c>
      <c r="C496" t="s">
        <v>1559</v>
      </c>
      <c r="D496" t="s">
        <v>1560</v>
      </c>
      <c r="E496" s="44" t="s">
        <v>326</v>
      </c>
      <c r="F496" s="35">
        <v>10405</v>
      </c>
      <c r="G496" s="53">
        <v>56</v>
      </c>
      <c r="H496" s="56">
        <f t="shared" si="182"/>
        <v>1.7481880270062005</v>
      </c>
      <c r="I496">
        <v>8</v>
      </c>
      <c r="J496">
        <v>24</v>
      </c>
      <c r="K496" s="37">
        <f t="shared" si="183"/>
        <v>33.333300000000001</v>
      </c>
      <c r="L496" s="37">
        <v>119</v>
      </c>
      <c r="M496" s="37">
        <v>137</v>
      </c>
      <c r="N496" s="37">
        <v>94</v>
      </c>
      <c r="O496" s="37">
        <v>81</v>
      </c>
      <c r="P496" s="48">
        <v>61</v>
      </c>
      <c r="Q496" s="53">
        <v>54</v>
      </c>
      <c r="R496" s="45">
        <f t="shared" si="184"/>
        <v>137</v>
      </c>
      <c r="S496" s="38">
        <f t="shared" si="185"/>
        <v>59.12</v>
      </c>
      <c r="T496" s="53">
        <v>1766200</v>
      </c>
      <c r="U496" s="53">
        <v>6204421</v>
      </c>
      <c r="V496" s="63">
        <f t="shared" si="186"/>
        <v>28.466798000000001</v>
      </c>
      <c r="W496" s="36">
        <v>11</v>
      </c>
      <c r="X496">
        <v>43</v>
      </c>
      <c r="Y496">
        <f t="shared" si="187"/>
        <v>25.58</v>
      </c>
      <c r="Z496" s="55">
        <v>71467</v>
      </c>
      <c r="AA496" s="46">
        <v>46561</v>
      </c>
      <c r="AB496" s="37">
        <f t="shared" si="188"/>
        <v>0.376778</v>
      </c>
      <c r="AC496" s="37" t="str">
        <f t="shared" si="189"/>
        <v/>
      </c>
      <c r="AD496" s="37" t="str">
        <f t="shared" si="190"/>
        <v/>
      </c>
      <c r="AE496" s="71">
        <f t="shared" si="191"/>
        <v>582.62152684104854</v>
      </c>
      <c r="AF496" s="71">
        <f t="shared" si="192"/>
        <v>0</v>
      </c>
      <c r="AG496" s="71">
        <f t="shared" si="193"/>
        <v>0</v>
      </c>
      <c r="AH496" s="71" t="str">
        <f t="shared" si="194"/>
        <v/>
      </c>
      <c r="AI496" s="37" t="str">
        <f t="shared" si="195"/>
        <v/>
      </c>
      <c r="AJ496" s="37" t="str">
        <f t="shared" si="196"/>
        <v/>
      </c>
      <c r="AK496" s="38">
        <f t="shared" si="197"/>
        <v>582.62</v>
      </c>
      <c r="AL496" s="38">
        <f t="shared" si="198"/>
        <v>592.6</v>
      </c>
      <c r="AM496" s="36">
        <f t="shared" si="199"/>
        <v>6258</v>
      </c>
      <c r="AN496" s="39">
        <f t="shared" si="200"/>
        <v>1.8122660999999999E-3</v>
      </c>
      <c r="AO496" s="36">
        <f t="shared" si="201"/>
        <v>-7.5154675166999994</v>
      </c>
      <c r="AP496" s="36">
        <f t="shared" si="202"/>
        <v>6258</v>
      </c>
      <c r="AQ496" s="36">
        <f t="shared" si="203"/>
        <v>560</v>
      </c>
      <c r="AR496" s="36">
        <f t="shared" si="204"/>
        <v>2328.0500000000002</v>
      </c>
      <c r="AS496" s="36">
        <f t="shared" si="205"/>
        <v>9845</v>
      </c>
      <c r="AT496" s="40">
        <f t="shared" si="206"/>
        <v>9845</v>
      </c>
      <c r="AU496" s="37"/>
      <c r="AV496" s="37">
        <f t="shared" si="207"/>
        <v>1</v>
      </c>
    </row>
    <row r="497" spans="1:48" ht="15" customHeight="1" x14ac:dyDescent="0.25">
      <c r="A497" s="43">
        <v>51</v>
      </c>
      <c r="B497" s="43">
        <v>700</v>
      </c>
      <c r="C497" t="s">
        <v>1677</v>
      </c>
      <c r="D497" t="s">
        <v>1678</v>
      </c>
      <c r="E497" s="44" t="s">
        <v>385</v>
      </c>
      <c r="F497" s="35">
        <v>45010</v>
      </c>
      <c r="G497" s="53">
        <v>171</v>
      </c>
      <c r="H497" s="56">
        <f t="shared" si="182"/>
        <v>2.2329961103921536</v>
      </c>
      <c r="I497">
        <v>41</v>
      </c>
      <c r="J497">
        <v>86</v>
      </c>
      <c r="K497" s="37">
        <f t="shared" si="183"/>
        <v>47.674399999999999</v>
      </c>
      <c r="L497" s="37">
        <v>260</v>
      </c>
      <c r="M497" s="37">
        <v>248</v>
      </c>
      <c r="N497" s="37">
        <v>158</v>
      </c>
      <c r="O497" s="37">
        <v>173</v>
      </c>
      <c r="P497" s="48">
        <v>137</v>
      </c>
      <c r="Q497" s="53">
        <v>166</v>
      </c>
      <c r="R497" s="45">
        <f t="shared" si="184"/>
        <v>260</v>
      </c>
      <c r="S497" s="38">
        <f t="shared" si="185"/>
        <v>34.229999999999997</v>
      </c>
      <c r="T497" s="53">
        <v>328700</v>
      </c>
      <c r="U497" s="53">
        <v>8380601</v>
      </c>
      <c r="V497" s="63">
        <f t="shared" si="186"/>
        <v>3.9221529999999998</v>
      </c>
      <c r="W497" s="36">
        <v>40</v>
      </c>
      <c r="X497">
        <v>205</v>
      </c>
      <c r="Y497">
        <f t="shared" si="187"/>
        <v>19.510000000000002</v>
      </c>
      <c r="Z497" s="55">
        <v>65920</v>
      </c>
      <c r="AA497" s="46">
        <v>58351</v>
      </c>
      <c r="AB497" s="37">
        <f t="shared" si="188"/>
        <v>0.376778</v>
      </c>
      <c r="AC497" s="37" t="str">
        <f t="shared" si="189"/>
        <v/>
      </c>
      <c r="AD497" s="37" t="str">
        <f t="shared" si="190"/>
        <v/>
      </c>
      <c r="AE497" s="71">
        <f t="shared" si="191"/>
        <v>689.70448187508771</v>
      </c>
      <c r="AF497" s="71">
        <f t="shared" si="192"/>
        <v>0</v>
      </c>
      <c r="AG497" s="71">
        <f t="shared" si="193"/>
        <v>0</v>
      </c>
      <c r="AH497" s="71" t="str">
        <f t="shared" si="194"/>
        <v/>
      </c>
      <c r="AI497" s="37" t="str">
        <f t="shared" si="195"/>
        <v/>
      </c>
      <c r="AJ497" s="37" t="str">
        <f t="shared" si="196"/>
        <v/>
      </c>
      <c r="AK497" s="38">
        <f t="shared" si="197"/>
        <v>689.7</v>
      </c>
      <c r="AL497" s="38">
        <f t="shared" si="198"/>
        <v>701.52</v>
      </c>
      <c r="AM497" s="36">
        <f t="shared" si="199"/>
        <v>95123</v>
      </c>
      <c r="AN497" s="39">
        <f t="shared" si="200"/>
        <v>1.8122660999999999E-3</v>
      </c>
      <c r="AO497" s="36">
        <f t="shared" si="201"/>
        <v>90.818091069299996</v>
      </c>
      <c r="AP497" s="36">
        <f t="shared" si="202"/>
        <v>45101</v>
      </c>
      <c r="AQ497" s="36">
        <f t="shared" si="203"/>
        <v>1710</v>
      </c>
      <c r="AR497" s="36">
        <f t="shared" si="204"/>
        <v>2917.55</v>
      </c>
      <c r="AS497" s="36">
        <f t="shared" si="205"/>
        <v>43300</v>
      </c>
      <c r="AT497" s="40">
        <f t="shared" si="206"/>
        <v>45101</v>
      </c>
      <c r="AU497" s="37"/>
      <c r="AV497" s="37">
        <f t="shared" si="207"/>
        <v>1</v>
      </c>
    </row>
    <row r="498" spans="1:48" ht="15" customHeight="1" x14ac:dyDescent="0.25">
      <c r="A498" s="43">
        <v>51</v>
      </c>
      <c r="B498" s="43">
        <v>800</v>
      </c>
      <c r="C498" t="s">
        <v>1769</v>
      </c>
      <c r="D498" t="s">
        <v>1770</v>
      </c>
      <c r="E498" s="44" t="s">
        <v>431</v>
      </c>
      <c r="F498" s="35">
        <v>86795</v>
      </c>
      <c r="G498" s="53">
        <v>254</v>
      </c>
      <c r="H498" s="56">
        <f t="shared" si="182"/>
        <v>2.4048337166199381</v>
      </c>
      <c r="I498">
        <v>46</v>
      </c>
      <c r="J498">
        <v>123</v>
      </c>
      <c r="K498" s="37">
        <f t="shared" si="183"/>
        <v>37.398399999999995</v>
      </c>
      <c r="L498" s="37">
        <v>378</v>
      </c>
      <c r="M498" s="37">
        <v>380</v>
      </c>
      <c r="N498" s="37">
        <v>319</v>
      </c>
      <c r="O498" s="37">
        <v>270</v>
      </c>
      <c r="P498" s="48">
        <v>251</v>
      </c>
      <c r="Q498" s="53">
        <v>254</v>
      </c>
      <c r="R498" s="45">
        <f t="shared" si="184"/>
        <v>380</v>
      </c>
      <c r="S498" s="38">
        <f t="shared" si="185"/>
        <v>33.159999999999997</v>
      </c>
      <c r="T498" s="53">
        <v>2210200</v>
      </c>
      <c r="U498" s="53">
        <v>15124217</v>
      </c>
      <c r="V498" s="63">
        <f t="shared" si="186"/>
        <v>14.613649000000001</v>
      </c>
      <c r="W498" s="36">
        <v>66</v>
      </c>
      <c r="X498">
        <v>213</v>
      </c>
      <c r="Y498">
        <f t="shared" si="187"/>
        <v>30.99</v>
      </c>
      <c r="Z498" s="55">
        <v>125349</v>
      </c>
      <c r="AA498" s="46">
        <v>101752</v>
      </c>
      <c r="AB498" s="37">
        <f t="shared" si="188"/>
        <v>0.376778</v>
      </c>
      <c r="AC498" s="37" t="str">
        <f t="shared" si="189"/>
        <v/>
      </c>
      <c r="AD498" s="37" t="str">
        <f t="shared" si="190"/>
        <v/>
      </c>
      <c r="AE498" s="71">
        <f t="shared" si="191"/>
        <v>727.65945682586209</v>
      </c>
      <c r="AF498" s="71">
        <f t="shared" si="192"/>
        <v>0</v>
      </c>
      <c r="AG498" s="71">
        <f t="shared" si="193"/>
        <v>0</v>
      </c>
      <c r="AH498" s="71" t="str">
        <f t="shared" si="194"/>
        <v/>
      </c>
      <c r="AI498" s="37" t="str">
        <f t="shared" si="195"/>
        <v/>
      </c>
      <c r="AJ498" s="37" t="str">
        <f t="shared" si="196"/>
        <v/>
      </c>
      <c r="AK498" s="38">
        <f t="shared" si="197"/>
        <v>727.66</v>
      </c>
      <c r="AL498" s="38">
        <f t="shared" si="198"/>
        <v>740.13</v>
      </c>
      <c r="AM498" s="36">
        <f t="shared" si="199"/>
        <v>140764</v>
      </c>
      <c r="AN498" s="39">
        <f t="shared" si="200"/>
        <v>1.8122660999999999E-3</v>
      </c>
      <c r="AO498" s="36">
        <f t="shared" si="201"/>
        <v>97.806189150899996</v>
      </c>
      <c r="AP498" s="36">
        <f t="shared" si="202"/>
        <v>86893</v>
      </c>
      <c r="AQ498" s="36">
        <f t="shared" si="203"/>
        <v>2540</v>
      </c>
      <c r="AR498" s="36">
        <f t="shared" si="204"/>
        <v>5087.6000000000004</v>
      </c>
      <c r="AS498" s="36">
        <f t="shared" si="205"/>
        <v>84255</v>
      </c>
      <c r="AT498" s="40">
        <f t="shared" si="206"/>
        <v>86893</v>
      </c>
      <c r="AU498" s="37"/>
      <c r="AV498" s="37">
        <f t="shared" si="207"/>
        <v>1</v>
      </c>
    </row>
    <row r="499" spans="1:48" ht="15" customHeight="1" x14ac:dyDescent="0.25">
      <c r="A499" s="43">
        <v>51</v>
      </c>
      <c r="B499" s="43">
        <v>1000</v>
      </c>
      <c r="C499" t="s">
        <v>2313</v>
      </c>
      <c r="D499" t="s">
        <v>2314</v>
      </c>
      <c r="E499" s="44" t="s">
        <v>702</v>
      </c>
      <c r="F499" s="35">
        <v>896543</v>
      </c>
      <c r="G499" s="53">
        <v>2032</v>
      </c>
      <c r="H499" s="56">
        <f t="shared" si="182"/>
        <v>3.3079237036118818</v>
      </c>
      <c r="I499">
        <v>236</v>
      </c>
      <c r="J499">
        <v>1035</v>
      </c>
      <c r="K499" s="37">
        <f t="shared" si="183"/>
        <v>22.8019</v>
      </c>
      <c r="L499" s="37">
        <v>2351</v>
      </c>
      <c r="M499" s="37">
        <v>2420</v>
      </c>
      <c r="N499" s="37">
        <v>2147</v>
      </c>
      <c r="O499" s="37">
        <v>2072</v>
      </c>
      <c r="P499" s="45">
        <v>2153</v>
      </c>
      <c r="Q499" s="53">
        <v>2013</v>
      </c>
      <c r="R499" s="45">
        <f t="shared" si="184"/>
        <v>2420</v>
      </c>
      <c r="S499" s="38">
        <f t="shared" si="185"/>
        <v>16.03</v>
      </c>
      <c r="T499" s="53">
        <v>31287200</v>
      </c>
      <c r="U499" s="53">
        <v>144251307</v>
      </c>
      <c r="V499" s="63">
        <f t="shared" si="186"/>
        <v>21.68937</v>
      </c>
      <c r="W499" s="36">
        <v>515</v>
      </c>
      <c r="X499">
        <v>2053</v>
      </c>
      <c r="Y499">
        <f t="shared" si="187"/>
        <v>25.09</v>
      </c>
      <c r="Z499" s="55">
        <v>1500661</v>
      </c>
      <c r="AA499" s="46">
        <v>1204033</v>
      </c>
      <c r="AB499" s="37">
        <f t="shared" si="188"/>
        <v>0.376778</v>
      </c>
      <c r="AC499" s="37" t="str">
        <f t="shared" si="189"/>
        <v/>
      </c>
      <c r="AD499" s="37" t="str">
        <f t="shared" si="190"/>
        <v/>
      </c>
      <c r="AE499" s="71">
        <f t="shared" si="191"/>
        <v>927.13126388268165</v>
      </c>
      <c r="AF499" s="71">
        <f t="shared" si="192"/>
        <v>0</v>
      </c>
      <c r="AG499" s="71">
        <f t="shared" si="193"/>
        <v>0</v>
      </c>
      <c r="AH499" s="71" t="str">
        <f t="shared" si="194"/>
        <v/>
      </c>
      <c r="AI499" s="37" t="str">
        <f t="shared" si="195"/>
        <v/>
      </c>
      <c r="AJ499" s="37" t="str">
        <f t="shared" si="196"/>
        <v/>
      </c>
      <c r="AK499" s="38">
        <f t="shared" si="197"/>
        <v>927.13</v>
      </c>
      <c r="AL499" s="38">
        <f t="shared" si="198"/>
        <v>943.01</v>
      </c>
      <c r="AM499" s="36">
        <f t="shared" si="199"/>
        <v>1350780</v>
      </c>
      <c r="AN499" s="39">
        <f t="shared" si="200"/>
        <v>1.8122660999999999E-3</v>
      </c>
      <c r="AO499" s="36">
        <f t="shared" si="201"/>
        <v>823.19831646569992</v>
      </c>
      <c r="AP499" s="36">
        <f t="shared" si="202"/>
        <v>897366</v>
      </c>
      <c r="AQ499" s="36">
        <f t="shared" si="203"/>
        <v>20320</v>
      </c>
      <c r="AR499" s="36">
        <f t="shared" si="204"/>
        <v>60201.65</v>
      </c>
      <c r="AS499" s="36">
        <f t="shared" si="205"/>
        <v>876223</v>
      </c>
      <c r="AT499" s="40">
        <f t="shared" si="206"/>
        <v>897366</v>
      </c>
      <c r="AU499" s="37"/>
      <c r="AV499" s="37">
        <f t="shared" si="207"/>
        <v>1</v>
      </c>
    </row>
    <row r="500" spans="1:48" ht="15" customHeight="1" x14ac:dyDescent="0.25">
      <c r="A500" s="43">
        <v>52</v>
      </c>
      <c r="B500" s="43">
        <v>100</v>
      </c>
      <c r="C500" t="s">
        <v>1247</v>
      </c>
      <c r="D500" t="s">
        <v>1248</v>
      </c>
      <c r="E500" s="44" t="s">
        <v>172</v>
      </c>
      <c r="F500" s="35">
        <v>117564</v>
      </c>
      <c r="G500" s="53">
        <v>767</v>
      </c>
      <c r="H500" s="56">
        <f t="shared" si="182"/>
        <v>2.8847953639489812</v>
      </c>
      <c r="I500">
        <v>70</v>
      </c>
      <c r="J500">
        <v>351</v>
      </c>
      <c r="K500" s="37">
        <f t="shared" si="183"/>
        <v>19.942999999999998</v>
      </c>
      <c r="L500" s="37">
        <v>300</v>
      </c>
      <c r="M500" s="37">
        <v>399</v>
      </c>
      <c r="N500" s="37">
        <v>412</v>
      </c>
      <c r="O500" s="37">
        <v>538</v>
      </c>
      <c r="P500" s="48">
        <v>611</v>
      </c>
      <c r="Q500" s="53">
        <v>734</v>
      </c>
      <c r="R500" s="45">
        <f t="shared" si="184"/>
        <v>734</v>
      </c>
      <c r="S500" s="38">
        <f t="shared" si="185"/>
        <v>0</v>
      </c>
      <c r="T500" s="53">
        <v>12293500</v>
      </c>
      <c r="U500" s="53">
        <v>95337400</v>
      </c>
      <c r="V500" s="63">
        <f t="shared" si="186"/>
        <v>12.894729999999999</v>
      </c>
      <c r="W500" s="36">
        <v>138</v>
      </c>
      <c r="X500">
        <v>800</v>
      </c>
      <c r="Y500">
        <f t="shared" si="187"/>
        <v>17.25</v>
      </c>
      <c r="Z500" s="55">
        <v>983389</v>
      </c>
      <c r="AA500" s="46">
        <v>230616</v>
      </c>
      <c r="AB500" s="37">
        <f t="shared" si="188"/>
        <v>0.376778</v>
      </c>
      <c r="AC500" s="37" t="str">
        <f t="shared" si="189"/>
        <v/>
      </c>
      <c r="AD500" s="37" t="str">
        <f t="shared" si="190"/>
        <v/>
      </c>
      <c r="AE500" s="71">
        <f t="shared" si="191"/>
        <v>833.67194560295911</v>
      </c>
      <c r="AF500" s="71">
        <f t="shared" si="192"/>
        <v>0</v>
      </c>
      <c r="AG500" s="71">
        <f t="shared" si="193"/>
        <v>0</v>
      </c>
      <c r="AH500" s="71" t="str">
        <f t="shared" si="194"/>
        <v/>
      </c>
      <c r="AI500" s="37" t="str">
        <f t="shared" si="195"/>
        <v/>
      </c>
      <c r="AJ500" s="37" t="str">
        <f t="shared" si="196"/>
        <v/>
      </c>
      <c r="AK500" s="38">
        <f t="shared" si="197"/>
        <v>833.67</v>
      </c>
      <c r="AL500" s="38">
        <f t="shared" si="198"/>
        <v>847.95</v>
      </c>
      <c r="AM500" s="36">
        <f t="shared" si="199"/>
        <v>279858</v>
      </c>
      <c r="AN500" s="39">
        <f t="shared" si="200"/>
        <v>1.8122660999999999E-3</v>
      </c>
      <c r="AO500" s="36">
        <f t="shared" si="201"/>
        <v>294.11991443339997</v>
      </c>
      <c r="AP500" s="36">
        <f t="shared" si="202"/>
        <v>117858</v>
      </c>
      <c r="AQ500" s="36">
        <f t="shared" si="203"/>
        <v>7670</v>
      </c>
      <c r="AR500" s="36">
        <f t="shared" si="204"/>
        <v>11530.800000000001</v>
      </c>
      <c r="AS500" s="36">
        <f t="shared" si="205"/>
        <v>109894</v>
      </c>
      <c r="AT500" s="40">
        <f t="shared" si="206"/>
        <v>117858</v>
      </c>
      <c r="AU500" s="37"/>
      <c r="AV500" s="37">
        <f t="shared" si="207"/>
        <v>1</v>
      </c>
    </row>
    <row r="501" spans="1:48" ht="15" customHeight="1" x14ac:dyDescent="0.25">
      <c r="A501" s="43">
        <v>52</v>
      </c>
      <c r="B501" s="43">
        <v>300</v>
      </c>
      <c r="C501" t="s">
        <v>1747</v>
      </c>
      <c r="D501" t="s">
        <v>1748</v>
      </c>
      <c r="E501" s="44" t="s">
        <v>420</v>
      </c>
      <c r="F501" s="35">
        <v>153737</v>
      </c>
      <c r="G501" s="53">
        <v>504</v>
      </c>
      <c r="H501" s="56">
        <f t="shared" si="182"/>
        <v>2.7024305364455254</v>
      </c>
      <c r="I501">
        <v>70</v>
      </c>
      <c r="J501">
        <v>223</v>
      </c>
      <c r="K501" s="37">
        <f t="shared" si="183"/>
        <v>31.390099999999997</v>
      </c>
      <c r="L501" s="37">
        <v>498</v>
      </c>
      <c r="M501" s="37">
        <v>507</v>
      </c>
      <c r="N501" s="37">
        <v>462</v>
      </c>
      <c r="O501" s="37">
        <v>529</v>
      </c>
      <c r="P501" s="48">
        <v>504</v>
      </c>
      <c r="Q501" s="53">
        <v>492</v>
      </c>
      <c r="R501" s="45">
        <f t="shared" si="184"/>
        <v>529</v>
      </c>
      <c r="S501" s="38">
        <f t="shared" si="185"/>
        <v>4.7300000000000004</v>
      </c>
      <c r="T501" s="53">
        <v>5145300</v>
      </c>
      <c r="U501" s="53">
        <v>36987100</v>
      </c>
      <c r="V501" s="63">
        <f t="shared" si="186"/>
        <v>13.911066</v>
      </c>
      <c r="W501" s="36">
        <v>92</v>
      </c>
      <c r="X501">
        <v>557</v>
      </c>
      <c r="Y501">
        <f t="shared" si="187"/>
        <v>16.52</v>
      </c>
      <c r="Z501" s="55">
        <v>407608</v>
      </c>
      <c r="AA501" s="46">
        <v>218227</v>
      </c>
      <c r="AB501" s="37">
        <f t="shared" si="188"/>
        <v>0.376778</v>
      </c>
      <c r="AC501" s="37" t="str">
        <f t="shared" si="189"/>
        <v/>
      </c>
      <c r="AD501" s="37" t="str">
        <f t="shared" si="190"/>
        <v/>
      </c>
      <c r="AE501" s="71">
        <f t="shared" si="191"/>
        <v>793.39174959847833</v>
      </c>
      <c r="AF501" s="71">
        <f t="shared" si="192"/>
        <v>0</v>
      </c>
      <c r="AG501" s="71">
        <f t="shared" si="193"/>
        <v>0</v>
      </c>
      <c r="AH501" s="71" t="str">
        <f t="shared" si="194"/>
        <v/>
      </c>
      <c r="AI501" s="37" t="str">
        <f t="shared" si="195"/>
        <v/>
      </c>
      <c r="AJ501" s="37" t="str">
        <f t="shared" si="196"/>
        <v/>
      </c>
      <c r="AK501" s="38">
        <f t="shared" si="197"/>
        <v>793.39</v>
      </c>
      <c r="AL501" s="38">
        <f t="shared" si="198"/>
        <v>806.98</v>
      </c>
      <c r="AM501" s="36">
        <f t="shared" si="199"/>
        <v>253140</v>
      </c>
      <c r="AN501" s="39">
        <f t="shared" si="200"/>
        <v>1.8122660999999999E-3</v>
      </c>
      <c r="AO501" s="36">
        <f t="shared" si="201"/>
        <v>180.14468713829999</v>
      </c>
      <c r="AP501" s="36">
        <f t="shared" si="202"/>
        <v>153917</v>
      </c>
      <c r="AQ501" s="36">
        <f t="shared" si="203"/>
        <v>5040</v>
      </c>
      <c r="AR501" s="36">
        <f t="shared" si="204"/>
        <v>10911.35</v>
      </c>
      <c r="AS501" s="36">
        <f t="shared" si="205"/>
        <v>148697</v>
      </c>
      <c r="AT501" s="40">
        <f t="shared" si="206"/>
        <v>153917</v>
      </c>
      <c r="AU501" s="37"/>
      <c r="AV501" s="37">
        <f t="shared" si="207"/>
        <v>1</v>
      </c>
    </row>
    <row r="502" spans="1:48" ht="15" customHeight="1" x14ac:dyDescent="0.25">
      <c r="A502" s="43">
        <v>52</v>
      </c>
      <c r="B502" s="43">
        <v>400</v>
      </c>
      <c r="C502" t="s">
        <v>2041</v>
      </c>
      <c r="D502" t="s">
        <v>2042</v>
      </c>
      <c r="E502" s="44" t="s">
        <v>567</v>
      </c>
      <c r="F502" s="35">
        <v>328788</v>
      </c>
      <c r="G502" s="53">
        <v>1193</v>
      </c>
      <c r="H502" s="56">
        <f t="shared" si="182"/>
        <v>3.0766404436703421</v>
      </c>
      <c r="I502">
        <v>45</v>
      </c>
      <c r="J502">
        <v>368</v>
      </c>
      <c r="K502" s="37">
        <f t="shared" si="183"/>
        <v>12.228300000000001</v>
      </c>
      <c r="L502" s="37">
        <v>618</v>
      </c>
      <c r="M502" s="37">
        <v>709</v>
      </c>
      <c r="N502" s="37">
        <v>795</v>
      </c>
      <c r="O502" s="37">
        <v>889</v>
      </c>
      <c r="P502" s="45">
        <v>1093</v>
      </c>
      <c r="Q502" s="53">
        <v>1143</v>
      </c>
      <c r="R502" s="45">
        <f t="shared" si="184"/>
        <v>1143</v>
      </c>
      <c r="S502" s="38">
        <f t="shared" si="185"/>
        <v>0</v>
      </c>
      <c r="T502" s="53">
        <v>13198000</v>
      </c>
      <c r="U502" s="53">
        <v>107973900</v>
      </c>
      <c r="V502" s="63">
        <f t="shared" si="186"/>
        <v>12.223324</v>
      </c>
      <c r="W502" s="36">
        <v>108</v>
      </c>
      <c r="X502">
        <v>873</v>
      </c>
      <c r="Y502">
        <f t="shared" si="187"/>
        <v>12.37</v>
      </c>
      <c r="Z502" s="55">
        <v>1199627</v>
      </c>
      <c r="AA502" s="46">
        <v>551524</v>
      </c>
      <c r="AB502" s="37">
        <f t="shared" si="188"/>
        <v>0.376778</v>
      </c>
      <c r="AC502" s="37" t="str">
        <f t="shared" si="189"/>
        <v/>
      </c>
      <c r="AD502" s="37" t="str">
        <f t="shared" si="190"/>
        <v/>
      </c>
      <c r="AE502" s="71">
        <f t="shared" si="191"/>
        <v>876.04611127657415</v>
      </c>
      <c r="AF502" s="71">
        <f t="shared" si="192"/>
        <v>0</v>
      </c>
      <c r="AG502" s="71">
        <f t="shared" si="193"/>
        <v>0</v>
      </c>
      <c r="AH502" s="71" t="str">
        <f t="shared" si="194"/>
        <v/>
      </c>
      <c r="AI502" s="37" t="str">
        <f t="shared" si="195"/>
        <v/>
      </c>
      <c r="AJ502" s="37" t="str">
        <f t="shared" si="196"/>
        <v/>
      </c>
      <c r="AK502" s="38">
        <f t="shared" si="197"/>
        <v>876.05</v>
      </c>
      <c r="AL502" s="38">
        <f t="shared" si="198"/>
        <v>891.06</v>
      </c>
      <c r="AM502" s="36">
        <f t="shared" si="199"/>
        <v>611042</v>
      </c>
      <c r="AN502" s="39">
        <f t="shared" si="200"/>
        <v>1.8122660999999999E-3</v>
      </c>
      <c r="AO502" s="36">
        <f t="shared" si="201"/>
        <v>511.51935578939998</v>
      </c>
      <c r="AP502" s="36">
        <f t="shared" si="202"/>
        <v>329300</v>
      </c>
      <c r="AQ502" s="36">
        <f t="shared" si="203"/>
        <v>11930</v>
      </c>
      <c r="AR502" s="36">
        <f t="shared" si="204"/>
        <v>27576.2</v>
      </c>
      <c r="AS502" s="36">
        <f t="shared" si="205"/>
        <v>316858</v>
      </c>
      <c r="AT502" s="40">
        <f t="shared" si="206"/>
        <v>329300</v>
      </c>
      <c r="AU502" s="37"/>
      <c r="AV502" s="37">
        <f t="shared" si="207"/>
        <v>1</v>
      </c>
    </row>
    <row r="503" spans="1:48" ht="15" customHeight="1" x14ac:dyDescent="0.25">
      <c r="A503" s="43">
        <v>52</v>
      </c>
      <c r="B503" s="43">
        <v>600</v>
      </c>
      <c r="C503" t="s">
        <v>2371</v>
      </c>
      <c r="D503" t="s">
        <v>2372</v>
      </c>
      <c r="E503" s="44" t="s">
        <v>731</v>
      </c>
      <c r="F503" s="35">
        <v>3633535</v>
      </c>
      <c r="G503" s="53">
        <v>12590</v>
      </c>
      <c r="H503" s="56">
        <f t="shared" si="182"/>
        <v>4.1000257301078626</v>
      </c>
      <c r="I503">
        <v>635</v>
      </c>
      <c r="J503">
        <v>4084</v>
      </c>
      <c r="K503" s="37">
        <f t="shared" si="183"/>
        <v>15.548500000000001</v>
      </c>
      <c r="L503" s="37">
        <v>8339</v>
      </c>
      <c r="M503" s="37">
        <v>9056</v>
      </c>
      <c r="N503" s="37">
        <v>9421</v>
      </c>
      <c r="O503" s="37">
        <v>9747</v>
      </c>
      <c r="P503" s="45">
        <v>11196</v>
      </c>
      <c r="Q503" s="53">
        <v>12066</v>
      </c>
      <c r="R503" s="45">
        <f t="shared" si="184"/>
        <v>12066</v>
      </c>
      <c r="S503" s="38">
        <f t="shared" si="185"/>
        <v>0</v>
      </c>
      <c r="T503" s="53">
        <v>113757400</v>
      </c>
      <c r="U503" s="53">
        <v>863706900</v>
      </c>
      <c r="V503" s="63">
        <f t="shared" si="186"/>
        <v>13.170833999999999</v>
      </c>
      <c r="W503" s="36">
        <v>1906</v>
      </c>
      <c r="X503">
        <v>12039</v>
      </c>
      <c r="Y503">
        <f t="shared" si="187"/>
        <v>15.83</v>
      </c>
      <c r="Z503" s="55">
        <v>9393719</v>
      </c>
      <c r="AA503" s="46">
        <v>3825973</v>
      </c>
      <c r="AB503" s="37">
        <f t="shared" si="188"/>
        <v>0.376778</v>
      </c>
      <c r="AC503" s="37" t="str">
        <f t="shared" si="189"/>
        <v/>
      </c>
      <c r="AD503" s="37" t="str">
        <f t="shared" si="190"/>
        <v/>
      </c>
      <c r="AE503" s="71">
        <f t="shared" si="191"/>
        <v>0</v>
      </c>
      <c r="AF503" s="71">
        <f t="shared" si="192"/>
        <v>0</v>
      </c>
      <c r="AG503" s="71">
        <f t="shared" si="193"/>
        <v>786.15352589289978</v>
      </c>
      <c r="AH503" s="71" t="str">
        <f t="shared" si="194"/>
        <v/>
      </c>
      <c r="AI503" s="37" t="str">
        <f t="shared" si="195"/>
        <v/>
      </c>
      <c r="AJ503" s="37" t="str">
        <f t="shared" si="196"/>
        <v/>
      </c>
      <c r="AK503" s="38">
        <f t="shared" si="197"/>
        <v>786.15</v>
      </c>
      <c r="AL503" s="38">
        <f t="shared" si="198"/>
        <v>799.62</v>
      </c>
      <c r="AM503" s="36">
        <f t="shared" si="199"/>
        <v>6527869</v>
      </c>
      <c r="AN503" s="39">
        <f t="shared" si="200"/>
        <v>1.8122660999999999E-3</v>
      </c>
      <c r="AO503" s="36">
        <f t="shared" si="201"/>
        <v>5245.3033902773996</v>
      </c>
      <c r="AP503" s="36">
        <f t="shared" si="202"/>
        <v>3638780</v>
      </c>
      <c r="AQ503" s="36">
        <f t="shared" si="203"/>
        <v>125900</v>
      </c>
      <c r="AR503" s="36">
        <f t="shared" si="204"/>
        <v>191298.65000000002</v>
      </c>
      <c r="AS503" s="36">
        <f t="shared" si="205"/>
        <v>3507635</v>
      </c>
      <c r="AT503" s="40">
        <f t="shared" si="206"/>
        <v>3638780</v>
      </c>
      <c r="AU503" s="37"/>
      <c r="AV503" s="37">
        <f t="shared" si="207"/>
        <v>1</v>
      </c>
    </row>
    <row r="504" spans="1:48" ht="15" customHeight="1" x14ac:dyDescent="0.25">
      <c r="A504" s="43">
        <v>52</v>
      </c>
      <c r="B504" s="43">
        <v>8800</v>
      </c>
      <c r="C504" t="s">
        <v>2053</v>
      </c>
      <c r="D504" t="s">
        <v>2054</v>
      </c>
      <c r="E504" s="44" t="s">
        <v>573</v>
      </c>
      <c r="F504" s="35">
        <v>2283070</v>
      </c>
      <c r="G504" s="53">
        <v>14886</v>
      </c>
      <c r="H504" s="56">
        <f t="shared" si="182"/>
        <v>4.1727780146558526</v>
      </c>
      <c r="I504">
        <v>641</v>
      </c>
      <c r="J504">
        <v>6096</v>
      </c>
      <c r="K504" s="37">
        <f t="shared" si="183"/>
        <v>10.5151</v>
      </c>
      <c r="L504" s="37">
        <v>7347</v>
      </c>
      <c r="M504" s="37">
        <v>9145</v>
      </c>
      <c r="N504" s="37">
        <v>10164</v>
      </c>
      <c r="O504" s="37">
        <v>11798</v>
      </c>
      <c r="P504" s="45">
        <v>13394</v>
      </c>
      <c r="Q504" s="53">
        <v>14275</v>
      </c>
      <c r="R504" s="45">
        <f t="shared" si="184"/>
        <v>14275</v>
      </c>
      <c r="S504" s="38">
        <f t="shared" si="185"/>
        <v>0</v>
      </c>
      <c r="T504" s="53">
        <v>266867700</v>
      </c>
      <c r="U504" s="53">
        <v>1673538900</v>
      </c>
      <c r="V504" s="63">
        <f t="shared" si="186"/>
        <v>15.94631</v>
      </c>
      <c r="W504" s="36">
        <v>2359</v>
      </c>
      <c r="X504">
        <v>14238</v>
      </c>
      <c r="Y504">
        <f t="shared" si="187"/>
        <v>16.57</v>
      </c>
      <c r="Z504" s="55">
        <v>19969992</v>
      </c>
      <c r="AA504" s="46">
        <v>7749617</v>
      </c>
      <c r="AB504" s="37">
        <f t="shared" si="188"/>
        <v>0.376778</v>
      </c>
      <c r="AC504" s="37" t="str">
        <f t="shared" si="189"/>
        <v/>
      </c>
      <c r="AD504" s="37" t="str">
        <f t="shared" si="190"/>
        <v/>
      </c>
      <c r="AE504" s="71">
        <f t="shared" si="191"/>
        <v>0</v>
      </c>
      <c r="AF504" s="71">
        <f t="shared" si="192"/>
        <v>0</v>
      </c>
      <c r="AG504" s="71">
        <f t="shared" si="193"/>
        <v>764.57055870349996</v>
      </c>
      <c r="AH504" s="71" t="str">
        <f t="shared" si="194"/>
        <v/>
      </c>
      <c r="AI504" s="37" t="str">
        <f t="shared" si="195"/>
        <v/>
      </c>
      <c r="AJ504" s="37" t="str">
        <f t="shared" si="196"/>
        <v/>
      </c>
      <c r="AK504" s="38">
        <f t="shared" si="197"/>
        <v>764.57</v>
      </c>
      <c r="AL504" s="38">
        <f t="shared" si="198"/>
        <v>777.67</v>
      </c>
      <c r="AM504" s="36">
        <f t="shared" si="199"/>
        <v>4052142</v>
      </c>
      <c r="AN504" s="39">
        <f t="shared" si="200"/>
        <v>1.8122660999999999E-3</v>
      </c>
      <c r="AO504" s="36">
        <f t="shared" si="201"/>
        <v>3206.0292140592001</v>
      </c>
      <c r="AP504" s="36">
        <f t="shared" si="202"/>
        <v>2286276</v>
      </c>
      <c r="AQ504" s="36">
        <f t="shared" si="203"/>
        <v>148860</v>
      </c>
      <c r="AR504" s="36">
        <f t="shared" si="204"/>
        <v>387480.85000000003</v>
      </c>
      <c r="AS504" s="36">
        <f t="shared" si="205"/>
        <v>2134210</v>
      </c>
      <c r="AT504" s="40">
        <f t="shared" si="206"/>
        <v>2286276</v>
      </c>
      <c r="AU504" s="37"/>
      <c r="AV504" s="37">
        <f t="shared" si="207"/>
        <v>1</v>
      </c>
    </row>
    <row r="505" spans="1:48" ht="15" customHeight="1" x14ac:dyDescent="0.25">
      <c r="A505" s="43">
        <v>53</v>
      </c>
      <c r="B505" s="43">
        <v>100</v>
      </c>
      <c r="C505" t="s">
        <v>907</v>
      </c>
      <c r="D505" t="s">
        <v>908</v>
      </c>
      <c r="E505" s="44" t="s">
        <v>2</v>
      </c>
      <c r="F505" s="35">
        <v>482002</v>
      </c>
      <c r="G505" s="53">
        <v>1211</v>
      </c>
      <c r="H505" s="56">
        <f t="shared" si="182"/>
        <v>3.0831441431430524</v>
      </c>
      <c r="I505">
        <v>172</v>
      </c>
      <c r="J505">
        <v>528</v>
      </c>
      <c r="K505" s="37">
        <f t="shared" si="183"/>
        <v>32.575800000000001</v>
      </c>
      <c r="L505" s="37">
        <v>1350</v>
      </c>
      <c r="M505" s="37">
        <v>1336</v>
      </c>
      <c r="N505" s="37">
        <v>1141</v>
      </c>
      <c r="O505" s="37">
        <v>1234</v>
      </c>
      <c r="P505" s="45">
        <v>1209</v>
      </c>
      <c r="Q505" s="53">
        <v>1194</v>
      </c>
      <c r="R505" s="45">
        <f t="shared" si="184"/>
        <v>1350</v>
      </c>
      <c r="S505" s="38">
        <f t="shared" si="185"/>
        <v>10.3</v>
      </c>
      <c r="T505" s="53">
        <v>9758500</v>
      </c>
      <c r="U505" s="53">
        <v>105372444</v>
      </c>
      <c r="V505" s="63">
        <f t="shared" si="186"/>
        <v>9.2609600000000007</v>
      </c>
      <c r="W505" s="36">
        <v>223</v>
      </c>
      <c r="X505">
        <v>1209</v>
      </c>
      <c r="Y505">
        <f t="shared" si="187"/>
        <v>18.440000000000001</v>
      </c>
      <c r="Z505" s="55">
        <v>1044276</v>
      </c>
      <c r="AA505" s="46">
        <v>589219</v>
      </c>
      <c r="AB505" s="37">
        <f t="shared" si="188"/>
        <v>0.376778</v>
      </c>
      <c r="AC505" s="37" t="str">
        <f t="shared" si="189"/>
        <v/>
      </c>
      <c r="AD505" s="37" t="str">
        <f t="shared" si="190"/>
        <v/>
      </c>
      <c r="AE505" s="71">
        <f t="shared" si="191"/>
        <v>877.48262890500803</v>
      </c>
      <c r="AF505" s="71">
        <f t="shared" si="192"/>
        <v>0</v>
      </c>
      <c r="AG505" s="71">
        <f t="shared" si="193"/>
        <v>0</v>
      </c>
      <c r="AH505" s="71" t="str">
        <f t="shared" si="194"/>
        <v/>
      </c>
      <c r="AI505" s="37" t="str">
        <f t="shared" si="195"/>
        <v/>
      </c>
      <c r="AJ505" s="37" t="str">
        <f t="shared" si="196"/>
        <v/>
      </c>
      <c r="AK505" s="38">
        <f t="shared" si="197"/>
        <v>877.48</v>
      </c>
      <c r="AL505" s="38">
        <f t="shared" si="198"/>
        <v>892.51</v>
      </c>
      <c r="AM505" s="36">
        <f t="shared" si="199"/>
        <v>687369</v>
      </c>
      <c r="AN505" s="39">
        <f t="shared" si="200"/>
        <v>1.8122660999999999E-3</v>
      </c>
      <c r="AO505" s="36">
        <f t="shared" si="201"/>
        <v>372.17965215869998</v>
      </c>
      <c r="AP505" s="36">
        <f t="shared" si="202"/>
        <v>482374</v>
      </c>
      <c r="AQ505" s="36">
        <f t="shared" si="203"/>
        <v>12110</v>
      </c>
      <c r="AR505" s="36">
        <f t="shared" si="204"/>
        <v>29460.95</v>
      </c>
      <c r="AS505" s="36">
        <f t="shared" si="205"/>
        <v>469892</v>
      </c>
      <c r="AT505" s="40">
        <f t="shared" si="206"/>
        <v>482374</v>
      </c>
      <c r="AU505" s="37"/>
      <c r="AV505" s="37">
        <f t="shared" si="207"/>
        <v>1</v>
      </c>
    </row>
    <row r="506" spans="1:48" ht="15" customHeight="1" x14ac:dyDescent="0.25">
      <c r="A506" s="43">
        <v>53</v>
      </c>
      <c r="B506" s="43">
        <v>200</v>
      </c>
      <c r="C506" t="s">
        <v>1033</v>
      </c>
      <c r="D506" t="s">
        <v>1034</v>
      </c>
      <c r="E506" s="44" t="s">
        <v>65</v>
      </c>
      <c r="F506" s="35">
        <v>69402</v>
      </c>
      <c r="G506" s="53">
        <v>220</v>
      </c>
      <c r="H506" s="56">
        <f t="shared" si="182"/>
        <v>2.3424226808222062</v>
      </c>
      <c r="I506">
        <v>67</v>
      </c>
      <c r="J506">
        <v>112</v>
      </c>
      <c r="K506" s="37">
        <f t="shared" si="183"/>
        <v>59.821400000000004</v>
      </c>
      <c r="L506" s="37">
        <v>262</v>
      </c>
      <c r="M506" s="37">
        <v>249</v>
      </c>
      <c r="N506" s="37">
        <v>232</v>
      </c>
      <c r="O506" s="37">
        <v>231</v>
      </c>
      <c r="P506" s="48">
        <v>235</v>
      </c>
      <c r="Q506" s="53">
        <v>227</v>
      </c>
      <c r="R506" s="45">
        <f t="shared" si="184"/>
        <v>262</v>
      </c>
      <c r="S506" s="38">
        <f t="shared" si="185"/>
        <v>16.03</v>
      </c>
      <c r="T506" s="53">
        <v>3670600</v>
      </c>
      <c r="U506" s="53">
        <v>12006925</v>
      </c>
      <c r="V506" s="63">
        <f t="shared" si="186"/>
        <v>30.570691</v>
      </c>
      <c r="W506" s="36">
        <v>31</v>
      </c>
      <c r="X506">
        <v>261</v>
      </c>
      <c r="Y506">
        <f t="shared" si="187"/>
        <v>11.88</v>
      </c>
      <c r="Z506" s="55">
        <v>148426</v>
      </c>
      <c r="AA506" s="46">
        <v>61035</v>
      </c>
      <c r="AB506" s="37">
        <f t="shared" si="188"/>
        <v>0.376778</v>
      </c>
      <c r="AC506" s="37" t="str">
        <f t="shared" si="189"/>
        <v/>
      </c>
      <c r="AD506" s="37" t="str">
        <f t="shared" si="190"/>
        <v/>
      </c>
      <c r="AE506" s="71">
        <f t="shared" si="191"/>
        <v>713.87429447196644</v>
      </c>
      <c r="AF506" s="71">
        <f t="shared" si="192"/>
        <v>0</v>
      </c>
      <c r="AG506" s="71">
        <f t="shared" si="193"/>
        <v>0</v>
      </c>
      <c r="AH506" s="71" t="str">
        <f t="shared" si="194"/>
        <v/>
      </c>
      <c r="AI506" s="37" t="str">
        <f t="shared" si="195"/>
        <v/>
      </c>
      <c r="AJ506" s="37" t="str">
        <f t="shared" si="196"/>
        <v/>
      </c>
      <c r="AK506" s="38">
        <f t="shared" si="197"/>
        <v>713.87</v>
      </c>
      <c r="AL506" s="38">
        <f t="shared" si="198"/>
        <v>726.1</v>
      </c>
      <c r="AM506" s="36">
        <f t="shared" si="199"/>
        <v>103818</v>
      </c>
      <c r="AN506" s="39">
        <f t="shared" si="200"/>
        <v>1.8122660999999999E-3</v>
      </c>
      <c r="AO506" s="36">
        <f t="shared" si="201"/>
        <v>62.370950097599994</v>
      </c>
      <c r="AP506" s="36">
        <f t="shared" si="202"/>
        <v>69464</v>
      </c>
      <c r="AQ506" s="36">
        <f t="shared" si="203"/>
        <v>2200</v>
      </c>
      <c r="AR506" s="36">
        <f t="shared" si="204"/>
        <v>3051.75</v>
      </c>
      <c r="AS506" s="36">
        <f t="shared" si="205"/>
        <v>67202</v>
      </c>
      <c r="AT506" s="40">
        <f t="shared" si="206"/>
        <v>69464</v>
      </c>
      <c r="AU506" s="37"/>
      <c r="AV506" s="37">
        <f t="shared" si="207"/>
        <v>1</v>
      </c>
    </row>
    <row r="507" spans="1:48" ht="15" customHeight="1" x14ac:dyDescent="0.25">
      <c r="A507" s="43">
        <v>53</v>
      </c>
      <c r="B507" s="43">
        <v>300</v>
      </c>
      <c r="C507" t="s">
        <v>1083</v>
      </c>
      <c r="D507" t="s">
        <v>1084</v>
      </c>
      <c r="E507" s="44" t="s">
        <v>90</v>
      </c>
      <c r="F507" s="35">
        <v>137196</v>
      </c>
      <c r="G507" s="53">
        <v>518</v>
      </c>
      <c r="H507" s="56">
        <f t="shared" si="182"/>
        <v>2.7143297597452332</v>
      </c>
      <c r="I507">
        <v>49</v>
      </c>
      <c r="J507">
        <v>166</v>
      </c>
      <c r="K507" s="37">
        <f t="shared" si="183"/>
        <v>29.518100000000004</v>
      </c>
      <c r="L507" s="37">
        <v>563</v>
      </c>
      <c r="M507" s="37">
        <v>559</v>
      </c>
      <c r="N507" s="37">
        <v>532</v>
      </c>
      <c r="O507" s="37">
        <v>502</v>
      </c>
      <c r="P507" s="48">
        <v>473</v>
      </c>
      <c r="Q507" s="53">
        <v>506</v>
      </c>
      <c r="R507" s="45">
        <f t="shared" si="184"/>
        <v>563</v>
      </c>
      <c r="S507" s="38">
        <f t="shared" si="185"/>
        <v>7.99</v>
      </c>
      <c r="T507" s="53">
        <v>30585700</v>
      </c>
      <c r="U507" s="53">
        <v>67501449</v>
      </c>
      <c r="V507" s="63">
        <f t="shared" si="186"/>
        <v>45.311174999999999</v>
      </c>
      <c r="W507" s="36">
        <v>77</v>
      </c>
      <c r="X507">
        <v>536</v>
      </c>
      <c r="Y507">
        <f t="shared" si="187"/>
        <v>14.37</v>
      </c>
      <c r="Z507" s="55">
        <v>912257</v>
      </c>
      <c r="AA507" s="46">
        <v>269909</v>
      </c>
      <c r="AB507" s="37">
        <f t="shared" si="188"/>
        <v>0.376778</v>
      </c>
      <c r="AC507" s="37" t="str">
        <f t="shared" si="189"/>
        <v/>
      </c>
      <c r="AD507" s="37" t="str">
        <f t="shared" si="190"/>
        <v/>
      </c>
      <c r="AE507" s="71">
        <f t="shared" si="191"/>
        <v>796.02001434324791</v>
      </c>
      <c r="AF507" s="71">
        <f t="shared" si="192"/>
        <v>0</v>
      </c>
      <c r="AG507" s="71">
        <f t="shared" si="193"/>
        <v>0</v>
      </c>
      <c r="AH507" s="71" t="str">
        <f t="shared" si="194"/>
        <v/>
      </c>
      <c r="AI507" s="37" t="str">
        <f t="shared" si="195"/>
        <v/>
      </c>
      <c r="AJ507" s="37" t="str">
        <f t="shared" si="196"/>
        <v/>
      </c>
      <c r="AK507" s="38">
        <f t="shared" si="197"/>
        <v>796.02</v>
      </c>
      <c r="AL507" s="38">
        <f t="shared" si="198"/>
        <v>809.66</v>
      </c>
      <c r="AM507" s="36">
        <f t="shared" si="199"/>
        <v>75686</v>
      </c>
      <c r="AN507" s="39">
        <f t="shared" si="200"/>
        <v>1.8122660999999999E-3</v>
      </c>
      <c r="AO507" s="36">
        <f t="shared" si="201"/>
        <v>-111.47248781099999</v>
      </c>
      <c r="AP507" s="36">
        <f t="shared" si="202"/>
        <v>75686</v>
      </c>
      <c r="AQ507" s="36">
        <f t="shared" si="203"/>
        <v>5180</v>
      </c>
      <c r="AR507" s="36">
        <f t="shared" si="204"/>
        <v>13495.45</v>
      </c>
      <c r="AS507" s="36">
        <f t="shared" si="205"/>
        <v>132016</v>
      </c>
      <c r="AT507" s="40">
        <f t="shared" si="206"/>
        <v>132016</v>
      </c>
      <c r="AU507" s="37"/>
      <c r="AV507" s="37">
        <f t="shared" si="207"/>
        <v>1</v>
      </c>
    </row>
    <row r="508" spans="1:48" ht="15" customHeight="1" x14ac:dyDescent="0.25">
      <c r="A508" s="43">
        <v>53</v>
      </c>
      <c r="B508" s="43">
        <v>400</v>
      </c>
      <c r="C508" t="s">
        <v>1333</v>
      </c>
      <c r="D508" t="s">
        <v>1334</v>
      </c>
      <c r="E508" s="44" t="s">
        <v>214</v>
      </c>
      <c r="F508" s="35">
        <v>19911</v>
      </c>
      <c r="G508" s="53">
        <v>73</v>
      </c>
      <c r="H508" s="56">
        <f t="shared" si="182"/>
        <v>1.8633228601204559</v>
      </c>
      <c r="I508">
        <v>39</v>
      </c>
      <c r="J508">
        <v>56</v>
      </c>
      <c r="K508" s="37">
        <f t="shared" si="183"/>
        <v>69.642899999999997</v>
      </c>
      <c r="L508" s="37">
        <v>138</v>
      </c>
      <c r="M508" s="37">
        <v>129</v>
      </c>
      <c r="N508" s="37">
        <v>107</v>
      </c>
      <c r="O508" s="37">
        <v>102</v>
      </c>
      <c r="P508" s="48">
        <v>68</v>
      </c>
      <c r="Q508" s="53">
        <v>73</v>
      </c>
      <c r="R508" s="45">
        <f t="shared" si="184"/>
        <v>138</v>
      </c>
      <c r="S508" s="38">
        <f t="shared" si="185"/>
        <v>47.1</v>
      </c>
      <c r="T508" s="53">
        <v>532000</v>
      </c>
      <c r="U508" s="53">
        <v>4564374</v>
      </c>
      <c r="V508" s="63">
        <f t="shared" si="186"/>
        <v>11.655487000000001</v>
      </c>
      <c r="W508" s="36">
        <v>25</v>
      </c>
      <c r="X508">
        <v>85</v>
      </c>
      <c r="Y508">
        <f t="shared" si="187"/>
        <v>29.41</v>
      </c>
      <c r="Z508" s="55">
        <v>36678</v>
      </c>
      <c r="AA508" s="46">
        <v>40331</v>
      </c>
      <c r="AB508" s="37">
        <f t="shared" si="188"/>
        <v>0.376778</v>
      </c>
      <c r="AC508" s="37" t="str">
        <f t="shared" si="189"/>
        <v/>
      </c>
      <c r="AD508" s="37" t="str">
        <f t="shared" si="190"/>
        <v/>
      </c>
      <c r="AE508" s="71">
        <f t="shared" si="191"/>
        <v>608.05216337482591</v>
      </c>
      <c r="AF508" s="71">
        <f t="shared" si="192"/>
        <v>0</v>
      </c>
      <c r="AG508" s="71">
        <f t="shared" si="193"/>
        <v>0</v>
      </c>
      <c r="AH508" s="71" t="str">
        <f t="shared" si="194"/>
        <v/>
      </c>
      <c r="AI508" s="37" t="str">
        <f t="shared" si="195"/>
        <v/>
      </c>
      <c r="AJ508" s="37" t="str">
        <f t="shared" si="196"/>
        <v/>
      </c>
      <c r="AK508" s="38">
        <f t="shared" si="197"/>
        <v>608.04999999999995</v>
      </c>
      <c r="AL508" s="38">
        <f t="shared" si="198"/>
        <v>618.47</v>
      </c>
      <c r="AM508" s="36">
        <f t="shared" si="199"/>
        <v>31329</v>
      </c>
      <c r="AN508" s="39">
        <f t="shared" si="200"/>
        <v>1.8122660999999999E-3</v>
      </c>
      <c r="AO508" s="36">
        <f t="shared" si="201"/>
        <v>20.6924543298</v>
      </c>
      <c r="AP508" s="36">
        <f t="shared" si="202"/>
        <v>19932</v>
      </c>
      <c r="AQ508" s="36">
        <f t="shared" si="203"/>
        <v>730</v>
      </c>
      <c r="AR508" s="36">
        <f t="shared" si="204"/>
        <v>2016.5500000000002</v>
      </c>
      <c r="AS508" s="36">
        <f t="shared" si="205"/>
        <v>19181</v>
      </c>
      <c r="AT508" s="40">
        <f t="shared" si="206"/>
        <v>19932</v>
      </c>
      <c r="AU508" s="37"/>
      <c r="AV508" s="37">
        <f t="shared" si="207"/>
        <v>1</v>
      </c>
    </row>
    <row r="509" spans="1:48" ht="15" customHeight="1" x14ac:dyDescent="0.25">
      <c r="A509" s="43">
        <v>53</v>
      </c>
      <c r="B509" s="43">
        <v>500</v>
      </c>
      <c r="C509" t="s">
        <v>1381</v>
      </c>
      <c r="D509" t="s">
        <v>1382</v>
      </c>
      <c r="E509" s="44" t="s">
        <v>238</v>
      </c>
      <c r="F509" s="35">
        <v>202914</v>
      </c>
      <c r="G509" s="53">
        <v>513</v>
      </c>
      <c r="H509" s="56">
        <f t="shared" si="182"/>
        <v>2.7101173651118162</v>
      </c>
      <c r="I509">
        <v>40</v>
      </c>
      <c r="J509">
        <v>170</v>
      </c>
      <c r="K509" s="37">
        <f t="shared" si="183"/>
        <v>23.529399999999999</v>
      </c>
      <c r="L509" s="37">
        <v>588</v>
      </c>
      <c r="M509" s="37">
        <v>629</v>
      </c>
      <c r="N509" s="37">
        <v>580</v>
      </c>
      <c r="O509" s="37">
        <v>540</v>
      </c>
      <c r="P509" s="48">
        <v>463</v>
      </c>
      <c r="Q509" s="53">
        <v>497</v>
      </c>
      <c r="R509" s="45">
        <f t="shared" si="184"/>
        <v>629</v>
      </c>
      <c r="S509" s="38">
        <f t="shared" si="185"/>
        <v>18.440000000000001</v>
      </c>
      <c r="T509" s="53">
        <v>2079300</v>
      </c>
      <c r="U509" s="53">
        <v>21721477</v>
      </c>
      <c r="V509" s="63">
        <f t="shared" si="186"/>
        <v>9.5725529999999992</v>
      </c>
      <c r="W509" s="36">
        <v>120</v>
      </c>
      <c r="X509">
        <v>494</v>
      </c>
      <c r="Y509">
        <f t="shared" si="187"/>
        <v>24.29</v>
      </c>
      <c r="Z509" s="55">
        <v>178479</v>
      </c>
      <c r="AA509" s="46">
        <v>218005</v>
      </c>
      <c r="AB509" s="37">
        <f t="shared" si="188"/>
        <v>0.376778</v>
      </c>
      <c r="AC509" s="37" t="str">
        <f t="shared" si="189"/>
        <v/>
      </c>
      <c r="AD509" s="37" t="str">
        <f t="shared" si="190"/>
        <v/>
      </c>
      <c r="AE509" s="71">
        <f t="shared" si="191"/>
        <v>795.0895932538026</v>
      </c>
      <c r="AF509" s="71">
        <f t="shared" si="192"/>
        <v>0</v>
      </c>
      <c r="AG509" s="71">
        <f t="shared" si="193"/>
        <v>0</v>
      </c>
      <c r="AH509" s="71" t="str">
        <f t="shared" si="194"/>
        <v/>
      </c>
      <c r="AI509" s="37" t="str">
        <f t="shared" si="195"/>
        <v/>
      </c>
      <c r="AJ509" s="37" t="str">
        <f t="shared" si="196"/>
        <v/>
      </c>
      <c r="AK509" s="38">
        <f t="shared" si="197"/>
        <v>795.09</v>
      </c>
      <c r="AL509" s="38">
        <f t="shared" si="198"/>
        <v>808.71</v>
      </c>
      <c r="AM509" s="36">
        <f t="shared" si="199"/>
        <v>347621</v>
      </c>
      <c r="AN509" s="39">
        <f t="shared" si="200"/>
        <v>1.8122660999999999E-3</v>
      </c>
      <c r="AO509" s="36">
        <f t="shared" si="201"/>
        <v>262.24759053269997</v>
      </c>
      <c r="AP509" s="36">
        <f t="shared" si="202"/>
        <v>203176</v>
      </c>
      <c r="AQ509" s="36">
        <f t="shared" si="203"/>
        <v>5130</v>
      </c>
      <c r="AR509" s="36">
        <f t="shared" si="204"/>
        <v>10900.25</v>
      </c>
      <c r="AS509" s="36">
        <f t="shared" si="205"/>
        <v>197784</v>
      </c>
      <c r="AT509" s="40">
        <f t="shared" si="206"/>
        <v>203176</v>
      </c>
      <c r="AU509" s="37"/>
      <c r="AV509" s="37">
        <f t="shared" si="207"/>
        <v>1</v>
      </c>
    </row>
    <row r="510" spans="1:48" ht="15" customHeight="1" x14ac:dyDescent="0.25">
      <c r="A510" s="43">
        <v>53</v>
      </c>
      <c r="B510" s="43">
        <v>600</v>
      </c>
      <c r="C510" t="s">
        <v>1739</v>
      </c>
      <c r="D510" t="s">
        <v>1740</v>
      </c>
      <c r="E510" s="44" t="s">
        <v>416</v>
      </c>
      <c r="F510" s="35">
        <v>0</v>
      </c>
      <c r="G510" s="53">
        <v>8</v>
      </c>
      <c r="H510" s="56">
        <f t="shared" si="182"/>
        <v>0.90308998699194354</v>
      </c>
      <c r="I510">
        <v>1</v>
      </c>
      <c r="J510">
        <v>6</v>
      </c>
      <c r="K510" s="37">
        <f t="shared" si="183"/>
        <v>16.666700000000002</v>
      </c>
      <c r="L510" s="37">
        <v>37</v>
      </c>
      <c r="M510" s="37">
        <v>40</v>
      </c>
      <c r="N510" s="37">
        <v>18</v>
      </c>
      <c r="O510" s="37">
        <v>21</v>
      </c>
      <c r="P510" s="48">
        <v>12</v>
      </c>
      <c r="Q510" s="53">
        <v>10</v>
      </c>
      <c r="R510" s="45">
        <f t="shared" si="184"/>
        <v>40</v>
      </c>
      <c r="S510" s="38">
        <f t="shared" si="185"/>
        <v>80</v>
      </c>
      <c r="T510" s="53">
        <v>102500</v>
      </c>
      <c r="U510" s="53">
        <v>5274410</v>
      </c>
      <c r="V510" s="63">
        <f t="shared" si="186"/>
        <v>1.9433450000000001</v>
      </c>
      <c r="W510" s="36">
        <v>0</v>
      </c>
      <c r="X510">
        <v>6</v>
      </c>
      <c r="Y510">
        <f t="shared" si="187"/>
        <v>0</v>
      </c>
      <c r="Z510" s="55">
        <v>46356</v>
      </c>
      <c r="AA510" s="46">
        <v>11717</v>
      </c>
      <c r="AB510" s="37">
        <f t="shared" si="188"/>
        <v>0.376778</v>
      </c>
      <c r="AC510" s="37" t="str">
        <f t="shared" si="189"/>
        <v/>
      </c>
      <c r="AD510" s="37" t="str">
        <f t="shared" si="190"/>
        <v/>
      </c>
      <c r="AE510" s="71">
        <f t="shared" si="191"/>
        <v>395.95880705681952</v>
      </c>
      <c r="AF510" s="71">
        <f t="shared" si="192"/>
        <v>0</v>
      </c>
      <c r="AG510" s="71">
        <f t="shared" si="193"/>
        <v>0</v>
      </c>
      <c r="AH510" s="71" t="str">
        <f t="shared" si="194"/>
        <v/>
      </c>
      <c r="AI510" s="37" t="str">
        <f t="shared" si="195"/>
        <v/>
      </c>
      <c r="AJ510" s="37" t="str">
        <f t="shared" si="196"/>
        <v/>
      </c>
      <c r="AK510" s="38">
        <f t="shared" si="197"/>
        <v>395.96</v>
      </c>
      <c r="AL510" s="38">
        <f t="shared" si="198"/>
        <v>402.74</v>
      </c>
      <c r="AM510" s="36">
        <f t="shared" si="199"/>
        <v>0</v>
      </c>
      <c r="AN510" s="39">
        <f t="shared" si="200"/>
        <v>1.8122660999999999E-3</v>
      </c>
      <c r="AO510" s="36">
        <f t="shared" si="201"/>
        <v>0</v>
      </c>
      <c r="AP510" s="36">
        <f t="shared" si="202"/>
        <v>0</v>
      </c>
      <c r="AQ510" s="36">
        <f t="shared" si="203"/>
        <v>80</v>
      </c>
      <c r="AR510" s="36">
        <f t="shared" si="204"/>
        <v>585.85</v>
      </c>
      <c r="AS510" s="36">
        <f t="shared" si="205"/>
        <v>-80</v>
      </c>
      <c r="AT510" s="40">
        <f t="shared" si="206"/>
        <v>0</v>
      </c>
      <c r="AU510" s="37"/>
      <c r="AV510" s="37">
        <f t="shared" si="207"/>
        <v>0</v>
      </c>
    </row>
    <row r="511" spans="1:48" ht="15" customHeight="1" x14ac:dyDescent="0.25">
      <c r="A511" s="43">
        <v>53</v>
      </c>
      <c r="B511" s="43">
        <v>800</v>
      </c>
      <c r="C511" t="s">
        <v>1823</v>
      </c>
      <c r="D511" t="s">
        <v>1824</v>
      </c>
      <c r="E511" s="44" t="s">
        <v>458</v>
      </c>
      <c r="F511" s="35">
        <v>71725</v>
      </c>
      <c r="G511" s="53">
        <v>202</v>
      </c>
      <c r="H511" s="56">
        <f t="shared" si="182"/>
        <v>2.3053513694466239</v>
      </c>
      <c r="I511">
        <v>56</v>
      </c>
      <c r="J511">
        <v>203</v>
      </c>
      <c r="K511" s="37">
        <f t="shared" si="183"/>
        <v>27.586199999999998</v>
      </c>
      <c r="L511" s="37">
        <v>323</v>
      </c>
      <c r="M511" s="37">
        <v>276</v>
      </c>
      <c r="N511" s="37">
        <v>248</v>
      </c>
      <c r="O511" s="37">
        <v>238</v>
      </c>
      <c r="P511" s="48">
        <v>227</v>
      </c>
      <c r="Q511" s="53">
        <v>202</v>
      </c>
      <c r="R511" s="45">
        <f t="shared" si="184"/>
        <v>323</v>
      </c>
      <c r="S511" s="38">
        <f t="shared" si="185"/>
        <v>37.46</v>
      </c>
      <c r="T511" s="53">
        <v>2157600</v>
      </c>
      <c r="U511" s="53">
        <v>14188612</v>
      </c>
      <c r="V511" s="63">
        <f t="shared" si="186"/>
        <v>15.206561000000001</v>
      </c>
      <c r="W511" s="36">
        <v>42</v>
      </c>
      <c r="X511">
        <v>292</v>
      </c>
      <c r="Y511">
        <f t="shared" si="187"/>
        <v>14.38</v>
      </c>
      <c r="Z511" s="55">
        <v>132227</v>
      </c>
      <c r="AA511" s="46">
        <v>113001</v>
      </c>
      <c r="AB511" s="37">
        <f t="shared" si="188"/>
        <v>0.376778</v>
      </c>
      <c r="AC511" s="37" t="str">
        <f t="shared" si="189"/>
        <v/>
      </c>
      <c r="AD511" s="37" t="str">
        <f t="shared" si="190"/>
        <v/>
      </c>
      <c r="AE511" s="71">
        <f t="shared" si="191"/>
        <v>705.68609442926197</v>
      </c>
      <c r="AF511" s="71">
        <f t="shared" si="192"/>
        <v>0</v>
      </c>
      <c r="AG511" s="71">
        <f t="shared" si="193"/>
        <v>0</v>
      </c>
      <c r="AH511" s="71" t="str">
        <f t="shared" si="194"/>
        <v/>
      </c>
      <c r="AI511" s="37" t="str">
        <f t="shared" si="195"/>
        <v/>
      </c>
      <c r="AJ511" s="37" t="str">
        <f t="shared" si="196"/>
        <v/>
      </c>
      <c r="AK511" s="38">
        <f t="shared" si="197"/>
        <v>705.69</v>
      </c>
      <c r="AL511" s="38">
        <f t="shared" si="198"/>
        <v>717.78</v>
      </c>
      <c r="AM511" s="36">
        <f t="shared" si="199"/>
        <v>95171</v>
      </c>
      <c r="AN511" s="39">
        <f t="shared" si="200"/>
        <v>1.8122660999999999E-3</v>
      </c>
      <c r="AO511" s="36">
        <f t="shared" si="201"/>
        <v>42.490390980599997</v>
      </c>
      <c r="AP511" s="36">
        <f t="shared" si="202"/>
        <v>71767</v>
      </c>
      <c r="AQ511" s="36">
        <f t="shared" si="203"/>
        <v>2020</v>
      </c>
      <c r="AR511" s="36">
        <f t="shared" si="204"/>
        <v>5650.05</v>
      </c>
      <c r="AS511" s="36">
        <f t="shared" si="205"/>
        <v>69705</v>
      </c>
      <c r="AT511" s="40">
        <f t="shared" si="206"/>
        <v>71767</v>
      </c>
      <c r="AU511" s="37"/>
      <c r="AV511" s="37">
        <f t="shared" si="207"/>
        <v>1</v>
      </c>
    </row>
    <row r="512" spans="1:48" ht="15" customHeight="1" x14ac:dyDescent="0.25">
      <c r="A512" s="43">
        <v>53</v>
      </c>
      <c r="B512" s="43">
        <v>1000</v>
      </c>
      <c r="C512" t="s">
        <v>2241</v>
      </c>
      <c r="D512" t="s">
        <v>2242</v>
      </c>
      <c r="E512" s="44" t="s">
        <v>666</v>
      </c>
      <c r="F512" s="35">
        <v>140330</v>
      </c>
      <c r="G512" s="53">
        <v>378</v>
      </c>
      <c r="H512" s="56">
        <f t="shared" si="182"/>
        <v>2.5774917998372255</v>
      </c>
      <c r="I512">
        <v>72</v>
      </c>
      <c r="J512">
        <v>221</v>
      </c>
      <c r="K512" s="37">
        <f t="shared" si="183"/>
        <v>32.5792</v>
      </c>
      <c r="L512" s="37">
        <v>506</v>
      </c>
      <c r="M512" s="37">
        <v>480</v>
      </c>
      <c r="N512" s="37">
        <v>463</v>
      </c>
      <c r="O512" s="37">
        <v>424</v>
      </c>
      <c r="P512" s="48">
        <v>376</v>
      </c>
      <c r="Q512" s="53">
        <v>377</v>
      </c>
      <c r="R512" s="45">
        <f t="shared" si="184"/>
        <v>506</v>
      </c>
      <c r="S512" s="38">
        <f t="shared" si="185"/>
        <v>25.3</v>
      </c>
      <c r="T512" s="53">
        <v>2427700</v>
      </c>
      <c r="U512" s="53">
        <v>22271088</v>
      </c>
      <c r="V512" s="63">
        <f t="shared" si="186"/>
        <v>10.900679999999999</v>
      </c>
      <c r="W512" s="36">
        <v>84</v>
      </c>
      <c r="X512">
        <v>404</v>
      </c>
      <c r="Y512">
        <f t="shared" si="187"/>
        <v>20.79</v>
      </c>
      <c r="Z512" s="55">
        <v>236223</v>
      </c>
      <c r="AA512" s="46">
        <v>142043</v>
      </c>
      <c r="AB512" s="37">
        <f t="shared" si="188"/>
        <v>0.376778</v>
      </c>
      <c r="AC512" s="37" t="str">
        <f t="shared" si="189"/>
        <v/>
      </c>
      <c r="AD512" s="37" t="str">
        <f t="shared" si="190"/>
        <v/>
      </c>
      <c r="AE512" s="71">
        <f t="shared" si="191"/>
        <v>765.79565627264685</v>
      </c>
      <c r="AF512" s="71">
        <f t="shared" si="192"/>
        <v>0</v>
      </c>
      <c r="AG512" s="71">
        <f t="shared" si="193"/>
        <v>0</v>
      </c>
      <c r="AH512" s="71" t="str">
        <f t="shared" si="194"/>
        <v/>
      </c>
      <c r="AI512" s="37" t="str">
        <f t="shared" si="195"/>
        <v/>
      </c>
      <c r="AJ512" s="37" t="str">
        <f t="shared" si="196"/>
        <v/>
      </c>
      <c r="AK512" s="38">
        <f t="shared" si="197"/>
        <v>765.8</v>
      </c>
      <c r="AL512" s="38">
        <f t="shared" si="198"/>
        <v>778.92</v>
      </c>
      <c r="AM512" s="36">
        <f t="shared" si="199"/>
        <v>205428</v>
      </c>
      <c r="AN512" s="39">
        <f t="shared" si="200"/>
        <v>1.8122660999999999E-3</v>
      </c>
      <c r="AO512" s="36">
        <f t="shared" si="201"/>
        <v>117.97489857779999</v>
      </c>
      <c r="AP512" s="36">
        <f t="shared" si="202"/>
        <v>140448</v>
      </c>
      <c r="AQ512" s="36">
        <f t="shared" si="203"/>
        <v>3780</v>
      </c>
      <c r="AR512" s="36">
        <f t="shared" si="204"/>
        <v>7102.1500000000005</v>
      </c>
      <c r="AS512" s="36">
        <f t="shared" si="205"/>
        <v>136550</v>
      </c>
      <c r="AT512" s="40">
        <f t="shared" si="206"/>
        <v>140448</v>
      </c>
      <c r="AU512" s="37"/>
      <c r="AV512" s="37">
        <f t="shared" si="207"/>
        <v>1</v>
      </c>
    </row>
    <row r="513" spans="1:48" ht="15" customHeight="1" x14ac:dyDescent="0.25">
      <c r="A513" s="43">
        <v>53</v>
      </c>
      <c r="B513" s="43">
        <v>1100</v>
      </c>
      <c r="C513" t="s">
        <v>2251</v>
      </c>
      <c r="D513" t="s">
        <v>2252</v>
      </c>
      <c r="E513" s="44" t="s">
        <v>671</v>
      </c>
      <c r="F513" s="35">
        <v>125726</v>
      </c>
      <c r="G513" s="53">
        <v>369</v>
      </c>
      <c r="H513" s="56">
        <f t="shared" si="182"/>
        <v>2.5670263661590602</v>
      </c>
      <c r="I513">
        <v>70</v>
      </c>
      <c r="J513">
        <v>152</v>
      </c>
      <c r="K513" s="37">
        <f t="shared" si="183"/>
        <v>46.052599999999998</v>
      </c>
      <c r="L513" s="37">
        <v>394</v>
      </c>
      <c r="M513" s="37">
        <v>387</v>
      </c>
      <c r="N513" s="37">
        <v>381</v>
      </c>
      <c r="O513" s="37">
        <v>376</v>
      </c>
      <c r="P513" s="48">
        <v>342</v>
      </c>
      <c r="Q513" s="53">
        <v>365</v>
      </c>
      <c r="R513" s="45">
        <f t="shared" si="184"/>
        <v>394</v>
      </c>
      <c r="S513" s="38">
        <f t="shared" si="185"/>
        <v>6.35</v>
      </c>
      <c r="T513" s="53">
        <v>1604800</v>
      </c>
      <c r="U513" s="53">
        <v>20039191</v>
      </c>
      <c r="V513" s="63">
        <f t="shared" si="186"/>
        <v>8.0083070000000003</v>
      </c>
      <c r="W513" s="36">
        <v>75</v>
      </c>
      <c r="X513">
        <v>337</v>
      </c>
      <c r="Y513">
        <f t="shared" si="187"/>
        <v>22.26</v>
      </c>
      <c r="Z513" s="55">
        <v>221577</v>
      </c>
      <c r="AA513" s="46">
        <v>153359</v>
      </c>
      <c r="AB513" s="37">
        <f t="shared" si="188"/>
        <v>0.376778</v>
      </c>
      <c r="AC513" s="37" t="str">
        <f t="shared" si="189"/>
        <v/>
      </c>
      <c r="AD513" s="37" t="str">
        <f t="shared" si="190"/>
        <v/>
      </c>
      <c r="AE513" s="71">
        <f t="shared" si="191"/>
        <v>763.48408267811476</v>
      </c>
      <c r="AF513" s="71">
        <f t="shared" si="192"/>
        <v>0</v>
      </c>
      <c r="AG513" s="71">
        <f t="shared" si="193"/>
        <v>0</v>
      </c>
      <c r="AH513" s="71" t="str">
        <f t="shared" si="194"/>
        <v/>
      </c>
      <c r="AI513" s="37" t="str">
        <f t="shared" si="195"/>
        <v/>
      </c>
      <c r="AJ513" s="37" t="str">
        <f t="shared" si="196"/>
        <v/>
      </c>
      <c r="AK513" s="38">
        <f t="shared" si="197"/>
        <v>763.48</v>
      </c>
      <c r="AL513" s="38">
        <f t="shared" si="198"/>
        <v>776.56</v>
      </c>
      <c r="AM513" s="36">
        <f t="shared" si="199"/>
        <v>203065</v>
      </c>
      <c r="AN513" s="39">
        <f t="shared" si="200"/>
        <v>1.8122660999999999E-3</v>
      </c>
      <c r="AO513" s="36">
        <f t="shared" si="201"/>
        <v>140.1588479079</v>
      </c>
      <c r="AP513" s="36">
        <f t="shared" si="202"/>
        <v>125866</v>
      </c>
      <c r="AQ513" s="36">
        <f t="shared" si="203"/>
        <v>3690</v>
      </c>
      <c r="AR513" s="36">
        <f t="shared" si="204"/>
        <v>7667.9500000000007</v>
      </c>
      <c r="AS513" s="36">
        <f t="shared" si="205"/>
        <v>122036</v>
      </c>
      <c r="AT513" s="40">
        <f t="shared" si="206"/>
        <v>125866</v>
      </c>
      <c r="AU513" s="37"/>
      <c r="AV513" s="37">
        <f t="shared" si="207"/>
        <v>1</v>
      </c>
    </row>
    <row r="514" spans="1:48" ht="15" customHeight="1" x14ac:dyDescent="0.25">
      <c r="A514" s="43">
        <v>53</v>
      </c>
      <c r="B514" s="43">
        <v>1200</v>
      </c>
      <c r="C514" t="s">
        <v>2565</v>
      </c>
      <c r="D514" t="s">
        <v>2566</v>
      </c>
      <c r="E514" s="44" t="s">
        <v>828</v>
      </c>
      <c r="F514" s="35">
        <v>109547</v>
      </c>
      <c r="G514" s="53">
        <v>333</v>
      </c>
      <c r="H514" s="56">
        <f t="shared" si="182"/>
        <v>2.5224442335063197</v>
      </c>
      <c r="I514">
        <v>51</v>
      </c>
      <c r="J514">
        <v>137</v>
      </c>
      <c r="K514" s="37">
        <f t="shared" si="183"/>
        <v>37.226300000000002</v>
      </c>
      <c r="L514" s="37">
        <v>390</v>
      </c>
      <c r="M514" s="37">
        <v>380</v>
      </c>
      <c r="N514" s="37">
        <v>351</v>
      </c>
      <c r="O514" s="37">
        <v>332</v>
      </c>
      <c r="P514" s="48">
        <v>339</v>
      </c>
      <c r="Q514" s="53">
        <v>332</v>
      </c>
      <c r="R514" s="45">
        <f t="shared" si="184"/>
        <v>390</v>
      </c>
      <c r="S514" s="38">
        <f t="shared" si="185"/>
        <v>14.62</v>
      </c>
      <c r="T514" s="53">
        <v>3031100</v>
      </c>
      <c r="U514" s="53">
        <v>24516876</v>
      </c>
      <c r="V514" s="63">
        <f t="shared" si="186"/>
        <v>12.363320999999999</v>
      </c>
      <c r="W514" s="36">
        <v>99</v>
      </c>
      <c r="X514">
        <v>257</v>
      </c>
      <c r="Y514">
        <f t="shared" si="187"/>
        <v>38.520000000000003</v>
      </c>
      <c r="Z514" s="55">
        <v>219288</v>
      </c>
      <c r="AA514" s="46">
        <v>150048</v>
      </c>
      <c r="AB514" s="37">
        <f t="shared" si="188"/>
        <v>0.376778</v>
      </c>
      <c r="AC514" s="37" t="str">
        <f t="shared" si="189"/>
        <v/>
      </c>
      <c r="AD514" s="37" t="str">
        <f t="shared" si="190"/>
        <v/>
      </c>
      <c r="AE514" s="71">
        <f t="shared" si="191"/>
        <v>753.63691496417539</v>
      </c>
      <c r="AF514" s="71">
        <f t="shared" si="192"/>
        <v>0</v>
      </c>
      <c r="AG514" s="71">
        <f t="shared" si="193"/>
        <v>0</v>
      </c>
      <c r="AH514" s="71" t="str">
        <f t="shared" si="194"/>
        <v/>
      </c>
      <c r="AI514" s="37" t="str">
        <f t="shared" si="195"/>
        <v/>
      </c>
      <c r="AJ514" s="37" t="str">
        <f t="shared" si="196"/>
        <v/>
      </c>
      <c r="AK514" s="38">
        <f t="shared" si="197"/>
        <v>753.64</v>
      </c>
      <c r="AL514" s="38">
        <f t="shared" si="198"/>
        <v>766.55</v>
      </c>
      <c r="AM514" s="36">
        <f t="shared" si="199"/>
        <v>172638</v>
      </c>
      <c r="AN514" s="39">
        <f t="shared" si="200"/>
        <v>1.8122660999999999E-3</v>
      </c>
      <c r="AO514" s="36">
        <f t="shared" si="201"/>
        <v>114.33768051509999</v>
      </c>
      <c r="AP514" s="36">
        <f t="shared" si="202"/>
        <v>109661</v>
      </c>
      <c r="AQ514" s="36">
        <f t="shared" si="203"/>
        <v>3330</v>
      </c>
      <c r="AR514" s="36">
        <f t="shared" si="204"/>
        <v>7502.4000000000005</v>
      </c>
      <c r="AS514" s="36">
        <f t="shared" si="205"/>
        <v>106217</v>
      </c>
      <c r="AT514" s="40">
        <f t="shared" si="206"/>
        <v>109661</v>
      </c>
      <c r="AU514" s="37"/>
      <c r="AV514" s="37">
        <f t="shared" si="207"/>
        <v>1</v>
      </c>
    </row>
    <row r="515" spans="1:48" ht="15" customHeight="1" x14ac:dyDescent="0.25">
      <c r="A515" s="43">
        <v>53</v>
      </c>
      <c r="B515" s="43">
        <v>1300</v>
      </c>
      <c r="C515" t="s">
        <v>2595</v>
      </c>
      <c r="D515" t="s">
        <v>2596</v>
      </c>
      <c r="E515" s="44" t="s">
        <v>843</v>
      </c>
      <c r="F515" s="35">
        <v>4117146</v>
      </c>
      <c r="G515" s="53">
        <v>14052</v>
      </c>
      <c r="H515" s="56">
        <f t="shared" si="182"/>
        <v>4.1477381411199881</v>
      </c>
      <c r="I515">
        <v>823</v>
      </c>
      <c r="J515">
        <v>4955</v>
      </c>
      <c r="K515" s="37">
        <f t="shared" si="183"/>
        <v>16.609500000000001</v>
      </c>
      <c r="L515" s="37">
        <v>9916</v>
      </c>
      <c r="M515" s="37">
        <v>10243</v>
      </c>
      <c r="N515" s="37">
        <v>9977</v>
      </c>
      <c r="O515" s="37">
        <v>11283</v>
      </c>
      <c r="P515" s="45">
        <v>12764</v>
      </c>
      <c r="Q515" s="53">
        <v>13947</v>
      </c>
      <c r="R515" s="45">
        <f t="shared" si="184"/>
        <v>13947</v>
      </c>
      <c r="S515" s="38">
        <f t="shared" si="185"/>
        <v>0</v>
      </c>
      <c r="T515" s="53">
        <v>275632800</v>
      </c>
      <c r="U515" s="53">
        <v>1090498962</v>
      </c>
      <c r="V515" s="63">
        <f t="shared" si="186"/>
        <v>25.275842000000001</v>
      </c>
      <c r="W515" s="36">
        <v>2165</v>
      </c>
      <c r="X515">
        <v>13838</v>
      </c>
      <c r="Y515">
        <f t="shared" si="187"/>
        <v>15.65</v>
      </c>
      <c r="Z515" s="55">
        <v>12902016</v>
      </c>
      <c r="AA515" s="46">
        <v>6558846</v>
      </c>
      <c r="AB515" s="37">
        <f t="shared" si="188"/>
        <v>0.376778</v>
      </c>
      <c r="AC515" s="37" t="str">
        <f t="shared" si="189"/>
        <v/>
      </c>
      <c r="AD515" s="37" t="str">
        <f t="shared" si="190"/>
        <v/>
      </c>
      <c r="AE515" s="71">
        <f t="shared" si="191"/>
        <v>0</v>
      </c>
      <c r="AF515" s="71">
        <f t="shared" si="192"/>
        <v>0</v>
      </c>
      <c r="AG515" s="71">
        <f t="shared" si="193"/>
        <v>873.84621555770002</v>
      </c>
      <c r="AH515" s="71" t="str">
        <f t="shared" si="194"/>
        <v/>
      </c>
      <c r="AI515" s="37" t="str">
        <f t="shared" si="195"/>
        <v/>
      </c>
      <c r="AJ515" s="37" t="str">
        <f t="shared" si="196"/>
        <v/>
      </c>
      <c r="AK515" s="38">
        <f t="shared" si="197"/>
        <v>873.85</v>
      </c>
      <c r="AL515" s="38">
        <f t="shared" si="198"/>
        <v>888.82</v>
      </c>
      <c r="AM515" s="36">
        <f t="shared" si="199"/>
        <v>7628503</v>
      </c>
      <c r="AN515" s="39">
        <f t="shared" si="200"/>
        <v>1.8122660999999999E-3</v>
      </c>
      <c r="AO515" s="36">
        <f t="shared" si="201"/>
        <v>6363.5132560976999</v>
      </c>
      <c r="AP515" s="36">
        <f t="shared" si="202"/>
        <v>4123510</v>
      </c>
      <c r="AQ515" s="36">
        <f t="shared" si="203"/>
        <v>140520</v>
      </c>
      <c r="AR515" s="36">
        <f t="shared" si="204"/>
        <v>327942.30000000005</v>
      </c>
      <c r="AS515" s="36">
        <f t="shared" si="205"/>
        <v>3976626</v>
      </c>
      <c r="AT515" s="40">
        <f t="shared" si="206"/>
        <v>4123510</v>
      </c>
      <c r="AU515" s="37"/>
      <c r="AV515" s="37">
        <f t="shared" si="207"/>
        <v>1</v>
      </c>
    </row>
    <row r="516" spans="1:48" ht="15" customHeight="1" x14ac:dyDescent="0.25">
      <c r="A516" s="43">
        <v>54</v>
      </c>
      <c r="B516" s="43">
        <v>100</v>
      </c>
      <c r="C516" t="s">
        <v>903</v>
      </c>
      <c r="D516" t="s">
        <v>904</v>
      </c>
      <c r="E516" s="44" t="s">
        <v>0</v>
      </c>
      <c r="F516" s="35">
        <v>770149</v>
      </c>
      <c r="G516" s="53">
        <v>1773</v>
      </c>
      <c r="H516" s="56">
        <f t="shared" si="182"/>
        <v>3.2487087356009177</v>
      </c>
      <c r="I516">
        <v>136</v>
      </c>
      <c r="J516">
        <v>852</v>
      </c>
      <c r="K516" s="37">
        <f t="shared" si="183"/>
        <v>15.962399999999999</v>
      </c>
      <c r="L516" s="37">
        <v>2076</v>
      </c>
      <c r="M516" s="37">
        <v>1971</v>
      </c>
      <c r="N516" s="37">
        <v>1708</v>
      </c>
      <c r="O516" s="37">
        <v>1657</v>
      </c>
      <c r="P516" s="45">
        <v>1707</v>
      </c>
      <c r="Q516" s="53">
        <v>1740</v>
      </c>
      <c r="R516" s="45">
        <f t="shared" si="184"/>
        <v>2076</v>
      </c>
      <c r="S516" s="38">
        <f t="shared" si="185"/>
        <v>14.6</v>
      </c>
      <c r="T516" s="53">
        <v>11432500</v>
      </c>
      <c r="U516" s="53">
        <v>81973676</v>
      </c>
      <c r="V516" s="63">
        <f t="shared" si="186"/>
        <v>13.94655</v>
      </c>
      <c r="W516" s="36">
        <v>355</v>
      </c>
      <c r="X516">
        <v>1828</v>
      </c>
      <c r="Y516">
        <f t="shared" si="187"/>
        <v>19.420000000000002</v>
      </c>
      <c r="Z516" s="55">
        <v>780227</v>
      </c>
      <c r="AA516" s="46">
        <v>467256</v>
      </c>
      <c r="AB516" s="37">
        <f t="shared" si="188"/>
        <v>0.376778</v>
      </c>
      <c r="AC516" s="37" t="str">
        <f t="shared" si="189"/>
        <v/>
      </c>
      <c r="AD516" s="37" t="str">
        <f t="shared" si="190"/>
        <v/>
      </c>
      <c r="AE516" s="71">
        <f t="shared" si="191"/>
        <v>914.05203939332387</v>
      </c>
      <c r="AF516" s="71">
        <f t="shared" si="192"/>
        <v>0</v>
      </c>
      <c r="AG516" s="71">
        <f t="shared" si="193"/>
        <v>0</v>
      </c>
      <c r="AH516" s="71" t="str">
        <f t="shared" si="194"/>
        <v/>
      </c>
      <c r="AI516" s="37" t="str">
        <f t="shared" si="195"/>
        <v/>
      </c>
      <c r="AJ516" s="37" t="str">
        <f t="shared" si="196"/>
        <v/>
      </c>
      <c r="AK516" s="38">
        <f t="shared" si="197"/>
        <v>914.05</v>
      </c>
      <c r="AL516" s="38">
        <f t="shared" si="198"/>
        <v>929.71</v>
      </c>
      <c r="AM516" s="36">
        <f t="shared" si="199"/>
        <v>1354403</v>
      </c>
      <c r="AN516" s="39">
        <f t="shared" si="200"/>
        <v>1.8122660999999999E-3</v>
      </c>
      <c r="AO516" s="36">
        <f t="shared" si="201"/>
        <v>1058.8237179893999</v>
      </c>
      <c r="AP516" s="36">
        <f t="shared" si="202"/>
        <v>771208</v>
      </c>
      <c r="AQ516" s="36">
        <f t="shared" si="203"/>
        <v>17730</v>
      </c>
      <c r="AR516" s="36">
        <f t="shared" si="204"/>
        <v>23362.800000000003</v>
      </c>
      <c r="AS516" s="36">
        <f t="shared" si="205"/>
        <v>752419</v>
      </c>
      <c r="AT516" s="40">
        <f t="shared" si="206"/>
        <v>771208</v>
      </c>
      <c r="AU516" s="37"/>
      <c r="AV516" s="37">
        <f t="shared" si="207"/>
        <v>1</v>
      </c>
    </row>
    <row r="517" spans="1:48" ht="15" customHeight="1" x14ac:dyDescent="0.25">
      <c r="A517" s="43">
        <v>54</v>
      </c>
      <c r="B517" s="43">
        <v>200</v>
      </c>
      <c r="C517" t="s">
        <v>1063</v>
      </c>
      <c r="D517" t="s">
        <v>1064</v>
      </c>
      <c r="E517" s="44" t="s">
        <v>80</v>
      </c>
      <c r="F517" s="35">
        <v>28930</v>
      </c>
      <c r="G517" s="53">
        <v>99</v>
      </c>
      <c r="H517" s="56">
        <f t="shared" si="182"/>
        <v>1.9956351945975499</v>
      </c>
      <c r="I517">
        <v>16</v>
      </c>
      <c r="J517">
        <v>58</v>
      </c>
      <c r="K517" s="37">
        <f t="shared" si="183"/>
        <v>27.586199999999998</v>
      </c>
      <c r="L517" s="37">
        <v>128</v>
      </c>
      <c r="M517" s="37">
        <v>160</v>
      </c>
      <c r="N517" s="37">
        <v>119</v>
      </c>
      <c r="O517" s="37">
        <v>91</v>
      </c>
      <c r="P517" s="48">
        <v>110</v>
      </c>
      <c r="Q517" s="53">
        <v>96</v>
      </c>
      <c r="R517" s="45">
        <f t="shared" si="184"/>
        <v>160</v>
      </c>
      <c r="S517" s="38">
        <f t="shared" si="185"/>
        <v>38.130000000000003</v>
      </c>
      <c r="T517" s="53">
        <v>212200</v>
      </c>
      <c r="U517" s="53">
        <v>3049459</v>
      </c>
      <c r="V517" s="63">
        <f t="shared" si="186"/>
        <v>6.9586110000000003</v>
      </c>
      <c r="W517" s="36">
        <v>47</v>
      </c>
      <c r="X517">
        <v>154</v>
      </c>
      <c r="Y517">
        <f t="shared" si="187"/>
        <v>30.52</v>
      </c>
      <c r="Z517" s="55">
        <v>31913</v>
      </c>
      <c r="AA517" s="46">
        <v>15000</v>
      </c>
      <c r="AB517" s="37">
        <f t="shared" si="188"/>
        <v>0.376778</v>
      </c>
      <c r="AC517" s="37" t="str">
        <f t="shared" si="189"/>
        <v/>
      </c>
      <c r="AD517" s="37" t="str">
        <f t="shared" si="190"/>
        <v/>
      </c>
      <c r="AE517" s="71">
        <f t="shared" si="191"/>
        <v>637.27691487712309</v>
      </c>
      <c r="AF517" s="71">
        <f t="shared" si="192"/>
        <v>0</v>
      </c>
      <c r="AG517" s="71">
        <f t="shared" si="193"/>
        <v>0</v>
      </c>
      <c r="AH517" s="71" t="str">
        <f t="shared" si="194"/>
        <v/>
      </c>
      <c r="AI517" s="37" t="str">
        <f t="shared" si="195"/>
        <v/>
      </c>
      <c r="AJ517" s="37" t="str">
        <f t="shared" si="196"/>
        <v/>
      </c>
      <c r="AK517" s="38">
        <f t="shared" si="197"/>
        <v>637.28</v>
      </c>
      <c r="AL517" s="38">
        <f t="shared" si="198"/>
        <v>648.20000000000005</v>
      </c>
      <c r="AM517" s="36">
        <f t="shared" si="199"/>
        <v>52148</v>
      </c>
      <c r="AN517" s="39">
        <f t="shared" si="200"/>
        <v>1.8122660999999999E-3</v>
      </c>
      <c r="AO517" s="36">
        <f t="shared" si="201"/>
        <v>42.077194309799999</v>
      </c>
      <c r="AP517" s="36">
        <f t="shared" si="202"/>
        <v>28972</v>
      </c>
      <c r="AQ517" s="36">
        <f t="shared" si="203"/>
        <v>990</v>
      </c>
      <c r="AR517" s="36">
        <f t="shared" si="204"/>
        <v>750</v>
      </c>
      <c r="AS517" s="36">
        <f t="shared" si="205"/>
        <v>28180</v>
      </c>
      <c r="AT517" s="40">
        <f t="shared" si="206"/>
        <v>28972</v>
      </c>
      <c r="AU517" s="37"/>
      <c r="AV517" s="37">
        <f t="shared" si="207"/>
        <v>1</v>
      </c>
    </row>
    <row r="518" spans="1:48" ht="15" customHeight="1" x14ac:dyDescent="0.25">
      <c r="A518" s="43">
        <v>54</v>
      </c>
      <c r="B518" s="43">
        <v>400</v>
      </c>
      <c r="C518" t="s">
        <v>1483</v>
      </c>
      <c r="D518" t="s">
        <v>1484</v>
      </c>
      <c r="E518" s="44" t="s">
        <v>288</v>
      </c>
      <c r="F518" s="35">
        <v>66224</v>
      </c>
      <c r="G518" s="53">
        <v>230</v>
      </c>
      <c r="H518" s="56">
        <f t="shared" si="182"/>
        <v>2.3617278360175931</v>
      </c>
      <c r="I518">
        <v>37</v>
      </c>
      <c r="J518">
        <v>113</v>
      </c>
      <c r="K518" s="37">
        <f t="shared" si="183"/>
        <v>32.743400000000001</v>
      </c>
      <c r="L518" s="37">
        <v>265</v>
      </c>
      <c r="M518" s="37">
        <v>241</v>
      </c>
      <c r="N518" s="37">
        <v>200</v>
      </c>
      <c r="O518" s="37">
        <v>215</v>
      </c>
      <c r="P518" s="48">
        <v>214</v>
      </c>
      <c r="Q518" s="53">
        <v>227</v>
      </c>
      <c r="R518" s="45">
        <f t="shared" si="184"/>
        <v>265</v>
      </c>
      <c r="S518" s="38">
        <f t="shared" si="185"/>
        <v>13.21</v>
      </c>
      <c r="T518" s="53">
        <v>1573300</v>
      </c>
      <c r="U518" s="53">
        <v>10458462</v>
      </c>
      <c r="V518" s="63">
        <f t="shared" si="186"/>
        <v>15.043321000000001</v>
      </c>
      <c r="W518" s="36">
        <v>42</v>
      </c>
      <c r="X518">
        <v>277</v>
      </c>
      <c r="Y518">
        <f t="shared" si="187"/>
        <v>15.16</v>
      </c>
      <c r="Z518" s="55">
        <v>108765</v>
      </c>
      <c r="AA518" s="46">
        <v>62439</v>
      </c>
      <c r="AB518" s="37">
        <f t="shared" si="188"/>
        <v>0.376778</v>
      </c>
      <c r="AC518" s="37" t="str">
        <f t="shared" si="189"/>
        <v/>
      </c>
      <c r="AD518" s="37" t="str">
        <f t="shared" si="190"/>
        <v/>
      </c>
      <c r="AE518" s="71">
        <f t="shared" si="191"/>
        <v>718.13835923605791</v>
      </c>
      <c r="AF518" s="71">
        <f t="shared" si="192"/>
        <v>0</v>
      </c>
      <c r="AG518" s="71">
        <f t="shared" si="193"/>
        <v>0</v>
      </c>
      <c r="AH518" s="71" t="str">
        <f t="shared" si="194"/>
        <v/>
      </c>
      <c r="AI518" s="37" t="str">
        <f t="shared" si="195"/>
        <v/>
      </c>
      <c r="AJ518" s="37" t="str">
        <f t="shared" si="196"/>
        <v/>
      </c>
      <c r="AK518" s="38">
        <f t="shared" si="197"/>
        <v>718.14</v>
      </c>
      <c r="AL518" s="38">
        <f t="shared" si="198"/>
        <v>730.44</v>
      </c>
      <c r="AM518" s="36">
        <f t="shared" si="199"/>
        <v>127021</v>
      </c>
      <c r="AN518" s="39">
        <f t="shared" si="200"/>
        <v>1.8122660999999999E-3</v>
      </c>
      <c r="AO518" s="36">
        <f t="shared" si="201"/>
        <v>110.18034208169999</v>
      </c>
      <c r="AP518" s="36">
        <f t="shared" si="202"/>
        <v>66334</v>
      </c>
      <c r="AQ518" s="36">
        <f t="shared" si="203"/>
        <v>2300</v>
      </c>
      <c r="AR518" s="36">
        <f t="shared" si="204"/>
        <v>3121.9500000000003</v>
      </c>
      <c r="AS518" s="36">
        <f t="shared" si="205"/>
        <v>63924</v>
      </c>
      <c r="AT518" s="40">
        <f t="shared" si="206"/>
        <v>66334</v>
      </c>
      <c r="AU518" s="37"/>
      <c r="AV518" s="37">
        <f t="shared" si="207"/>
        <v>1</v>
      </c>
    </row>
    <row r="519" spans="1:48" ht="15" customHeight="1" x14ac:dyDescent="0.25">
      <c r="A519" s="43">
        <v>54</v>
      </c>
      <c r="B519" s="43">
        <v>500</v>
      </c>
      <c r="C519" t="s">
        <v>1565</v>
      </c>
      <c r="D519" t="s">
        <v>1566</v>
      </c>
      <c r="E519" s="44" t="s">
        <v>329</v>
      </c>
      <c r="F519" s="35">
        <v>233974</v>
      </c>
      <c r="G519" s="53">
        <v>565</v>
      </c>
      <c r="H519" s="56">
        <f t="shared" si="182"/>
        <v>2.7520484478194387</v>
      </c>
      <c r="I519">
        <v>74</v>
      </c>
      <c r="J519">
        <v>285</v>
      </c>
      <c r="K519" s="37">
        <f t="shared" si="183"/>
        <v>25.9649</v>
      </c>
      <c r="L519" s="37">
        <v>598</v>
      </c>
      <c r="M519" s="37">
        <v>690</v>
      </c>
      <c r="N519" s="37">
        <v>611</v>
      </c>
      <c r="O519" s="37">
        <v>622</v>
      </c>
      <c r="P519" s="48">
        <v>597</v>
      </c>
      <c r="Q519" s="53">
        <v>564</v>
      </c>
      <c r="R519" s="45">
        <f t="shared" si="184"/>
        <v>690</v>
      </c>
      <c r="S519" s="38">
        <f t="shared" si="185"/>
        <v>18.12</v>
      </c>
      <c r="T519" s="53">
        <v>3502400</v>
      </c>
      <c r="U519" s="53">
        <v>27963595</v>
      </c>
      <c r="V519" s="63">
        <f t="shared" si="186"/>
        <v>12.524856</v>
      </c>
      <c r="W519" s="36">
        <v>133</v>
      </c>
      <c r="X519">
        <v>622</v>
      </c>
      <c r="Y519">
        <f t="shared" si="187"/>
        <v>21.38</v>
      </c>
      <c r="Z519" s="55">
        <v>290279</v>
      </c>
      <c r="AA519" s="46">
        <v>241459</v>
      </c>
      <c r="AB519" s="37">
        <f t="shared" si="188"/>
        <v>0.376778</v>
      </c>
      <c r="AC519" s="37" t="str">
        <f t="shared" si="189"/>
        <v/>
      </c>
      <c r="AD519" s="37" t="str">
        <f t="shared" si="190"/>
        <v/>
      </c>
      <c r="AE519" s="71">
        <f t="shared" si="191"/>
        <v>804.35120500901417</v>
      </c>
      <c r="AF519" s="71">
        <f t="shared" si="192"/>
        <v>0</v>
      </c>
      <c r="AG519" s="71">
        <f t="shared" si="193"/>
        <v>0</v>
      </c>
      <c r="AH519" s="71" t="str">
        <f t="shared" si="194"/>
        <v/>
      </c>
      <c r="AI519" s="37" t="str">
        <f t="shared" si="195"/>
        <v/>
      </c>
      <c r="AJ519" s="37" t="str">
        <f t="shared" si="196"/>
        <v/>
      </c>
      <c r="AK519" s="38">
        <f t="shared" si="197"/>
        <v>804.35</v>
      </c>
      <c r="AL519" s="38">
        <f t="shared" si="198"/>
        <v>818.13</v>
      </c>
      <c r="AM519" s="36">
        <f t="shared" si="199"/>
        <v>352873</v>
      </c>
      <c r="AN519" s="39">
        <f t="shared" si="200"/>
        <v>1.8122660999999999E-3</v>
      </c>
      <c r="AO519" s="36">
        <f t="shared" si="201"/>
        <v>215.47662702389999</v>
      </c>
      <c r="AP519" s="36">
        <f t="shared" si="202"/>
        <v>234189</v>
      </c>
      <c r="AQ519" s="36">
        <f t="shared" si="203"/>
        <v>5650</v>
      </c>
      <c r="AR519" s="36">
        <f t="shared" si="204"/>
        <v>12072.95</v>
      </c>
      <c r="AS519" s="36">
        <f t="shared" si="205"/>
        <v>228324</v>
      </c>
      <c r="AT519" s="40">
        <f t="shared" si="206"/>
        <v>234189</v>
      </c>
      <c r="AU519" s="37"/>
      <c r="AV519" s="37">
        <f t="shared" si="207"/>
        <v>1</v>
      </c>
    </row>
    <row r="520" spans="1:48" ht="15" customHeight="1" x14ac:dyDescent="0.25">
      <c r="A520" s="43">
        <v>54</v>
      </c>
      <c r="B520" s="43">
        <v>600</v>
      </c>
      <c r="C520" t="s">
        <v>1613</v>
      </c>
      <c r="D520" t="s">
        <v>1614</v>
      </c>
      <c r="E520" s="44" t="s">
        <v>353</v>
      </c>
      <c r="F520" s="35">
        <v>91240</v>
      </c>
      <c r="G520" s="53">
        <v>291</v>
      </c>
      <c r="H520" s="56">
        <f t="shared" si="182"/>
        <v>2.4638929889859074</v>
      </c>
      <c r="I520">
        <v>41</v>
      </c>
      <c r="J520">
        <v>93</v>
      </c>
      <c r="K520" s="37">
        <f t="shared" si="183"/>
        <v>44.085999999999999</v>
      </c>
      <c r="L520" s="37">
        <v>311</v>
      </c>
      <c r="M520" s="37">
        <v>336</v>
      </c>
      <c r="N520" s="37">
        <v>309</v>
      </c>
      <c r="O520" s="37">
        <v>315</v>
      </c>
      <c r="P520" s="48">
        <v>307</v>
      </c>
      <c r="Q520" s="53">
        <v>289</v>
      </c>
      <c r="R520" s="45">
        <f t="shared" si="184"/>
        <v>336</v>
      </c>
      <c r="S520" s="38">
        <f t="shared" si="185"/>
        <v>13.39</v>
      </c>
      <c r="T520" s="53">
        <v>1554000</v>
      </c>
      <c r="U520" s="53">
        <v>15322990</v>
      </c>
      <c r="V520" s="63">
        <f t="shared" si="186"/>
        <v>10.141624</v>
      </c>
      <c r="W520" s="36">
        <v>22</v>
      </c>
      <c r="X520">
        <v>164</v>
      </c>
      <c r="Y520">
        <f t="shared" si="187"/>
        <v>13.41</v>
      </c>
      <c r="Z520" s="55">
        <v>151662</v>
      </c>
      <c r="AA520" s="46">
        <v>138287</v>
      </c>
      <c r="AB520" s="37">
        <f t="shared" si="188"/>
        <v>0.376778</v>
      </c>
      <c r="AC520" s="37" t="str">
        <f t="shared" si="189"/>
        <v/>
      </c>
      <c r="AD520" s="37" t="str">
        <f t="shared" si="190"/>
        <v/>
      </c>
      <c r="AE520" s="71">
        <f t="shared" si="191"/>
        <v>740.70429172824026</v>
      </c>
      <c r="AF520" s="71">
        <f t="shared" si="192"/>
        <v>0</v>
      </c>
      <c r="AG520" s="71">
        <f t="shared" si="193"/>
        <v>0</v>
      </c>
      <c r="AH520" s="71" t="str">
        <f t="shared" si="194"/>
        <v/>
      </c>
      <c r="AI520" s="37" t="str">
        <f t="shared" si="195"/>
        <v/>
      </c>
      <c r="AJ520" s="37" t="str">
        <f t="shared" si="196"/>
        <v/>
      </c>
      <c r="AK520" s="38">
        <f t="shared" si="197"/>
        <v>740.7</v>
      </c>
      <c r="AL520" s="38">
        <f t="shared" si="198"/>
        <v>753.39</v>
      </c>
      <c r="AM520" s="36">
        <f t="shared" si="199"/>
        <v>162094</v>
      </c>
      <c r="AN520" s="39">
        <f t="shared" si="200"/>
        <v>1.8122660999999999E-3</v>
      </c>
      <c r="AO520" s="36">
        <f t="shared" si="201"/>
        <v>128.4063022494</v>
      </c>
      <c r="AP520" s="36">
        <f t="shared" si="202"/>
        <v>91368</v>
      </c>
      <c r="AQ520" s="36">
        <f t="shared" si="203"/>
        <v>2910</v>
      </c>
      <c r="AR520" s="36">
        <f t="shared" si="204"/>
        <v>6914.35</v>
      </c>
      <c r="AS520" s="36">
        <f t="shared" si="205"/>
        <v>88330</v>
      </c>
      <c r="AT520" s="40">
        <f t="shared" si="206"/>
        <v>91368</v>
      </c>
      <c r="AU520" s="37"/>
      <c r="AV520" s="37">
        <f t="shared" si="207"/>
        <v>1</v>
      </c>
    </row>
    <row r="521" spans="1:48" ht="15" customHeight="1" x14ac:dyDescent="0.25">
      <c r="A521" s="43">
        <v>54</v>
      </c>
      <c r="B521" s="43">
        <v>800</v>
      </c>
      <c r="C521" t="s">
        <v>2135</v>
      </c>
      <c r="D521" t="s">
        <v>2136</v>
      </c>
      <c r="E521" s="44" t="s">
        <v>614</v>
      </c>
      <c r="F521" s="35">
        <v>27571</v>
      </c>
      <c r="G521" s="53">
        <v>113</v>
      </c>
      <c r="H521" s="56">
        <f t="shared" si="182"/>
        <v>2.0530784434834195</v>
      </c>
      <c r="I521">
        <v>13</v>
      </c>
      <c r="J521">
        <v>54</v>
      </c>
      <c r="K521" s="37">
        <f t="shared" si="183"/>
        <v>24.074100000000001</v>
      </c>
      <c r="L521" s="37">
        <v>149</v>
      </c>
      <c r="M521" s="37">
        <v>134</v>
      </c>
      <c r="N521" s="37">
        <v>132</v>
      </c>
      <c r="O521" s="37">
        <v>121</v>
      </c>
      <c r="P521" s="48">
        <v>92</v>
      </c>
      <c r="Q521" s="53">
        <v>113</v>
      </c>
      <c r="R521" s="45">
        <f t="shared" si="184"/>
        <v>149</v>
      </c>
      <c r="S521" s="38">
        <f t="shared" si="185"/>
        <v>24.16</v>
      </c>
      <c r="T521" s="53">
        <v>524100</v>
      </c>
      <c r="U521" s="53">
        <v>3435801</v>
      </c>
      <c r="V521" s="63">
        <f t="shared" si="186"/>
        <v>15.254085</v>
      </c>
      <c r="W521" s="36">
        <v>14</v>
      </c>
      <c r="X521">
        <v>119</v>
      </c>
      <c r="Y521">
        <f t="shared" si="187"/>
        <v>11.76</v>
      </c>
      <c r="Z521" s="55">
        <v>40051</v>
      </c>
      <c r="AA521" s="46">
        <v>23001</v>
      </c>
      <c r="AB521" s="37">
        <f t="shared" si="188"/>
        <v>0.376778</v>
      </c>
      <c r="AC521" s="37" t="str">
        <f t="shared" si="189"/>
        <v/>
      </c>
      <c r="AD521" s="37" t="str">
        <f t="shared" si="190"/>
        <v/>
      </c>
      <c r="AE521" s="71">
        <f t="shared" si="191"/>
        <v>649.96480736128728</v>
      </c>
      <c r="AF521" s="71">
        <f t="shared" si="192"/>
        <v>0</v>
      </c>
      <c r="AG521" s="71">
        <f t="shared" si="193"/>
        <v>0</v>
      </c>
      <c r="AH521" s="71" t="str">
        <f t="shared" si="194"/>
        <v/>
      </c>
      <c r="AI521" s="37" t="str">
        <f t="shared" si="195"/>
        <v/>
      </c>
      <c r="AJ521" s="37" t="str">
        <f t="shared" si="196"/>
        <v/>
      </c>
      <c r="AK521" s="38">
        <f t="shared" si="197"/>
        <v>649.96</v>
      </c>
      <c r="AL521" s="38">
        <f t="shared" si="198"/>
        <v>661.1</v>
      </c>
      <c r="AM521" s="36">
        <f t="shared" si="199"/>
        <v>59614</v>
      </c>
      <c r="AN521" s="39">
        <f t="shared" si="200"/>
        <v>1.8122660999999999E-3</v>
      </c>
      <c r="AO521" s="36">
        <f t="shared" si="201"/>
        <v>58.070442642299994</v>
      </c>
      <c r="AP521" s="36">
        <f t="shared" si="202"/>
        <v>27629</v>
      </c>
      <c r="AQ521" s="36">
        <f t="shared" si="203"/>
        <v>1130</v>
      </c>
      <c r="AR521" s="36">
        <f t="shared" si="204"/>
        <v>1150.05</v>
      </c>
      <c r="AS521" s="36">
        <f t="shared" si="205"/>
        <v>26441</v>
      </c>
      <c r="AT521" s="40">
        <f t="shared" si="206"/>
        <v>27629</v>
      </c>
      <c r="AU521" s="37"/>
      <c r="AV521" s="37">
        <f t="shared" si="207"/>
        <v>1</v>
      </c>
    </row>
    <row r="522" spans="1:48" ht="15" customHeight="1" x14ac:dyDescent="0.25">
      <c r="A522" s="43">
        <v>54</v>
      </c>
      <c r="B522" s="43">
        <v>900</v>
      </c>
      <c r="C522" t="s">
        <v>2297</v>
      </c>
      <c r="D522" t="s">
        <v>2298</v>
      </c>
      <c r="E522" s="44" t="s">
        <v>694</v>
      </c>
      <c r="F522" s="35">
        <v>68435</v>
      </c>
      <c r="G522" s="53">
        <v>179</v>
      </c>
      <c r="H522" s="56">
        <f t="shared" si="182"/>
        <v>2.2528530309798933</v>
      </c>
      <c r="I522">
        <v>53</v>
      </c>
      <c r="J522">
        <v>113</v>
      </c>
      <c r="K522" s="37">
        <f t="shared" si="183"/>
        <v>46.902700000000003</v>
      </c>
      <c r="L522" s="37">
        <v>260</v>
      </c>
      <c r="M522" s="37">
        <v>276</v>
      </c>
      <c r="N522" s="37">
        <v>225</v>
      </c>
      <c r="O522" s="37">
        <v>266</v>
      </c>
      <c r="P522" s="48">
        <v>191</v>
      </c>
      <c r="Q522" s="53">
        <v>179</v>
      </c>
      <c r="R522" s="45">
        <f t="shared" si="184"/>
        <v>276</v>
      </c>
      <c r="S522" s="38">
        <f t="shared" si="185"/>
        <v>35.14</v>
      </c>
      <c r="T522" s="53">
        <v>553400</v>
      </c>
      <c r="U522" s="53">
        <v>6253526</v>
      </c>
      <c r="V522" s="63">
        <f t="shared" si="186"/>
        <v>8.8494080000000004</v>
      </c>
      <c r="W522" s="36">
        <v>32</v>
      </c>
      <c r="X522">
        <v>192</v>
      </c>
      <c r="Y522">
        <f t="shared" si="187"/>
        <v>16.670000000000002</v>
      </c>
      <c r="Z522" s="55">
        <v>66958</v>
      </c>
      <c r="AA522" s="46">
        <v>26501</v>
      </c>
      <c r="AB522" s="37">
        <f t="shared" si="188"/>
        <v>0.376778</v>
      </c>
      <c r="AC522" s="37" t="str">
        <f t="shared" si="189"/>
        <v/>
      </c>
      <c r="AD522" s="37" t="str">
        <f t="shared" si="190"/>
        <v/>
      </c>
      <c r="AE522" s="71">
        <f t="shared" si="191"/>
        <v>694.09041892374591</v>
      </c>
      <c r="AF522" s="71">
        <f t="shared" si="192"/>
        <v>0</v>
      </c>
      <c r="AG522" s="71">
        <f t="shared" si="193"/>
        <v>0</v>
      </c>
      <c r="AH522" s="71" t="str">
        <f t="shared" si="194"/>
        <v/>
      </c>
      <c r="AI522" s="37" t="str">
        <f t="shared" si="195"/>
        <v/>
      </c>
      <c r="AJ522" s="37" t="str">
        <f t="shared" si="196"/>
        <v/>
      </c>
      <c r="AK522" s="38">
        <f t="shared" si="197"/>
        <v>694.09</v>
      </c>
      <c r="AL522" s="38">
        <f t="shared" si="198"/>
        <v>705.98</v>
      </c>
      <c r="AM522" s="36">
        <f t="shared" si="199"/>
        <v>101142</v>
      </c>
      <c r="AN522" s="39">
        <f t="shared" si="200"/>
        <v>1.8122660999999999E-3</v>
      </c>
      <c r="AO522" s="36">
        <f t="shared" si="201"/>
        <v>59.273787332699996</v>
      </c>
      <c r="AP522" s="36">
        <f t="shared" si="202"/>
        <v>68494</v>
      </c>
      <c r="AQ522" s="36">
        <f t="shared" si="203"/>
        <v>1790</v>
      </c>
      <c r="AR522" s="36">
        <f t="shared" si="204"/>
        <v>1325.0500000000002</v>
      </c>
      <c r="AS522" s="36">
        <f t="shared" si="205"/>
        <v>67110</v>
      </c>
      <c r="AT522" s="40">
        <f t="shared" si="206"/>
        <v>68494</v>
      </c>
      <c r="AU522" s="37"/>
      <c r="AV522" s="37">
        <f t="shared" si="207"/>
        <v>1</v>
      </c>
    </row>
    <row r="523" spans="1:48" ht="15" customHeight="1" x14ac:dyDescent="0.25">
      <c r="A523" s="43">
        <v>54</v>
      </c>
      <c r="B523" s="43">
        <v>1100</v>
      </c>
      <c r="C523" t="s">
        <v>2447</v>
      </c>
      <c r="D523" t="s">
        <v>2448</v>
      </c>
      <c r="E523" s="44" t="s">
        <v>769</v>
      </c>
      <c r="F523" s="35">
        <v>365282</v>
      </c>
      <c r="G523" s="53">
        <v>727</v>
      </c>
      <c r="H523" s="56">
        <f t="shared" si="182"/>
        <v>2.8615344108590377</v>
      </c>
      <c r="I523">
        <v>115</v>
      </c>
      <c r="J523">
        <v>382</v>
      </c>
      <c r="K523" s="37">
        <f t="shared" si="183"/>
        <v>30.104700000000001</v>
      </c>
      <c r="L523" s="37">
        <v>868</v>
      </c>
      <c r="M523" s="37">
        <v>907</v>
      </c>
      <c r="N523" s="37">
        <v>821</v>
      </c>
      <c r="O523" s="37">
        <v>865</v>
      </c>
      <c r="P523" s="48">
        <v>821</v>
      </c>
      <c r="Q523" s="53">
        <v>723</v>
      </c>
      <c r="R523" s="45">
        <f t="shared" si="184"/>
        <v>907</v>
      </c>
      <c r="S523" s="38">
        <f t="shared" si="185"/>
        <v>19.850000000000001</v>
      </c>
      <c r="T523" s="53">
        <v>3154800</v>
      </c>
      <c r="U523" s="53">
        <v>27507459</v>
      </c>
      <c r="V523" s="63">
        <f t="shared" si="186"/>
        <v>11.468889000000001</v>
      </c>
      <c r="W523" s="36">
        <v>173</v>
      </c>
      <c r="X523">
        <v>711</v>
      </c>
      <c r="Y523">
        <f t="shared" si="187"/>
        <v>24.33</v>
      </c>
      <c r="Z523" s="55">
        <v>294296</v>
      </c>
      <c r="AA523" s="46">
        <v>231979</v>
      </c>
      <c r="AB523" s="37">
        <f t="shared" si="188"/>
        <v>0.376778</v>
      </c>
      <c r="AC523" s="37" t="str">
        <f t="shared" si="189"/>
        <v/>
      </c>
      <c r="AD523" s="37" t="str">
        <f t="shared" si="190"/>
        <v/>
      </c>
      <c r="AE523" s="71">
        <f t="shared" si="191"/>
        <v>828.53413606731169</v>
      </c>
      <c r="AF523" s="71">
        <f t="shared" si="192"/>
        <v>0</v>
      </c>
      <c r="AG523" s="71">
        <f t="shared" si="193"/>
        <v>0</v>
      </c>
      <c r="AH523" s="71" t="str">
        <f t="shared" si="194"/>
        <v/>
      </c>
      <c r="AI523" s="37" t="str">
        <f t="shared" si="195"/>
        <v/>
      </c>
      <c r="AJ523" s="37" t="str">
        <f t="shared" si="196"/>
        <v/>
      </c>
      <c r="AK523" s="38">
        <f t="shared" si="197"/>
        <v>828.53</v>
      </c>
      <c r="AL523" s="38">
        <f t="shared" si="198"/>
        <v>842.72</v>
      </c>
      <c r="AM523" s="36">
        <f t="shared" si="199"/>
        <v>501773</v>
      </c>
      <c r="AN523" s="39">
        <f t="shared" si="200"/>
        <v>1.8122660999999999E-3</v>
      </c>
      <c r="AO523" s="36">
        <f t="shared" si="201"/>
        <v>247.35801225509999</v>
      </c>
      <c r="AP523" s="36">
        <f t="shared" si="202"/>
        <v>365529</v>
      </c>
      <c r="AQ523" s="36">
        <f t="shared" si="203"/>
        <v>7270</v>
      </c>
      <c r="AR523" s="36">
        <f t="shared" si="204"/>
        <v>11598.95</v>
      </c>
      <c r="AS523" s="36">
        <f t="shared" si="205"/>
        <v>358012</v>
      </c>
      <c r="AT523" s="40">
        <f t="shared" si="206"/>
        <v>365529</v>
      </c>
      <c r="AU523" s="37"/>
      <c r="AV523" s="37">
        <f t="shared" si="207"/>
        <v>1</v>
      </c>
    </row>
    <row r="524" spans="1:48" ht="15" customHeight="1" x14ac:dyDescent="0.25">
      <c r="A524" s="43">
        <v>55</v>
      </c>
      <c r="B524" s="43">
        <v>100</v>
      </c>
      <c r="C524" t="s">
        <v>1125</v>
      </c>
      <c r="D524" t="s">
        <v>1126</v>
      </c>
      <c r="E524" s="44" t="s">
        <v>111</v>
      </c>
      <c r="F524" s="35">
        <v>499478</v>
      </c>
      <c r="G524" s="53">
        <v>6883</v>
      </c>
      <c r="H524" s="56">
        <f t="shared" ref="H524:H587" si="208">LOG10(G524)</f>
        <v>3.8377777695537332</v>
      </c>
      <c r="I524">
        <v>78</v>
      </c>
      <c r="J524">
        <v>2404</v>
      </c>
      <c r="K524" s="37">
        <f t="shared" ref="K524:K578" si="209">ROUND(I524/J524,6)*100</f>
        <v>3.2446000000000002</v>
      </c>
      <c r="L524" s="37">
        <v>1419</v>
      </c>
      <c r="M524" s="37">
        <v>1715</v>
      </c>
      <c r="N524" s="37">
        <v>2441</v>
      </c>
      <c r="O524" s="37">
        <v>3500</v>
      </c>
      <c r="P524" s="45">
        <v>4914</v>
      </c>
      <c r="Q524" s="53">
        <v>6312</v>
      </c>
      <c r="R524" s="45">
        <f t="shared" ref="R524:R587" si="210">MAX(L524:Q524)</f>
        <v>6312</v>
      </c>
      <c r="S524" s="38">
        <f t="shared" ref="S524:S587" si="211">ROUND(IF(100*(1-(G524/R524))&lt;0,0,100*(1-G524/R524)),2)</f>
        <v>0</v>
      </c>
      <c r="T524" s="53">
        <v>73222200</v>
      </c>
      <c r="U524" s="53">
        <v>874751729</v>
      </c>
      <c r="V524" s="63">
        <f t="shared" ref="V524:V587" si="212">ROUND(T524/U524*100,6)</f>
        <v>8.3706259999999997</v>
      </c>
      <c r="W524" s="36">
        <v>729</v>
      </c>
      <c r="X524">
        <v>6373</v>
      </c>
      <c r="Y524">
        <f t="shared" ref="Y524:Y587" si="213">ROUND(W524/X524*100,2)</f>
        <v>11.44</v>
      </c>
      <c r="Z524" s="55">
        <v>10641598</v>
      </c>
      <c r="AA524" s="46">
        <v>5936530</v>
      </c>
      <c r="AB524" s="37">
        <f t="shared" ref="AB524:AB587" si="214">ROUND(AA$11/Z$11,6)</f>
        <v>0.376778</v>
      </c>
      <c r="AC524" s="37" t="str">
        <f t="shared" ref="AC524:AC587" si="215">IF(AND(2500&lt;=G524,G524&lt;3000),(G524-2500)*0.002,"")</f>
        <v/>
      </c>
      <c r="AD524" s="37" t="str">
        <f t="shared" ref="AD524:AD587" si="216">IF(AND(10000&lt;=G524,G524&lt;11000),(11000-G524)*0.001,"")</f>
        <v/>
      </c>
      <c r="AE524" s="71">
        <f t="shared" ref="AE524:AE587" si="217">IF(G524&lt;3000, 196.487+(220.877*H524),0)</f>
        <v>0</v>
      </c>
      <c r="AF524" s="71">
        <f t="shared" ref="AF524:AF587" si="218">IF((AND(2500&lt;=G524,G524&lt;11000)),1.15*(497.308+(6.667*K524)+(9.215*V524)+(16.081*S524)),0)</f>
        <v>685.48632680849983</v>
      </c>
      <c r="AG524" s="71">
        <f t="shared" ref="AG524:AG587" si="219">IF(G524&gt;=10000,1.15*(293.056+(8.572*K524)+(11.494*Y524)+(5.719*V524)+(9.484*S524)),0)</f>
        <v>0</v>
      </c>
      <c r="AH524" s="71" t="str">
        <f t="shared" ref="AH524:AH587" si="220">IF(AND(2500&lt;=G524,G524&lt;3000),(AC524*AF524)+((1-AC524)*AE524),"")</f>
        <v/>
      </c>
      <c r="AI524" s="37" t="str">
        <f t="shared" ref="AI524:AI587" si="221">IF(AND(10000&lt;=G524,G524&lt;11000),(AD524*AF524)+(AG524*(1-AD524)),"")</f>
        <v/>
      </c>
      <c r="AJ524" s="37" t="str">
        <f t="shared" ref="AJ524:AJ587" si="222">IF(AND(AC524="",AD524=""),"",1)</f>
        <v/>
      </c>
      <c r="AK524" s="38">
        <f t="shared" ref="AK524:AK587" si="223">ROUND(IF(AJ524="",MAX(AE524,AF524,AG524),MAX(AH524,AI524)),2)</f>
        <v>685.49</v>
      </c>
      <c r="AL524" s="38">
        <f t="shared" ref="AL524:AL587" si="224">ROUND(AK524*AL$2,2)</f>
        <v>697.23</v>
      </c>
      <c r="AM524" s="36">
        <f t="shared" ref="AM524:AM587" si="225">ROUND(IF((AL524*G524)-(Z524*AB524)&lt;0,0,(AL524*G524)-(Z524*AB524)),0)</f>
        <v>789514</v>
      </c>
      <c r="AN524" s="39">
        <f t="shared" ref="AN524:AN587" si="226">$AN$11</f>
        <v>1.8122660999999999E-3</v>
      </c>
      <c r="AO524" s="36">
        <f t="shared" ref="AO524:AO587" si="227">(AM524-F524)*AN524</f>
        <v>525.6224105796</v>
      </c>
      <c r="AP524" s="36">
        <f t="shared" ref="AP524:AP587" si="228">ROUND(MAX(IF(F524&lt;AM524,F524+AO524,AM524),0),0)</f>
        <v>500004</v>
      </c>
      <c r="AQ524" s="36">
        <f t="shared" ref="AQ524:AQ587" si="229">10*G524</f>
        <v>68830</v>
      </c>
      <c r="AR524" s="36">
        <f t="shared" ref="AR524:AR587" si="230">0.05*AA524</f>
        <v>296826.5</v>
      </c>
      <c r="AS524" s="36">
        <f t="shared" ref="AS524:AS587" si="231">ROUND(MAX(F524-MIN(AQ524:AR524)),0)</f>
        <v>430648</v>
      </c>
      <c r="AT524" s="40">
        <f t="shared" ref="AT524:AT587" si="232">MAX(AP524,AS524)</f>
        <v>500004</v>
      </c>
      <c r="AU524" s="37"/>
      <c r="AV524" s="37">
        <f t="shared" ref="AV524:AV587" si="233">IF(AT524&gt;0,1,0)</f>
        <v>1</v>
      </c>
    </row>
    <row r="525" spans="1:48" ht="15" customHeight="1" x14ac:dyDescent="0.25">
      <c r="A525" s="43">
        <v>55</v>
      </c>
      <c r="B525" s="43">
        <v>500</v>
      </c>
      <c r="C525" t="s">
        <v>1323</v>
      </c>
      <c r="D525" t="s">
        <v>1324</v>
      </c>
      <c r="E525" s="44" t="s">
        <v>209</v>
      </c>
      <c r="F525" s="35">
        <v>194921</v>
      </c>
      <c r="G525" s="53">
        <v>807</v>
      </c>
      <c r="H525" s="56">
        <f t="shared" si="208"/>
        <v>2.9068735347220702</v>
      </c>
      <c r="I525">
        <v>73</v>
      </c>
      <c r="J525">
        <v>307</v>
      </c>
      <c r="K525" s="37">
        <f t="shared" si="209"/>
        <v>23.778500000000001</v>
      </c>
      <c r="L525" s="37">
        <v>321</v>
      </c>
      <c r="M525" s="37">
        <v>312</v>
      </c>
      <c r="N525" s="37">
        <v>416</v>
      </c>
      <c r="O525" s="37">
        <v>438</v>
      </c>
      <c r="P525" s="48">
        <v>735</v>
      </c>
      <c r="Q525" s="53">
        <v>782</v>
      </c>
      <c r="R525" s="45">
        <f t="shared" si="210"/>
        <v>782</v>
      </c>
      <c r="S525" s="38">
        <f t="shared" si="211"/>
        <v>0</v>
      </c>
      <c r="T525" s="53">
        <v>7922500</v>
      </c>
      <c r="U525" s="53">
        <v>82100683</v>
      </c>
      <c r="V525" s="63">
        <f t="shared" si="212"/>
        <v>9.649737</v>
      </c>
      <c r="W525" s="36">
        <v>57</v>
      </c>
      <c r="X525">
        <v>836</v>
      </c>
      <c r="Y525">
        <f t="shared" si="213"/>
        <v>6.82</v>
      </c>
      <c r="Z525" s="55">
        <v>985859</v>
      </c>
      <c r="AA525" s="46">
        <v>398576</v>
      </c>
      <c r="AB525" s="37">
        <f t="shared" si="214"/>
        <v>0.376778</v>
      </c>
      <c r="AC525" s="37" t="str">
        <f t="shared" si="215"/>
        <v/>
      </c>
      <c r="AD525" s="37" t="str">
        <f t="shared" si="216"/>
        <v/>
      </c>
      <c r="AE525" s="71">
        <f t="shared" si="217"/>
        <v>838.54850572880673</v>
      </c>
      <c r="AF525" s="71">
        <f t="shared" si="218"/>
        <v>0</v>
      </c>
      <c r="AG525" s="71">
        <f t="shared" si="219"/>
        <v>0</v>
      </c>
      <c r="AH525" s="71" t="str">
        <f t="shared" si="220"/>
        <v/>
      </c>
      <c r="AI525" s="37" t="str">
        <f t="shared" si="221"/>
        <v/>
      </c>
      <c r="AJ525" s="37" t="str">
        <f t="shared" si="222"/>
        <v/>
      </c>
      <c r="AK525" s="38">
        <f t="shared" si="223"/>
        <v>838.55</v>
      </c>
      <c r="AL525" s="38">
        <f t="shared" si="224"/>
        <v>852.92</v>
      </c>
      <c r="AM525" s="36">
        <f t="shared" si="225"/>
        <v>316856</v>
      </c>
      <c r="AN525" s="39">
        <f t="shared" si="226"/>
        <v>1.8122660999999999E-3</v>
      </c>
      <c r="AO525" s="36">
        <f t="shared" si="227"/>
        <v>220.9786669035</v>
      </c>
      <c r="AP525" s="36">
        <f t="shared" si="228"/>
        <v>195142</v>
      </c>
      <c r="AQ525" s="36">
        <f t="shared" si="229"/>
        <v>8070</v>
      </c>
      <c r="AR525" s="36">
        <f t="shared" si="230"/>
        <v>19928.800000000003</v>
      </c>
      <c r="AS525" s="36">
        <f t="shared" si="231"/>
        <v>186851</v>
      </c>
      <c r="AT525" s="40">
        <f t="shared" si="232"/>
        <v>195142</v>
      </c>
      <c r="AU525" s="37"/>
      <c r="AV525" s="37">
        <f t="shared" si="233"/>
        <v>1</v>
      </c>
    </row>
    <row r="526" spans="1:48" ht="15" customHeight="1" x14ac:dyDescent="0.25">
      <c r="A526" s="43">
        <v>55</v>
      </c>
      <c r="B526" s="43">
        <v>600</v>
      </c>
      <c r="C526" t="s">
        <v>1411</v>
      </c>
      <c r="D526" t="s">
        <v>1412</v>
      </c>
      <c r="E526" s="44" t="s">
        <v>252</v>
      </c>
      <c r="F526" s="35">
        <v>649668</v>
      </c>
      <c r="G526" s="53">
        <v>2082</v>
      </c>
      <c r="H526" s="56">
        <f t="shared" si="208"/>
        <v>3.3184807251745174</v>
      </c>
      <c r="I526">
        <v>89</v>
      </c>
      <c r="J526">
        <v>887</v>
      </c>
      <c r="K526" s="37">
        <f t="shared" si="209"/>
        <v>10.033799999999999</v>
      </c>
      <c r="L526" s="37">
        <v>639</v>
      </c>
      <c r="M526" s="37">
        <v>1244</v>
      </c>
      <c r="N526" s="37">
        <v>1448</v>
      </c>
      <c r="O526" s="37">
        <v>1644</v>
      </c>
      <c r="P526" s="45">
        <v>1977</v>
      </c>
      <c r="Q526" s="53">
        <v>2006</v>
      </c>
      <c r="R526" s="45">
        <f t="shared" si="210"/>
        <v>2006</v>
      </c>
      <c r="S526" s="38">
        <f t="shared" si="211"/>
        <v>0</v>
      </c>
      <c r="T526" s="53">
        <v>17488400</v>
      </c>
      <c r="U526" s="53">
        <v>200380211</v>
      </c>
      <c r="V526" s="63">
        <f t="shared" si="212"/>
        <v>8.727608</v>
      </c>
      <c r="W526" s="36">
        <v>343</v>
      </c>
      <c r="X526">
        <v>2090</v>
      </c>
      <c r="Y526">
        <f t="shared" si="213"/>
        <v>16.41</v>
      </c>
      <c r="Z526" s="55">
        <v>2322970</v>
      </c>
      <c r="AA526" s="46">
        <v>952721</v>
      </c>
      <c r="AB526" s="37">
        <f t="shared" si="214"/>
        <v>0.376778</v>
      </c>
      <c r="AC526" s="37" t="str">
        <f t="shared" si="215"/>
        <v/>
      </c>
      <c r="AD526" s="37" t="str">
        <f t="shared" si="216"/>
        <v/>
      </c>
      <c r="AE526" s="71">
        <f t="shared" si="217"/>
        <v>929.46306713437184</v>
      </c>
      <c r="AF526" s="71">
        <f t="shared" si="218"/>
        <v>0</v>
      </c>
      <c r="AG526" s="71">
        <f t="shared" si="219"/>
        <v>0</v>
      </c>
      <c r="AH526" s="71" t="str">
        <f t="shared" si="220"/>
        <v/>
      </c>
      <c r="AI526" s="37" t="str">
        <f t="shared" si="221"/>
        <v/>
      </c>
      <c r="AJ526" s="37" t="str">
        <f t="shared" si="222"/>
        <v/>
      </c>
      <c r="AK526" s="38">
        <f t="shared" si="223"/>
        <v>929.46</v>
      </c>
      <c r="AL526" s="38">
        <f t="shared" si="224"/>
        <v>945.38</v>
      </c>
      <c r="AM526" s="36">
        <f t="shared" si="225"/>
        <v>1093037</v>
      </c>
      <c r="AN526" s="39">
        <f t="shared" si="226"/>
        <v>1.8122660999999999E-3</v>
      </c>
      <c r="AO526" s="36">
        <f t="shared" si="227"/>
        <v>803.5026084909</v>
      </c>
      <c r="AP526" s="36">
        <f t="shared" si="228"/>
        <v>650472</v>
      </c>
      <c r="AQ526" s="36">
        <f t="shared" si="229"/>
        <v>20820</v>
      </c>
      <c r="AR526" s="36">
        <f t="shared" si="230"/>
        <v>47636.05</v>
      </c>
      <c r="AS526" s="36">
        <f t="shared" si="231"/>
        <v>628848</v>
      </c>
      <c r="AT526" s="40">
        <f t="shared" si="232"/>
        <v>650472</v>
      </c>
      <c r="AU526" s="37"/>
      <c r="AV526" s="37">
        <f t="shared" si="233"/>
        <v>1</v>
      </c>
    </row>
    <row r="527" spans="1:48" ht="15" customHeight="1" x14ac:dyDescent="0.25">
      <c r="A527" s="43">
        <v>55</v>
      </c>
      <c r="B527" s="43">
        <v>800</v>
      </c>
      <c r="C527" t="s">
        <v>2215</v>
      </c>
      <c r="D527" t="s">
        <v>2216</v>
      </c>
      <c r="E527" s="44" t="s">
        <v>653</v>
      </c>
      <c r="F527" s="35">
        <v>5026033</v>
      </c>
      <c r="G527" s="53">
        <v>125055</v>
      </c>
      <c r="H527" s="56">
        <f t="shared" si="208"/>
        <v>5.0971010605527152</v>
      </c>
      <c r="I527">
        <v>3977</v>
      </c>
      <c r="J527">
        <v>52851</v>
      </c>
      <c r="K527" s="37">
        <f t="shared" si="209"/>
        <v>7.5248999999999997</v>
      </c>
      <c r="L527" s="37">
        <v>53766</v>
      </c>
      <c r="M527" s="37">
        <v>57890</v>
      </c>
      <c r="N527" s="37">
        <v>70745</v>
      </c>
      <c r="O527" s="37">
        <v>85806</v>
      </c>
      <c r="P527" s="45">
        <v>106769</v>
      </c>
      <c r="Q527" s="53">
        <v>121395</v>
      </c>
      <c r="R527" s="45">
        <f t="shared" si="210"/>
        <v>121395</v>
      </c>
      <c r="S527" s="38">
        <f t="shared" si="211"/>
        <v>0</v>
      </c>
      <c r="T527" s="53">
        <v>3750993900</v>
      </c>
      <c r="U527" s="53">
        <v>17701695889</v>
      </c>
      <c r="V527" s="63">
        <f t="shared" si="212"/>
        <v>21.190026</v>
      </c>
      <c r="W527" s="36">
        <v>18928</v>
      </c>
      <c r="X527">
        <v>120848</v>
      </c>
      <c r="Y527">
        <f t="shared" si="213"/>
        <v>15.66</v>
      </c>
      <c r="Z527" s="55">
        <v>235308722</v>
      </c>
      <c r="AA527" s="46">
        <v>92775554</v>
      </c>
      <c r="AB527" s="37">
        <f t="shared" si="214"/>
        <v>0.376778</v>
      </c>
      <c r="AC527" s="37" t="str">
        <f t="shared" si="215"/>
        <v/>
      </c>
      <c r="AD527" s="37" t="str">
        <f t="shared" si="216"/>
        <v/>
      </c>
      <c r="AE527" s="71">
        <f t="shared" si="217"/>
        <v>0</v>
      </c>
      <c r="AF527" s="71">
        <f t="shared" si="218"/>
        <v>0</v>
      </c>
      <c r="AG527" s="71">
        <f t="shared" si="219"/>
        <v>757.55242771809992</v>
      </c>
      <c r="AH527" s="71" t="str">
        <f t="shared" si="220"/>
        <v/>
      </c>
      <c r="AI527" s="37" t="str">
        <f t="shared" si="221"/>
        <v/>
      </c>
      <c r="AJ527" s="37" t="str">
        <f t="shared" si="222"/>
        <v/>
      </c>
      <c r="AK527" s="38">
        <f t="shared" si="223"/>
        <v>757.55</v>
      </c>
      <c r="AL527" s="38">
        <f t="shared" si="224"/>
        <v>770.53</v>
      </c>
      <c r="AM527" s="36">
        <f t="shared" si="225"/>
        <v>7699479</v>
      </c>
      <c r="AN527" s="39">
        <f t="shared" si="226"/>
        <v>1.8122660999999999E-3</v>
      </c>
      <c r="AO527" s="36">
        <f t="shared" si="227"/>
        <v>4844.9955559805994</v>
      </c>
      <c r="AP527" s="36">
        <f t="shared" si="228"/>
        <v>5030878</v>
      </c>
      <c r="AQ527" s="36">
        <f t="shared" si="229"/>
        <v>1250550</v>
      </c>
      <c r="AR527" s="36">
        <f t="shared" si="230"/>
        <v>4638777.7</v>
      </c>
      <c r="AS527" s="36">
        <f t="shared" si="231"/>
        <v>3775483</v>
      </c>
      <c r="AT527" s="40">
        <f t="shared" si="232"/>
        <v>5030878</v>
      </c>
      <c r="AU527" s="37"/>
      <c r="AV527" s="37">
        <f t="shared" si="233"/>
        <v>1</v>
      </c>
    </row>
    <row r="528" spans="1:48" ht="15" customHeight="1" x14ac:dyDescent="0.25">
      <c r="A528" s="43">
        <v>55</v>
      </c>
      <c r="B528" s="43">
        <v>1000</v>
      </c>
      <c r="C528" t="s">
        <v>2391</v>
      </c>
      <c r="D528" t="s">
        <v>2392</v>
      </c>
      <c r="E528" s="44" t="s">
        <v>741</v>
      </c>
      <c r="F528" s="35">
        <v>1315807</v>
      </c>
      <c r="G528" s="53">
        <v>6903</v>
      </c>
      <c r="H528" s="56">
        <f t="shared" si="208"/>
        <v>3.8390378733883059</v>
      </c>
      <c r="I528">
        <v>158</v>
      </c>
      <c r="J528">
        <v>2596</v>
      </c>
      <c r="K528" s="37">
        <f t="shared" si="209"/>
        <v>6.0862999999999996</v>
      </c>
      <c r="L528" s="37">
        <v>2802</v>
      </c>
      <c r="M528" s="37">
        <v>3925</v>
      </c>
      <c r="N528" s="37">
        <v>4520</v>
      </c>
      <c r="O528" s="37">
        <v>5411</v>
      </c>
      <c r="P528" s="45">
        <v>5916</v>
      </c>
      <c r="Q528" s="53">
        <v>6687</v>
      </c>
      <c r="R528" s="45">
        <f t="shared" si="210"/>
        <v>6687</v>
      </c>
      <c r="S528" s="38">
        <f t="shared" si="211"/>
        <v>0</v>
      </c>
      <c r="T528" s="53">
        <v>89452900</v>
      </c>
      <c r="U528" s="53">
        <v>633856106</v>
      </c>
      <c r="V528" s="63">
        <f t="shared" si="212"/>
        <v>14.112493000000001</v>
      </c>
      <c r="W528" s="36">
        <v>849</v>
      </c>
      <c r="X528">
        <v>6684</v>
      </c>
      <c r="Y528">
        <f t="shared" si="213"/>
        <v>12.7</v>
      </c>
      <c r="Z528" s="55">
        <v>7926288</v>
      </c>
      <c r="AA528" s="46">
        <v>4321194</v>
      </c>
      <c r="AB528" s="37">
        <f t="shared" si="214"/>
        <v>0.376778</v>
      </c>
      <c r="AC528" s="37" t="str">
        <f t="shared" si="215"/>
        <v/>
      </c>
      <c r="AD528" s="37" t="str">
        <f t="shared" si="216"/>
        <v/>
      </c>
      <c r="AE528" s="71">
        <f t="shared" si="217"/>
        <v>0</v>
      </c>
      <c r="AF528" s="71">
        <f t="shared" si="218"/>
        <v>768.12178285924995</v>
      </c>
      <c r="AG528" s="71">
        <f t="shared" si="219"/>
        <v>0</v>
      </c>
      <c r="AH528" s="71" t="str">
        <f t="shared" si="220"/>
        <v/>
      </c>
      <c r="AI528" s="37" t="str">
        <f t="shared" si="221"/>
        <v/>
      </c>
      <c r="AJ528" s="37" t="str">
        <f t="shared" si="222"/>
        <v/>
      </c>
      <c r="AK528" s="38">
        <f t="shared" si="223"/>
        <v>768.12</v>
      </c>
      <c r="AL528" s="38">
        <f t="shared" si="224"/>
        <v>781.28</v>
      </c>
      <c r="AM528" s="36">
        <f t="shared" si="225"/>
        <v>2406725</v>
      </c>
      <c r="AN528" s="39">
        <f t="shared" si="226"/>
        <v>1.8122660999999999E-3</v>
      </c>
      <c r="AO528" s="36">
        <f t="shared" si="227"/>
        <v>1977.0337092798</v>
      </c>
      <c r="AP528" s="36">
        <f t="shared" si="228"/>
        <v>1317784</v>
      </c>
      <c r="AQ528" s="36">
        <f t="shared" si="229"/>
        <v>69030</v>
      </c>
      <c r="AR528" s="36">
        <f t="shared" si="230"/>
        <v>216059.7</v>
      </c>
      <c r="AS528" s="36">
        <f t="shared" si="231"/>
        <v>1246777</v>
      </c>
      <c r="AT528" s="40">
        <f t="shared" si="232"/>
        <v>1317784</v>
      </c>
      <c r="AU528" s="37"/>
      <c r="AV528" s="37">
        <f t="shared" si="233"/>
        <v>1</v>
      </c>
    </row>
    <row r="529" spans="1:48" ht="15" customHeight="1" x14ac:dyDescent="0.25">
      <c r="A529" s="43">
        <v>55</v>
      </c>
      <c r="B529" s="43">
        <v>1200</v>
      </c>
      <c r="C529" t="s">
        <v>2095</v>
      </c>
      <c r="D529" t="s">
        <v>2096</v>
      </c>
      <c r="E529" s="44" t="s">
        <v>594</v>
      </c>
      <c r="F529" s="35">
        <v>143672</v>
      </c>
      <c r="G529" s="53">
        <v>1814</v>
      </c>
      <c r="H529" s="56">
        <f t="shared" si="208"/>
        <v>3.2586372827240764</v>
      </c>
      <c r="I529">
        <v>58</v>
      </c>
      <c r="J529">
        <v>551</v>
      </c>
      <c r="K529" s="37">
        <f t="shared" si="209"/>
        <v>10.526299999999999</v>
      </c>
      <c r="L529" s="37">
        <v>564</v>
      </c>
      <c r="M529" s="37">
        <v>574</v>
      </c>
      <c r="N529" s="37">
        <v>727</v>
      </c>
      <c r="O529" s="37">
        <v>883</v>
      </c>
      <c r="P529" s="45">
        <v>1300</v>
      </c>
      <c r="Q529" s="53">
        <v>1802</v>
      </c>
      <c r="R529" s="45">
        <f t="shared" si="210"/>
        <v>1802</v>
      </c>
      <c r="S529" s="38">
        <f t="shared" si="211"/>
        <v>0</v>
      </c>
      <c r="T529" s="53">
        <v>30143200</v>
      </c>
      <c r="U529" s="53">
        <v>287246831</v>
      </c>
      <c r="V529" s="63">
        <f t="shared" si="212"/>
        <v>10.493831999999999</v>
      </c>
      <c r="W529" s="36">
        <v>141</v>
      </c>
      <c r="X529">
        <v>1696</v>
      </c>
      <c r="Y529">
        <f t="shared" si="213"/>
        <v>8.31</v>
      </c>
      <c r="Z529" s="55">
        <v>3459277</v>
      </c>
      <c r="AA529" s="46">
        <v>1075547</v>
      </c>
      <c r="AB529" s="37">
        <f t="shared" si="214"/>
        <v>0.376778</v>
      </c>
      <c r="AC529" s="37" t="str">
        <f t="shared" si="215"/>
        <v/>
      </c>
      <c r="AD529" s="37" t="str">
        <f t="shared" si="216"/>
        <v/>
      </c>
      <c r="AE529" s="71">
        <f t="shared" si="217"/>
        <v>916.24502709624585</v>
      </c>
      <c r="AF529" s="71">
        <f t="shared" si="218"/>
        <v>0</v>
      </c>
      <c r="AG529" s="71">
        <f t="shared" si="219"/>
        <v>0</v>
      </c>
      <c r="AH529" s="71" t="str">
        <f t="shared" si="220"/>
        <v/>
      </c>
      <c r="AI529" s="37" t="str">
        <f t="shared" si="221"/>
        <v/>
      </c>
      <c r="AJ529" s="37" t="str">
        <f t="shared" si="222"/>
        <v/>
      </c>
      <c r="AK529" s="38">
        <f t="shared" si="223"/>
        <v>916.25</v>
      </c>
      <c r="AL529" s="38">
        <f t="shared" si="224"/>
        <v>931.95</v>
      </c>
      <c r="AM529" s="36">
        <f t="shared" si="225"/>
        <v>387178</v>
      </c>
      <c r="AN529" s="39">
        <f t="shared" si="226"/>
        <v>1.8122660999999999E-3</v>
      </c>
      <c r="AO529" s="36">
        <f t="shared" si="227"/>
        <v>441.29766894659997</v>
      </c>
      <c r="AP529" s="36">
        <f t="shared" si="228"/>
        <v>144113</v>
      </c>
      <c r="AQ529" s="36">
        <f t="shared" si="229"/>
        <v>18140</v>
      </c>
      <c r="AR529" s="36">
        <f t="shared" si="230"/>
        <v>53777.350000000006</v>
      </c>
      <c r="AS529" s="36">
        <f t="shared" si="231"/>
        <v>125532</v>
      </c>
      <c r="AT529" s="40">
        <f t="shared" si="232"/>
        <v>144113</v>
      </c>
      <c r="AU529" s="37"/>
      <c r="AV529" s="37">
        <f t="shared" si="233"/>
        <v>1</v>
      </c>
    </row>
    <row r="530" spans="1:48" ht="15" customHeight="1" x14ac:dyDescent="0.25">
      <c r="A530" s="43">
        <v>56</v>
      </c>
      <c r="B530" s="43">
        <v>200</v>
      </c>
      <c r="C530" t="s">
        <v>989</v>
      </c>
      <c r="D530" t="s">
        <v>990</v>
      </c>
      <c r="E530" s="44" t="s">
        <v>43</v>
      </c>
      <c r="F530" s="35">
        <v>123031</v>
      </c>
      <c r="G530" s="53">
        <v>857</v>
      </c>
      <c r="H530" s="56">
        <f t="shared" si="208"/>
        <v>2.9329808219231981</v>
      </c>
      <c r="I530">
        <v>107</v>
      </c>
      <c r="J530">
        <v>449</v>
      </c>
      <c r="K530" s="37">
        <f t="shared" si="209"/>
        <v>23.8307</v>
      </c>
      <c r="L530" s="37">
        <v>772</v>
      </c>
      <c r="M530" s="37">
        <v>708</v>
      </c>
      <c r="N530" s="37">
        <v>698</v>
      </c>
      <c r="O530" s="37">
        <v>686</v>
      </c>
      <c r="P530" s="48">
        <v>875</v>
      </c>
      <c r="Q530" s="53">
        <v>857</v>
      </c>
      <c r="R530" s="45">
        <f t="shared" si="210"/>
        <v>875</v>
      </c>
      <c r="S530" s="38">
        <f t="shared" si="211"/>
        <v>2.06</v>
      </c>
      <c r="T530" s="53">
        <v>12094900</v>
      </c>
      <c r="U530" s="53">
        <v>146417800</v>
      </c>
      <c r="V530" s="63">
        <f t="shared" si="212"/>
        <v>8.2605389999999996</v>
      </c>
      <c r="W530" s="36">
        <v>298</v>
      </c>
      <c r="X530">
        <v>744</v>
      </c>
      <c r="Y530">
        <f t="shared" si="213"/>
        <v>40.049999999999997</v>
      </c>
      <c r="Z530" s="55">
        <v>1601443</v>
      </c>
      <c r="AA530" s="46">
        <v>845006</v>
      </c>
      <c r="AB530" s="37">
        <f t="shared" si="214"/>
        <v>0.376778</v>
      </c>
      <c r="AC530" s="37" t="str">
        <f t="shared" si="215"/>
        <v/>
      </c>
      <c r="AD530" s="37" t="str">
        <f t="shared" si="216"/>
        <v/>
      </c>
      <c r="AE530" s="71">
        <f t="shared" si="217"/>
        <v>844.3150050039302</v>
      </c>
      <c r="AF530" s="71">
        <f t="shared" si="218"/>
        <v>0</v>
      </c>
      <c r="AG530" s="71">
        <f t="shared" si="219"/>
        <v>0</v>
      </c>
      <c r="AH530" s="71" t="str">
        <f t="shared" si="220"/>
        <v/>
      </c>
      <c r="AI530" s="37" t="str">
        <f t="shared" si="221"/>
        <v/>
      </c>
      <c r="AJ530" s="37" t="str">
        <f t="shared" si="222"/>
        <v/>
      </c>
      <c r="AK530" s="38">
        <f t="shared" si="223"/>
        <v>844.32</v>
      </c>
      <c r="AL530" s="38">
        <f t="shared" si="224"/>
        <v>858.78</v>
      </c>
      <c r="AM530" s="36">
        <f t="shared" si="225"/>
        <v>132586</v>
      </c>
      <c r="AN530" s="39">
        <f t="shared" si="226"/>
        <v>1.8122660999999999E-3</v>
      </c>
      <c r="AO530" s="36">
        <f t="shared" si="227"/>
        <v>17.316202585499997</v>
      </c>
      <c r="AP530" s="36">
        <f t="shared" si="228"/>
        <v>123048</v>
      </c>
      <c r="AQ530" s="36">
        <f t="shared" si="229"/>
        <v>8570</v>
      </c>
      <c r="AR530" s="36">
        <f t="shared" si="230"/>
        <v>42250.3</v>
      </c>
      <c r="AS530" s="36">
        <f t="shared" si="231"/>
        <v>114461</v>
      </c>
      <c r="AT530" s="40">
        <f t="shared" si="232"/>
        <v>123048</v>
      </c>
      <c r="AU530" s="37"/>
      <c r="AV530" s="37">
        <f t="shared" si="233"/>
        <v>1</v>
      </c>
    </row>
    <row r="531" spans="1:48" ht="15" customHeight="1" x14ac:dyDescent="0.25">
      <c r="A531" s="43">
        <v>56</v>
      </c>
      <c r="B531" s="43">
        <v>300</v>
      </c>
      <c r="C531" t="s">
        <v>1059</v>
      </c>
      <c r="D531" t="s">
        <v>1060</v>
      </c>
      <c r="E531" s="44" t="s">
        <v>78</v>
      </c>
      <c r="F531" s="35">
        <v>49017</v>
      </c>
      <c r="G531" s="53">
        <v>208</v>
      </c>
      <c r="H531" s="56">
        <f t="shared" si="208"/>
        <v>2.3180633349627615</v>
      </c>
      <c r="I531">
        <v>16</v>
      </c>
      <c r="J531">
        <v>97</v>
      </c>
      <c r="K531" s="37">
        <f t="shared" si="209"/>
        <v>16.494800000000001</v>
      </c>
      <c r="L531" s="37">
        <v>195</v>
      </c>
      <c r="M531" s="37">
        <v>206</v>
      </c>
      <c r="N531" s="37">
        <v>187</v>
      </c>
      <c r="O531" s="37">
        <v>210</v>
      </c>
      <c r="P531" s="48">
        <v>207</v>
      </c>
      <c r="Q531" s="53">
        <v>210</v>
      </c>
      <c r="R531" s="45">
        <f t="shared" si="210"/>
        <v>210</v>
      </c>
      <c r="S531" s="38">
        <f t="shared" si="211"/>
        <v>0.95</v>
      </c>
      <c r="T531" s="53">
        <v>1944200</v>
      </c>
      <c r="U531" s="53">
        <v>16309400</v>
      </c>
      <c r="V531" s="63">
        <f t="shared" si="212"/>
        <v>11.920733</v>
      </c>
      <c r="W531" s="36">
        <v>44</v>
      </c>
      <c r="X531">
        <v>253</v>
      </c>
      <c r="Y531">
        <f t="shared" si="213"/>
        <v>17.39</v>
      </c>
      <c r="Z531" s="55">
        <v>173392</v>
      </c>
      <c r="AA531" s="46">
        <v>67000</v>
      </c>
      <c r="AB531" s="37">
        <f t="shared" si="214"/>
        <v>0.376778</v>
      </c>
      <c r="AC531" s="37" t="str">
        <f t="shared" si="215"/>
        <v/>
      </c>
      <c r="AD531" s="37" t="str">
        <f t="shared" si="216"/>
        <v/>
      </c>
      <c r="AE531" s="71">
        <f t="shared" si="217"/>
        <v>708.49387523656981</v>
      </c>
      <c r="AF531" s="71">
        <f t="shared" si="218"/>
        <v>0</v>
      </c>
      <c r="AG531" s="71">
        <f t="shared" si="219"/>
        <v>0</v>
      </c>
      <c r="AH531" s="71" t="str">
        <f t="shared" si="220"/>
        <v/>
      </c>
      <c r="AI531" s="37" t="str">
        <f t="shared" si="221"/>
        <v/>
      </c>
      <c r="AJ531" s="37" t="str">
        <f t="shared" si="222"/>
        <v/>
      </c>
      <c r="AK531" s="38">
        <f t="shared" si="223"/>
        <v>708.49</v>
      </c>
      <c r="AL531" s="38">
        <f t="shared" si="224"/>
        <v>720.63</v>
      </c>
      <c r="AM531" s="36">
        <f t="shared" si="225"/>
        <v>84561</v>
      </c>
      <c r="AN531" s="39">
        <f t="shared" si="226"/>
        <v>1.8122660999999999E-3</v>
      </c>
      <c r="AO531" s="36">
        <f t="shared" si="227"/>
        <v>64.415186258399999</v>
      </c>
      <c r="AP531" s="36">
        <f t="shared" si="228"/>
        <v>49081</v>
      </c>
      <c r="AQ531" s="36">
        <f t="shared" si="229"/>
        <v>2080</v>
      </c>
      <c r="AR531" s="36">
        <f t="shared" si="230"/>
        <v>3350</v>
      </c>
      <c r="AS531" s="36">
        <f t="shared" si="231"/>
        <v>46937</v>
      </c>
      <c r="AT531" s="40">
        <f t="shared" si="232"/>
        <v>49081</v>
      </c>
      <c r="AU531" s="37"/>
      <c r="AV531" s="37">
        <f t="shared" si="233"/>
        <v>1</v>
      </c>
    </row>
    <row r="532" spans="1:48" ht="15" customHeight="1" x14ac:dyDescent="0.25">
      <c r="A532" s="43">
        <v>56</v>
      </c>
      <c r="B532" s="43">
        <v>600</v>
      </c>
      <c r="C532" t="s">
        <v>1203</v>
      </c>
      <c r="D532" t="s">
        <v>1204</v>
      </c>
      <c r="E532" s="44" t="s">
        <v>150</v>
      </c>
      <c r="F532" s="35">
        <v>23009</v>
      </c>
      <c r="G532" s="53">
        <v>65</v>
      </c>
      <c r="H532" s="56">
        <f t="shared" si="208"/>
        <v>1.8129133566428555</v>
      </c>
      <c r="I532">
        <v>24</v>
      </c>
      <c r="J532">
        <v>56</v>
      </c>
      <c r="K532" s="37">
        <f t="shared" si="209"/>
        <v>42.857099999999996</v>
      </c>
      <c r="L532" s="37">
        <v>131</v>
      </c>
      <c r="M532" s="37">
        <v>121</v>
      </c>
      <c r="N532" s="37">
        <v>109</v>
      </c>
      <c r="O532" s="37">
        <v>118</v>
      </c>
      <c r="P532" s="48">
        <v>112</v>
      </c>
      <c r="Q532" s="53">
        <v>62</v>
      </c>
      <c r="R532" s="45">
        <f t="shared" si="210"/>
        <v>131</v>
      </c>
      <c r="S532" s="38">
        <f t="shared" si="211"/>
        <v>50.38</v>
      </c>
      <c r="T532" s="53">
        <v>468900</v>
      </c>
      <c r="U532" s="53">
        <v>4907400</v>
      </c>
      <c r="V532" s="63">
        <f t="shared" si="212"/>
        <v>9.5549579999999992</v>
      </c>
      <c r="W532" s="36">
        <v>22</v>
      </c>
      <c r="X532">
        <v>108</v>
      </c>
      <c r="Y532">
        <f t="shared" si="213"/>
        <v>20.37</v>
      </c>
      <c r="Z532" s="55">
        <v>48284</v>
      </c>
      <c r="AA532" s="46">
        <v>11497</v>
      </c>
      <c r="AB532" s="37">
        <f t="shared" si="214"/>
        <v>0.376778</v>
      </c>
      <c r="AC532" s="37" t="str">
        <f t="shared" si="215"/>
        <v/>
      </c>
      <c r="AD532" s="37" t="str">
        <f t="shared" si="216"/>
        <v/>
      </c>
      <c r="AE532" s="71">
        <f t="shared" si="217"/>
        <v>596.91786347520394</v>
      </c>
      <c r="AF532" s="71">
        <f t="shared" si="218"/>
        <v>0</v>
      </c>
      <c r="AG532" s="71">
        <f t="shared" si="219"/>
        <v>0</v>
      </c>
      <c r="AH532" s="71" t="str">
        <f t="shared" si="220"/>
        <v/>
      </c>
      <c r="AI532" s="37" t="str">
        <f t="shared" si="221"/>
        <v/>
      </c>
      <c r="AJ532" s="37" t="str">
        <f t="shared" si="222"/>
        <v/>
      </c>
      <c r="AK532" s="38">
        <f t="shared" si="223"/>
        <v>596.91999999999996</v>
      </c>
      <c r="AL532" s="38">
        <f t="shared" si="224"/>
        <v>607.15</v>
      </c>
      <c r="AM532" s="36">
        <f t="shared" si="225"/>
        <v>21272</v>
      </c>
      <c r="AN532" s="39">
        <f t="shared" si="226"/>
        <v>1.8122660999999999E-3</v>
      </c>
      <c r="AO532" s="36">
        <f t="shared" si="227"/>
        <v>-3.1479062157</v>
      </c>
      <c r="AP532" s="36">
        <f t="shared" si="228"/>
        <v>21272</v>
      </c>
      <c r="AQ532" s="36">
        <f t="shared" si="229"/>
        <v>650</v>
      </c>
      <c r="AR532" s="36">
        <f t="shared" si="230"/>
        <v>574.85</v>
      </c>
      <c r="AS532" s="36">
        <f t="shared" si="231"/>
        <v>22434</v>
      </c>
      <c r="AT532" s="40">
        <f t="shared" si="232"/>
        <v>22434</v>
      </c>
      <c r="AU532" s="37"/>
      <c r="AV532" s="37">
        <f t="shared" si="233"/>
        <v>1</v>
      </c>
    </row>
    <row r="533" spans="1:48" ht="15" customHeight="1" x14ac:dyDescent="0.25">
      <c r="A533" s="43">
        <v>56</v>
      </c>
      <c r="B533" s="43">
        <v>700</v>
      </c>
      <c r="C533" t="s">
        <v>1269</v>
      </c>
      <c r="D533" t="s">
        <v>1270</v>
      </c>
      <c r="E533" s="44" t="s">
        <v>182</v>
      </c>
      <c r="F533" s="35">
        <v>71699</v>
      </c>
      <c r="G533" s="53">
        <v>209</v>
      </c>
      <c r="H533" s="56">
        <f t="shared" si="208"/>
        <v>2.3201462861110542</v>
      </c>
      <c r="I533">
        <v>40</v>
      </c>
      <c r="J533">
        <v>159</v>
      </c>
      <c r="K533" s="37">
        <f t="shared" si="209"/>
        <v>25.157200000000003</v>
      </c>
      <c r="L533" s="37">
        <v>221</v>
      </c>
      <c r="M533" s="37">
        <v>248</v>
      </c>
      <c r="N533" s="37">
        <v>234</v>
      </c>
      <c r="O533" s="37">
        <v>258</v>
      </c>
      <c r="P533" s="48">
        <v>253</v>
      </c>
      <c r="Q533" s="53">
        <v>215</v>
      </c>
      <c r="R533" s="45">
        <f t="shared" si="210"/>
        <v>258</v>
      </c>
      <c r="S533" s="38">
        <f t="shared" si="211"/>
        <v>18.989999999999998</v>
      </c>
      <c r="T533" s="53">
        <v>1643300</v>
      </c>
      <c r="U533" s="53">
        <v>10209000</v>
      </c>
      <c r="V533" s="63">
        <f t="shared" si="212"/>
        <v>16.096581</v>
      </c>
      <c r="W533" s="36">
        <v>45</v>
      </c>
      <c r="X533">
        <v>295</v>
      </c>
      <c r="Y533">
        <f t="shared" si="213"/>
        <v>15.25</v>
      </c>
      <c r="Z533" s="55">
        <v>108070</v>
      </c>
      <c r="AA533" s="46">
        <v>87340</v>
      </c>
      <c r="AB533" s="37">
        <f t="shared" si="214"/>
        <v>0.376778</v>
      </c>
      <c r="AC533" s="37" t="str">
        <f t="shared" si="215"/>
        <v/>
      </c>
      <c r="AD533" s="37" t="str">
        <f t="shared" si="216"/>
        <v/>
      </c>
      <c r="AE533" s="71">
        <f t="shared" si="217"/>
        <v>708.95395123735136</v>
      </c>
      <c r="AF533" s="71">
        <f t="shared" si="218"/>
        <v>0</v>
      </c>
      <c r="AG533" s="71">
        <f t="shared" si="219"/>
        <v>0</v>
      </c>
      <c r="AH533" s="71" t="str">
        <f t="shared" si="220"/>
        <v/>
      </c>
      <c r="AI533" s="37" t="str">
        <f t="shared" si="221"/>
        <v/>
      </c>
      <c r="AJ533" s="37" t="str">
        <f t="shared" si="222"/>
        <v/>
      </c>
      <c r="AK533" s="38">
        <f t="shared" si="223"/>
        <v>708.95</v>
      </c>
      <c r="AL533" s="38">
        <f t="shared" si="224"/>
        <v>721.1</v>
      </c>
      <c r="AM533" s="36">
        <f t="shared" si="225"/>
        <v>109992</v>
      </c>
      <c r="AN533" s="39">
        <f t="shared" si="226"/>
        <v>1.8122660999999999E-3</v>
      </c>
      <c r="AO533" s="36">
        <f t="shared" si="227"/>
        <v>69.39710576729999</v>
      </c>
      <c r="AP533" s="36">
        <f t="shared" si="228"/>
        <v>71768</v>
      </c>
      <c r="AQ533" s="36">
        <f t="shared" si="229"/>
        <v>2090</v>
      </c>
      <c r="AR533" s="36">
        <f t="shared" si="230"/>
        <v>4367</v>
      </c>
      <c r="AS533" s="36">
        <f t="shared" si="231"/>
        <v>69609</v>
      </c>
      <c r="AT533" s="40">
        <f t="shared" si="232"/>
        <v>71768</v>
      </c>
      <c r="AU533" s="37"/>
      <c r="AV533" s="37">
        <f t="shared" si="233"/>
        <v>1</v>
      </c>
    </row>
    <row r="534" spans="1:48" ht="15" customHeight="1" x14ac:dyDescent="0.25">
      <c r="A534" s="43">
        <v>56</v>
      </c>
      <c r="B534" s="43">
        <v>800</v>
      </c>
      <c r="C534" t="s">
        <v>1287</v>
      </c>
      <c r="D534" t="s">
        <v>1288</v>
      </c>
      <c r="E534" s="44" t="s">
        <v>191</v>
      </c>
      <c r="F534" s="35">
        <v>91079</v>
      </c>
      <c r="G534" s="53">
        <v>329</v>
      </c>
      <c r="H534" s="56">
        <f t="shared" si="208"/>
        <v>2.5171958979499744</v>
      </c>
      <c r="I534">
        <v>39</v>
      </c>
      <c r="J534">
        <v>139</v>
      </c>
      <c r="K534" s="37">
        <f t="shared" si="209"/>
        <v>28.057600000000001</v>
      </c>
      <c r="L534" s="37">
        <v>287</v>
      </c>
      <c r="M534" s="37">
        <v>392</v>
      </c>
      <c r="N534" s="37">
        <v>303</v>
      </c>
      <c r="O534" s="37">
        <v>328</v>
      </c>
      <c r="P534" s="48">
        <v>322</v>
      </c>
      <c r="Q534" s="53">
        <v>330</v>
      </c>
      <c r="R534" s="45">
        <f t="shared" si="210"/>
        <v>392</v>
      </c>
      <c r="S534" s="38">
        <f t="shared" si="211"/>
        <v>16.07</v>
      </c>
      <c r="T534" s="53">
        <v>2400500</v>
      </c>
      <c r="U534" s="53">
        <v>21573300</v>
      </c>
      <c r="V534" s="63">
        <f t="shared" si="212"/>
        <v>11.127179999999999</v>
      </c>
      <c r="W534" s="36">
        <v>52</v>
      </c>
      <c r="X534">
        <v>253</v>
      </c>
      <c r="Y534">
        <f t="shared" si="213"/>
        <v>20.55</v>
      </c>
      <c r="Z534" s="55">
        <v>220747</v>
      </c>
      <c r="AA534" s="46">
        <v>93901</v>
      </c>
      <c r="AB534" s="37">
        <f t="shared" si="214"/>
        <v>0.376778</v>
      </c>
      <c r="AC534" s="37" t="str">
        <f t="shared" si="215"/>
        <v/>
      </c>
      <c r="AD534" s="37" t="str">
        <f t="shared" si="216"/>
        <v/>
      </c>
      <c r="AE534" s="71">
        <f t="shared" si="217"/>
        <v>752.47767835149648</v>
      </c>
      <c r="AF534" s="71">
        <f t="shared" si="218"/>
        <v>0</v>
      </c>
      <c r="AG534" s="71">
        <f t="shared" si="219"/>
        <v>0</v>
      </c>
      <c r="AH534" s="71" t="str">
        <f t="shared" si="220"/>
        <v/>
      </c>
      <c r="AI534" s="37" t="str">
        <f t="shared" si="221"/>
        <v/>
      </c>
      <c r="AJ534" s="37" t="str">
        <f t="shared" si="222"/>
        <v/>
      </c>
      <c r="AK534" s="38">
        <f t="shared" si="223"/>
        <v>752.48</v>
      </c>
      <c r="AL534" s="38">
        <f t="shared" si="224"/>
        <v>765.37</v>
      </c>
      <c r="AM534" s="36">
        <f t="shared" si="225"/>
        <v>168634</v>
      </c>
      <c r="AN534" s="39">
        <f t="shared" si="226"/>
        <v>1.8122660999999999E-3</v>
      </c>
      <c r="AO534" s="36">
        <f t="shared" si="227"/>
        <v>140.55029738549999</v>
      </c>
      <c r="AP534" s="36">
        <f t="shared" si="228"/>
        <v>91220</v>
      </c>
      <c r="AQ534" s="36">
        <f t="shared" si="229"/>
        <v>3290</v>
      </c>
      <c r="AR534" s="36">
        <f t="shared" si="230"/>
        <v>4695.05</v>
      </c>
      <c r="AS534" s="36">
        <f t="shared" si="231"/>
        <v>87789</v>
      </c>
      <c r="AT534" s="40">
        <f t="shared" si="232"/>
        <v>91220</v>
      </c>
      <c r="AU534" s="37"/>
      <c r="AV534" s="37">
        <f t="shared" si="233"/>
        <v>1</v>
      </c>
    </row>
    <row r="535" spans="1:48" ht="15" customHeight="1" x14ac:dyDescent="0.25">
      <c r="A535" s="43">
        <v>56</v>
      </c>
      <c r="B535" s="43">
        <v>900</v>
      </c>
      <c r="C535" t="s">
        <v>1307</v>
      </c>
      <c r="D535" t="s">
        <v>1308</v>
      </c>
      <c r="E535" s="44" t="s">
        <v>201</v>
      </c>
      <c r="F535" s="35">
        <v>48679</v>
      </c>
      <c r="G535" s="53">
        <v>171</v>
      </c>
      <c r="H535" s="56">
        <f t="shared" si="208"/>
        <v>2.2329961103921536</v>
      </c>
      <c r="I535">
        <v>38</v>
      </c>
      <c r="J535">
        <v>106</v>
      </c>
      <c r="K535" s="37">
        <f t="shared" si="209"/>
        <v>35.8491</v>
      </c>
      <c r="L535" s="37">
        <v>156</v>
      </c>
      <c r="M535" s="37">
        <v>167</v>
      </c>
      <c r="N535" s="37">
        <v>177</v>
      </c>
      <c r="O535" s="37">
        <v>192</v>
      </c>
      <c r="P535" s="48">
        <v>192</v>
      </c>
      <c r="Q535" s="53">
        <v>173</v>
      </c>
      <c r="R535" s="45">
        <f t="shared" si="210"/>
        <v>192</v>
      </c>
      <c r="S535" s="38">
        <f t="shared" si="211"/>
        <v>10.94</v>
      </c>
      <c r="T535" s="53">
        <v>2440700</v>
      </c>
      <c r="U535" s="53">
        <v>13377400</v>
      </c>
      <c r="V535" s="63">
        <f t="shared" si="212"/>
        <v>18.244949999999999</v>
      </c>
      <c r="W535" s="36">
        <v>25</v>
      </c>
      <c r="X535">
        <v>244</v>
      </c>
      <c r="Y535">
        <f t="shared" si="213"/>
        <v>10.25</v>
      </c>
      <c r="Z535" s="55">
        <v>145616</v>
      </c>
      <c r="AA535" s="46">
        <v>63000</v>
      </c>
      <c r="AB535" s="37">
        <f t="shared" si="214"/>
        <v>0.376778</v>
      </c>
      <c r="AC535" s="37" t="str">
        <f t="shared" si="215"/>
        <v/>
      </c>
      <c r="AD535" s="37" t="str">
        <f t="shared" si="216"/>
        <v/>
      </c>
      <c r="AE535" s="71">
        <f t="shared" si="217"/>
        <v>689.70448187508771</v>
      </c>
      <c r="AF535" s="71">
        <f t="shared" si="218"/>
        <v>0</v>
      </c>
      <c r="AG535" s="71">
        <f t="shared" si="219"/>
        <v>0</v>
      </c>
      <c r="AH535" s="71" t="str">
        <f t="shared" si="220"/>
        <v/>
      </c>
      <c r="AI535" s="37" t="str">
        <f t="shared" si="221"/>
        <v/>
      </c>
      <c r="AJ535" s="37" t="str">
        <f t="shared" si="222"/>
        <v/>
      </c>
      <c r="AK535" s="38">
        <f t="shared" si="223"/>
        <v>689.7</v>
      </c>
      <c r="AL535" s="38">
        <f t="shared" si="224"/>
        <v>701.52</v>
      </c>
      <c r="AM535" s="36">
        <f t="shared" si="225"/>
        <v>65095</v>
      </c>
      <c r="AN535" s="39">
        <f t="shared" si="226"/>
        <v>1.8122660999999999E-3</v>
      </c>
      <c r="AO535" s="36">
        <f t="shared" si="227"/>
        <v>29.750160297599997</v>
      </c>
      <c r="AP535" s="36">
        <f t="shared" si="228"/>
        <v>48709</v>
      </c>
      <c r="AQ535" s="36">
        <f t="shared" si="229"/>
        <v>1710</v>
      </c>
      <c r="AR535" s="36">
        <f t="shared" si="230"/>
        <v>3150</v>
      </c>
      <c r="AS535" s="36">
        <f t="shared" si="231"/>
        <v>46969</v>
      </c>
      <c r="AT535" s="40">
        <f t="shared" si="232"/>
        <v>48709</v>
      </c>
      <c r="AU535" s="37"/>
      <c r="AV535" s="37">
        <f t="shared" si="233"/>
        <v>1</v>
      </c>
    </row>
    <row r="536" spans="1:48" ht="15" customHeight="1" x14ac:dyDescent="0.25">
      <c r="A536" s="43">
        <v>56</v>
      </c>
      <c r="B536" s="43">
        <v>1100</v>
      </c>
      <c r="C536" t="s">
        <v>1371</v>
      </c>
      <c r="D536" t="s">
        <v>1372</v>
      </c>
      <c r="E536" s="44" t="s">
        <v>233</v>
      </c>
      <c r="F536" s="35">
        <v>45529</v>
      </c>
      <c r="G536" s="53">
        <v>166</v>
      </c>
      <c r="H536" s="56">
        <f t="shared" si="208"/>
        <v>2.220108088040055</v>
      </c>
      <c r="I536">
        <v>20</v>
      </c>
      <c r="J536">
        <v>71</v>
      </c>
      <c r="K536" s="37">
        <f t="shared" si="209"/>
        <v>28.169</v>
      </c>
      <c r="L536" s="37">
        <v>188</v>
      </c>
      <c r="M536" s="37">
        <v>195</v>
      </c>
      <c r="N536" s="37">
        <v>152</v>
      </c>
      <c r="O536" s="37">
        <v>172</v>
      </c>
      <c r="P536" s="48">
        <v>173</v>
      </c>
      <c r="Q536" s="53">
        <v>168</v>
      </c>
      <c r="R536" s="45">
        <f t="shared" si="210"/>
        <v>195</v>
      </c>
      <c r="S536" s="38">
        <f t="shared" si="211"/>
        <v>14.87</v>
      </c>
      <c r="T536" s="53">
        <v>771600</v>
      </c>
      <c r="U536" s="53">
        <v>8478100</v>
      </c>
      <c r="V536" s="63">
        <f t="shared" si="212"/>
        <v>9.1010960000000001</v>
      </c>
      <c r="W536" s="36">
        <v>18</v>
      </c>
      <c r="X536">
        <v>136</v>
      </c>
      <c r="Y536">
        <f t="shared" si="213"/>
        <v>13.24</v>
      </c>
      <c r="Z536" s="55">
        <v>94178</v>
      </c>
      <c r="AA536" s="46">
        <v>39630</v>
      </c>
      <c r="AB536" s="37">
        <f t="shared" si="214"/>
        <v>0.376778</v>
      </c>
      <c r="AC536" s="37" t="str">
        <f t="shared" si="215"/>
        <v/>
      </c>
      <c r="AD536" s="37" t="str">
        <f t="shared" si="216"/>
        <v/>
      </c>
      <c r="AE536" s="71">
        <f t="shared" si="217"/>
        <v>686.85781416202326</v>
      </c>
      <c r="AF536" s="71">
        <f t="shared" si="218"/>
        <v>0</v>
      </c>
      <c r="AG536" s="71">
        <f t="shared" si="219"/>
        <v>0</v>
      </c>
      <c r="AH536" s="71" t="str">
        <f t="shared" si="220"/>
        <v/>
      </c>
      <c r="AI536" s="37" t="str">
        <f t="shared" si="221"/>
        <v/>
      </c>
      <c r="AJ536" s="37" t="str">
        <f t="shared" si="222"/>
        <v/>
      </c>
      <c r="AK536" s="38">
        <f t="shared" si="223"/>
        <v>686.86</v>
      </c>
      <c r="AL536" s="38">
        <f t="shared" si="224"/>
        <v>698.63</v>
      </c>
      <c r="AM536" s="36">
        <f t="shared" si="225"/>
        <v>80488</v>
      </c>
      <c r="AN536" s="39">
        <f t="shared" si="226"/>
        <v>1.8122660999999999E-3</v>
      </c>
      <c r="AO536" s="36">
        <f t="shared" si="227"/>
        <v>63.355010589899997</v>
      </c>
      <c r="AP536" s="36">
        <f t="shared" si="228"/>
        <v>45592</v>
      </c>
      <c r="AQ536" s="36">
        <f t="shared" si="229"/>
        <v>1660</v>
      </c>
      <c r="AR536" s="36">
        <f t="shared" si="230"/>
        <v>1981.5</v>
      </c>
      <c r="AS536" s="36">
        <f t="shared" si="231"/>
        <v>43869</v>
      </c>
      <c r="AT536" s="40">
        <f t="shared" si="232"/>
        <v>45592</v>
      </c>
      <c r="AU536" s="37"/>
      <c r="AV536" s="37">
        <f t="shared" si="233"/>
        <v>1</v>
      </c>
    </row>
    <row r="537" spans="1:48" ht="15" customHeight="1" x14ac:dyDescent="0.25">
      <c r="A537" s="43">
        <v>56</v>
      </c>
      <c r="B537" s="43">
        <v>1200</v>
      </c>
      <c r="C537" t="s">
        <v>1399</v>
      </c>
      <c r="D537" t="s">
        <v>1400</v>
      </c>
      <c r="E537" s="44" t="s">
        <v>246</v>
      </c>
      <c r="F537" s="35">
        <v>36764</v>
      </c>
      <c r="G537" s="53">
        <v>127</v>
      </c>
      <c r="H537" s="56">
        <f t="shared" si="208"/>
        <v>2.1038037209559568</v>
      </c>
      <c r="I537">
        <v>26</v>
      </c>
      <c r="J537">
        <v>56</v>
      </c>
      <c r="K537" s="37">
        <f t="shared" si="209"/>
        <v>46.428599999999996</v>
      </c>
      <c r="L537" s="37">
        <v>148</v>
      </c>
      <c r="M537" s="37">
        <v>194</v>
      </c>
      <c r="N537" s="37">
        <v>181</v>
      </c>
      <c r="O537" s="37">
        <v>150</v>
      </c>
      <c r="P537" s="48">
        <v>148</v>
      </c>
      <c r="Q537" s="53">
        <v>132</v>
      </c>
      <c r="R537" s="45">
        <f t="shared" si="210"/>
        <v>194</v>
      </c>
      <c r="S537" s="38">
        <f t="shared" si="211"/>
        <v>34.54</v>
      </c>
      <c r="T537" s="53">
        <v>1397500</v>
      </c>
      <c r="U537" s="53">
        <v>6455500</v>
      </c>
      <c r="V537" s="63">
        <f t="shared" si="212"/>
        <v>21.648206999999999</v>
      </c>
      <c r="W537" s="36">
        <v>27</v>
      </c>
      <c r="X537">
        <v>157</v>
      </c>
      <c r="Y537">
        <f t="shared" si="213"/>
        <v>17.2</v>
      </c>
      <c r="Z537" s="55">
        <v>71275</v>
      </c>
      <c r="AA537" s="46">
        <v>32811</v>
      </c>
      <c r="AB537" s="37">
        <f t="shared" si="214"/>
        <v>0.376778</v>
      </c>
      <c r="AC537" s="37" t="str">
        <f t="shared" si="215"/>
        <v/>
      </c>
      <c r="AD537" s="37" t="str">
        <f t="shared" si="216"/>
        <v/>
      </c>
      <c r="AE537" s="71">
        <f t="shared" si="217"/>
        <v>661.16885447358891</v>
      </c>
      <c r="AF537" s="71">
        <f t="shared" si="218"/>
        <v>0</v>
      </c>
      <c r="AG537" s="71">
        <f t="shared" si="219"/>
        <v>0</v>
      </c>
      <c r="AH537" s="71" t="str">
        <f t="shared" si="220"/>
        <v/>
      </c>
      <c r="AI537" s="37" t="str">
        <f t="shared" si="221"/>
        <v/>
      </c>
      <c r="AJ537" s="37" t="str">
        <f t="shared" si="222"/>
        <v/>
      </c>
      <c r="AK537" s="38">
        <f t="shared" si="223"/>
        <v>661.17</v>
      </c>
      <c r="AL537" s="38">
        <f t="shared" si="224"/>
        <v>672.5</v>
      </c>
      <c r="AM537" s="36">
        <f t="shared" si="225"/>
        <v>58553</v>
      </c>
      <c r="AN537" s="39">
        <f t="shared" si="226"/>
        <v>1.8122660999999999E-3</v>
      </c>
      <c r="AO537" s="36">
        <f t="shared" si="227"/>
        <v>39.487466052899997</v>
      </c>
      <c r="AP537" s="36">
        <f t="shared" si="228"/>
        <v>36803</v>
      </c>
      <c r="AQ537" s="36">
        <f t="shared" si="229"/>
        <v>1270</v>
      </c>
      <c r="AR537" s="36">
        <f t="shared" si="230"/>
        <v>1640.5500000000002</v>
      </c>
      <c r="AS537" s="36">
        <f t="shared" si="231"/>
        <v>35494</v>
      </c>
      <c r="AT537" s="40">
        <f t="shared" si="232"/>
        <v>36803</v>
      </c>
      <c r="AU537" s="37"/>
      <c r="AV537" s="37">
        <f t="shared" si="233"/>
        <v>1</v>
      </c>
    </row>
    <row r="538" spans="1:48" ht="15" customHeight="1" x14ac:dyDescent="0.25">
      <c r="A538" s="43">
        <v>56</v>
      </c>
      <c r="B538" s="43">
        <v>1300</v>
      </c>
      <c r="C538" t="s">
        <v>1429</v>
      </c>
      <c r="D538" t="s">
        <v>1430</v>
      </c>
      <c r="E538" s="44" t="s">
        <v>261</v>
      </c>
      <c r="F538" s="35">
        <v>4415645</v>
      </c>
      <c r="G538" s="53">
        <v>14085</v>
      </c>
      <c r="H538" s="56">
        <f t="shared" si="208"/>
        <v>4.1487568513217923</v>
      </c>
      <c r="I538">
        <v>1186</v>
      </c>
      <c r="J538">
        <v>7028</v>
      </c>
      <c r="K538" s="37">
        <f t="shared" si="209"/>
        <v>16.875399999999999</v>
      </c>
      <c r="L538" s="37">
        <v>12443</v>
      </c>
      <c r="M538" s="37">
        <v>12519</v>
      </c>
      <c r="N538" s="37">
        <v>12362</v>
      </c>
      <c r="O538" s="37">
        <v>13471</v>
      </c>
      <c r="P538" s="45">
        <v>13138</v>
      </c>
      <c r="Q538" s="53">
        <v>14119</v>
      </c>
      <c r="R538" s="45">
        <f t="shared" si="210"/>
        <v>14119</v>
      </c>
      <c r="S538" s="38">
        <f t="shared" si="211"/>
        <v>0.24</v>
      </c>
      <c r="T538" s="53">
        <v>274021600</v>
      </c>
      <c r="U538" s="53">
        <v>1235640650</v>
      </c>
      <c r="V538" s="63">
        <f t="shared" si="212"/>
        <v>22.176480000000002</v>
      </c>
      <c r="W538" s="36">
        <v>3446</v>
      </c>
      <c r="X538">
        <v>14108</v>
      </c>
      <c r="Y538">
        <f t="shared" si="213"/>
        <v>24.43</v>
      </c>
      <c r="Z538" s="55">
        <v>16202511</v>
      </c>
      <c r="AA538" s="46">
        <v>7571551</v>
      </c>
      <c r="AB538" s="37">
        <f t="shared" si="214"/>
        <v>0.376778</v>
      </c>
      <c r="AC538" s="37" t="str">
        <f t="shared" si="215"/>
        <v/>
      </c>
      <c r="AD538" s="37" t="str">
        <f t="shared" si="216"/>
        <v/>
      </c>
      <c r="AE538" s="71">
        <f t="shared" si="217"/>
        <v>0</v>
      </c>
      <c r="AF538" s="71">
        <f t="shared" si="218"/>
        <v>0</v>
      </c>
      <c r="AG538" s="71">
        <f t="shared" si="219"/>
        <v>974.7558676079999</v>
      </c>
      <c r="AH538" s="71" t="str">
        <f t="shared" si="220"/>
        <v/>
      </c>
      <c r="AI538" s="37" t="str">
        <f t="shared" si="221"/>
        <v/>
      </c>
      <c r="AJ538" s="37" t="str">
        <f t="shared" si="222"/>
        <v/>
      </c>
      <c r="AK538" s="38">
        <f t="shared" si="223"/>
        <v>974.76</v>
      </c>
      <c r="AL538" s="38">
        <f t="shared" si="224"/>
        <v>991.46</v>
      </c>
      <c r="AM538" s="36">
        <f t="shared" si="225"/>
        <v>7859964</v>
      </c>
      <c r="AN538" s="39">
        <f t="shared" si="226"/>
        <v>1.8122660999999999E-3</v>
      </c>
      <c r="AO538" s="36">
        <f t="shared" si="227"/>
        <v>6242.0225612858994</v>
      </c>
      <c r="AP538" s="36">
        <f t="shared" si="228"/>
        <v>4421887</v>
      </c>
      <c r="AQ538" s="36">
        <f t="shared" si="229"/>
        <v>140850</v>
      </c>
      <c r="AR538" s="36">
        <f t="shared" si="230"/>
        <v>378577.55000000005</v>
      </c>
      <c r="AS538" s="36">
        <f t="shared" si="231"/>
        <v>4274795</v>
      </c>
      <c r="AT538" s="40">
        <f t="shared" si="232"/>
        <v>4421887</v>
      </c>
      <c r="AU538" s="37"/>
      <c r="AV538" s="37">
        <f t="shared" si="233"/>
        <v>1</v>
      </c>
    </row>
    <row r="539" spans="1:48" ht="15" customHeight="1" x14ac:dyDescent="0.25">
      <c r="A539" s="43">
        <v>56</v>
      </c>
      <c r="B539" s="43">
        <v>1400</v>
      </c>
      <c r="C539" t="s">
        <v>1615</v>
      </c>
      <c r="D539" t="s">
        <v>1616</v>
      </c>
      <c r="E539" s="44" t="s">
        <v>354</v>
      </c>
      <c r="F539" s="35">
        <v>347582</v>
      </c>
      <c r="G539" s="53">
        <v>848</v>
      </c>
      <c r="H539" s="56">
        <f t="shared" si="208"/>
        <v>2.9283958522567137</v>
      </c>
      <c r="I539">
        <v>128</v>
      </c>
      <c r="J539">
        <v>418</v>
      </c>
      <c r="K539" s="37">
        <f t="shared" si="209"/>
        <v>30.622</v>
      </c>
      <c r="L539" s="37">
        <v>850</v>
      </c>
      <c r="M539" s="37">
        <v>832</v>
      </c>
      <c r="N539" s="37">
        <v>738</v>
      </c>
      <c r="O539" s="37">
        <v>719</v>
      </c>
      <c r="P539" s="48">
        <v>802</v>
      </c>
      <c r="Q539" s="53">
        <v>854</v>
      </c>
      <c r="R539" s="45">
        <f t="shared" si="210"/>
        <v>854</v>
      </c>
      <c r="S539" s="38">
        <f t="shared" si="211"/>
        <v>0.7</v>
      </c>
      <c r="T539" s="53">
        <v>7284000</v>
      </c>
      <c r="U539" s="53">
        <v>44400800</v>
      </c>
      <c r="V539" s="63">
        <f t="shared" si="212"/>
        <v>16.405110000000001</v>
      </c>
      <c r="W539" s="36">
        <v>298</v>
      </c>
      <c r="X539">
        <v>771</v>
      </c>
      <c r="Y539">
        <f t="shared" si="213"/>
        <v>38.65</v>
      </c>
      <c r="Z539" s="55">
        <v>529722</v>
      </c>
      <c r="AA539" s="46">
        <v>247066</v>
      </c>
      <c r="AB539" s="37">
        <f t="shared" si="214"/>
        <v>0.376778</v>
      </c>
      <c r="AC539" s="37" t="str">
        <f t="shared" si="215"/>
        <v/>
      </c>
      <c r="AD539" s="37" t="str">
        <f t="shared" si="216"/>
        <v/>
      </c>
      <c r="AE539" s="71">
        <f t="shared" si="217"/>
        <v>843.30229065890614</v>
      </c>
      <c r="AF539" s="71">
        <f t="shared" si="218"/>
        <v>0</v>
      </c>
      <c r="AG539" s="71">
        <f t="shared" si="219"/>
        <v>0</v>
      </c>
      <c r="AH539" s="71" t="str">
        <f t="shared" si="220"/>
        <v/>
      </c>
      <c r="AI539" s="37" t="str">
        <f t="shared" si="221"/>
        <v/>
      </c>
      <c r="AJ539" s="37" t="str">
        <f t="shared" si="222"/>
        <v/>
      </c>
      <c r="AK539" s="38">
        <f t="shared" si="223"/>
        <v>843.3</v>
      </c>
      <c r="AL539" s="38">
        <f t="shared" si="224"/>
        <v>857.75</v>
      </c>
      <c r="AM539" s="36">
        <f t="shared" si="225"/>
        <v>527784</v>
      </c>
      <c r="AN539" s="39">
        <f t="shared" si="226"/>
        <v>1.8122660999999999E-3</v>
      </c>
      <c r="AO539" s="36">
        <f t="shared" si="227"/>
        <v>326.5739757522</v>
      </c>
      <c r="AP539" s="36">
        <f t="shared" si="228"/>
        <v>347909</v>
      </c>
      <c r="AQ539" s="36">
        <f t="shared" si="229"/>
        <v>8480</v>
      </c>
      <c r="AR539" s="36">
        <f t="shared" si="230"/>
        <v>12353.300000000001</v>
      </c>
      <c r="AS539" s="36">
        <f t="shared" si="231"/>
        <v>339102</v>
      </c>
      <c r="AT539" s="40">
        <f t="shared" si="232"/>
        <v>347909</v>
      </c>
      <c r="AU539" s="37"/>
      <c r="AV539" s="37">
        <f t="shared" si="233"/>
        <v>1</v>
      </c>
    </row>
    <row r="540" spans="1:48" ht="15" customHeight="1" x14ac:dyDescent="0.25">
      <c r="A540" s="43">
        <v>56</v>
      </c>
      <c r="B540" s="43">
        <v>1600</v>
      </c>
      <c r="C540" t="s">
        <v>2035</v>
      </c>
      <c r="D540" t="s">
        <v>2036</v>
      </c>
      <c r="E540" s="44" t="s">
        <v>564</v>
      </c>
      <c r="F540" s="35">
        <v>473547</v>
      </c>
      <c r="G540" s="53">
        <v>1287</v>
      </c>
      <c r="H540" s="56">
        <f t="shared" si="208"/>
        <v>3.1095785469043866</v>
      </c>
      <c r="I540">
        <v>115</v>
      </c>
      <c r="J540">
        <v>586</v>
      </c>
      <c r="K540" s="37">
        <f t="shared" si="209"/>
        <v>19.624600000000001</v>
      </c>
      <c r="L540" s="37">
        <v>791</v>
      </c>
      <c r="M540" s="37">
        <v>972</v>
      </c>
      <c r="N540" s="37">
        <v>940</v>
      </c>
      <c r="O540" s="37">
        <v>1158</v>
      </c>
      <c r="P540" s="45">
        <v>1199</v>
      </c>
      <c r="Q540" s="53">
        <v>1294</v>
      </c>
      <c r="R540" s="45">
        <f t="shared" si="210"/>
        <v>1294</v>
      </c>
      <c r="S540" s="38">
        <f t="shared" si="211"/>
        <v>0.54</v>
      </c>
      <c r="T540" s="53">
        <v>17641600</v>
      </c>
      <c r="U540" s="53">
        <v>91333200</v>
      </c>
      <c r="V540" s="63">
        <f t="shared" si="212"/>
        <v>19.315649000000001</v>
      </c>
      <c r="W540" s="36">
        <v>241</v>
      </c>
      <c r="X540">
        <v>1166</v>
      </c>
      <c r="Y540">
        <f t="shared" si="213"/>
        <v>20.67</v>
      </c>
      <c r="Z540" s="55">
        <v>1094175</v>
      </c>
      <c r="AA540" s="46">
        <v>586606</v>
      </c>
      <c r="AB540" s="37">
        <f t="shared" si="214"/>
        <v>0.376778</v>
      </c>
      <c r="AC540" s="37" t="str">
        <f t="shared" si="215"/>
        <v/>
      </c>
      <c r="AD540" s="37" t="str">
        <f t="shared" si="216"/>
        <v/>
      </c>
      <c r="AE540" s="71">
        <f t="shared" si="217"/>
        <v>883.32138070460019</v>
      </c>
      <c r="AF540" s="71">
        <f t="shared" si="218"/>
        <v>0</v>
      </c>
      <c r="AG540" s="71">
        <f t="shared" si="219"/>
        <v>0</v>
      </c>
      <c r="AH540" s="71" t="str">
        <f t="shared" si="220"/>
        <v/>
      </c>
      <c r="AI540" s="37" t="str">
        <f t="shared" si="221"/>
        <v/>
      </c>
      <c r="AJ540" s="37" t="str">
        <f t="shared" si="222"/>
        <v/>
      </c>
      <c r="AK540" s="38">
        <f t="shared" si="223"/>
        <v>883.32</v>
      </c>
      <c r="AL540" s="38">
        <f t="shared" si="224"/>
        <v>898.45</v>
      </c>
      <c r="AM540" s="36">
        <f t="shared" si="225"/>
        <v>744044</v>
      </c>
      <c r="AN540" s="39">
        <f t="shared" si="226"/>
        <v>1.8122660999999999E-3</v>
      </c>
      <c r="AO540" s="36">
        <f t="shared" si="227"/>
        <v>490.21254325169997</v>
      </c>
      <c r="AP540" s="36">
        <f t="shared" si="228"/>
        <v>474037</v>
      </c>
      <c r="AQ540" s="36">
        <f t="shared" si="229"/>
        <v>12870</v>
      </c>
      <c r="AR540" s="36">
        <f t="shared" si="230"/>
        <v>29330.300000000003</v>
      </c>
      <c r="AS540" s="36">
        <f t="shared" si="231"/>
        <v>460677</v>
      </c>
      <c r="AT540" s="40">
        <f t="shared" si="232"/>
        <v>474037</v>
      </c>
      <c r="AU540" s="37"/>
      <c r="AV540" s="37">
        <f t="shared" si="233"/>
        <v>1</v>
      </c>
    </row>
    <row r="541" spans="1:48" ht="15" customHeight="1" x14ac:dyDescent="0.25">
      <c r="A541" s="43">
        <v>56</v>
      </c>
      <c r="B541" s="43">
        <v>1700</v>
      </c>
      <c r="C541" t="s">
        <v>2111</v>
      </c>
      <c r="D541" t="s">
        <v>2112</v>
      </c>
      <c r="E541" s="44" t="s">
        <v>602</v>
      </c>
      <c r="F541" s="35">
        <v>0</v>
      </c>
      <c r="G541" s="53">
        <v>673</v>
      </c>
      <c r="H541" s="56">
        <f t="shared" si="208"/>
        <v>2.828015064223977</v>
      </c>
      <c r="I541">
        <v>28</v>
      </c>
      <c r="J541">
        <v>348</v>
      </c>
      <c r="K541" s="37">
        <f t="shared" si="209"/>
        <v>8.0460000000000012</v>
      </c>
      <c r="L541" s="37">
        <v>180</v>
      </c>
      <c r="M541" s="37">
        <v>239</v>
      </c>
      <c r="N541" s="37">
        <v>313</v>
      </c>
      <c r="O541" s="37">
        <v>451</v>
      </c>
      <c r="P541" s="48">
        <v>572</v>
      </c>
      <c r="Q541" s="53">
        <v>629</v>
      </c>
      <c r="R541" s="45">
        <f t="shared" si="210"/>
        <v>629</v>
      </c>
      <c r="S541" s="38">
        <f t="shared" si="211"/>
        <v>0</v>
      </c>
      <c r="T541" s="53">
        <v>19326200</v>
      </c>
      <c r="U541" s="53">
        <v>213553600</v>
      </c>
      <c r="V541" s="63">
        <f t="shared" si="212"/>
        <v>9.0498119999999993</v>
      </c>
      <c r="W541" s="36">
        <v>125</v>
      </c>
      <c r="X541">
        <v>478</v>
      </c>
      <c r="Y541">
        <f t="shared" si="213"/>
        <v>26.15</v>
      </c>
      <c r="Z541" s="55">
        <v>2402661</v>
      </c>
      <c r="AA541" s="46">
        <v>590507</v>
      </c>
      <c r="AB541" s="37">
        <f t="shared" si="214"/>
        <v>0.376778</v>
      </c>
      <c r="AC541" s="37" t="str">
        <f t="shared" si="215"/>
        <v/>
      </c>
      <c r="AD541" s="37" t="str">
        <f t="shared" si="216"/>
        <v/>
      </c>
      <c r="AE541" s="71">
        <f t="shared" si="217"/>
        <v>821.13048334059931</v>
      </c>
      <c r="AF541" s="71">
        <f t="shared" si="218"/>
        <v>0</v>
      </c>
      <c r="AG541" s="71">
        <f t="shared" si="219"/>
        <v>0</v>
      </c>
      <c r="AH541" s="71" t="str">
        <f t="shared" si="220"/>
        <v/>
      </c>
      <c r="AI541" s="37" t="str">
        <f t="shared" si="221"/>
        <v/>
      </c>
      <c r="AJ541" s="37" t="str">
        <f t="shared" si="222"/>
        <v/>
      </c>
      <c r="AK541" s="38">
        <f t="shared" si="223"/>
        <v>821.13</v>
      </c>
      <c r="AL541" s="38">
        <f t="shared" si="224"/>
        <v>835.2</v>
      </c>
      <c r="AM541" s="36">
        <f t="shared" si="225"/>
        <v>0</v>
      </c>
      <c r="AN541" s="39">
        <f t="shared" si="226"/>
        <v>1.8122660999999999E-3</v>
      </c>
      <c r="AO541" s="36">
        <f t="shared" si="227"/>
        <v>0</v>
      </c>
      <c r="AP541" s="36">
        <f t="shared" si="228"/>
        <v>0</v>
      </c>
      <c r="AQ541" s="36">
        <f t="shared" si="229"/>
        <v>6730</v>
      </c>
      <c r="AR541" s="36">
        <f t="shared" si="230"/>
        <v>29525.350000000002</v>
      </c>
      <c r="AS541" s="36">
        <f t="shared" si="231"/>
        <v>-6730</v>
      </c>
      <c r="AT541" s="40">
        <f t="shared" si="232"/>
        <v>0</v>
      </c>
      <c r="AU541" s="37"/>
      <c r="AV541" s="37">
        <f t="shared" si="233"/>
        <v>0</v>
      </c>
    </row>
    <row r="542" spans="1:48" ht="15" customHeight="1" x14ac:dyDescent="0.25">
      <c r="A542" s="43">
        <v>56</v>
      </c>
      <c r="B542" s="43">
        <v>1800</v>
      </c>
      <c r="C542" t="s">
        <v>2119</v>
      </c>
      <c r="D542" t="s">
        <v>2120</v>
      </c>
      <c r="E542" s="44" t="s">
        <v>606</v>
      </c>
      <c r="F542" s="35">
        <v>340487</v>
      </c>
      <c r="G542" s="53">
        <v>1015</v>
      </c>
      <c r="H542" s="56">
        <f t="shared" si="208"/>
        <v>3.0064660422492318</v>
      </c>
      <c r="I542">
        <v>110</v>
      </c>
      <c r="J542">
        <v>465</v>
      </c>
      <c r="K542" s="37">
        <f t="shared" si="209"/>
        <v>23.655899999999999</v>
      </c>
      <c r="L542" s="37">
        <v>882</v>
      </c>
      <c r="M542" s="37">
        <v>917</v>
      </c>
      <c r="N542" s="37">
        <v>956</v>
      </c>
      <c r="O542" s="37">
        <v>991</v>
      </c>
      <c r="P542" s="45">
        <v>1011</v>
      </c>
      <c r="Q542" s="53">
        <v>1020</v>
      </c>
      <c r="R542" s="45">
        <f t="shared" si="210"/>
        <v>1020</v>
      </c>
      <c r="S542" s="38">
        <f t="shared" si="211"/>
        <v>0.49</v>
      </c>
      <c r="T542" s="53">
        <v>12524100</v>
      </c>
      <c r="U542" s="53">
        <v>68688400</v>
      </c>
      <c r="V542" s="63">
        <f t="shared" si="212"/>
        <v>18.23321</v>
      </c>
      <c r="W542" s="36">
        <v>335</v>
      </c>
      <c r="X542">
        <v>1209</v>
      </c>
      <c r="Y542">
        <f t="shared" si="213"/>
        <v>27.71</v>
      </c>
      <c r="Z542" s="55">
        <v>847848</v>
      </c>
      <c r="AA542" s="46">
        <v>717988</v>
      </c>
      <c r="AB542" s="37">
        <f t="shared" si="214"/>
        <v>0.376778</v>
      </c>
      <c r="AC542" s="37" t="str">
        <f t="shared" si="215"/>
        <v/>
      </c>
      <c r="AD542" s="37" t="str">
        <f t="shared" si="216"/>
        <v/>
      </c>
      <c r="AE542" s="71">
        <f t="shared" si="217"/>
        <v>860.54620001388355</v>
      </c>
      <c r="AF542" s="71">
        <f t="shared" si="218"/>
        <v>0</v>
      </c>
      <c r="AG542" s="71">
        <f t="shared" si="219"/>
        <v>0</v>
      </c>
      <c r="AH542" s="71" t="str">
        <f t="shared" si="220"/>
        <v/>
      </c>
      <c r="AI542" s="37" t="str">
        <f t="shared" si="221"/>
        <v/>
      </c>
      <c r="AJ542" s="37" t="str">
        <f t="shared" si="222"/>
        <v/>
      </c>
      <c r="AK542" s="38">
        <f t="shared" si="223"/>
        <v>860.55</v>
      </c>
      <c r="AL542" s="38">
        <f t="shared" si="224"/>
        <v>875.29</v>
      </c>
      <c r="AM542" s="36">
        <f t="shared" si="225"/>
        <v>568969</v>
      </c>
      <c r="AN542" s="39">
        <f t="shared" si="226"/>
        <v>1.8122660999999999E-3</v>
      </c>
      <c r="AO542" s="36">
        <f t="shared" si="227"/>
        <v>414.07018306019995</v>
      </c>
      <c r="AP542" s="36">
        <f t="shared" si="228"/>
        <v>340901</v>
      </c>
      <c r="AQ542" s="36">
        <f t="shared" si="229"/>
        <v>10150</v>
      </c>
      <c r="AR542" s="36">
        <f t="shared" si="230"/>
        <v>35899.4</v>
      </c>
      <c r="AS542" s="36">
        <f t="shared" si="231"/>
        <v>330337</v>
      </c>
      <c r="AT542" s="40">
        <f t="shared" si="232"/>
        <v>340901</v>
      </c>
      <c r="AU542" s="37"/>
      <c r="AV542" s="37">
        <f t="shared" si="233"/>
        <v>1</v>
      </c>
    </row>
    <row r="543" spans="1:48" ht="15" customHeight="1" x14ac:dyDescent="0.25">
      <c r="A543" s="43">
        <v>56</v>
      </c>
      <c r="B543" s="43">
        <v>1900</v>
      </c>
      <c r="C543" t="s">
        <v>2125</v>
      </c>
      <c r="D543" t="s">
        <v>2126</v>
      </c>
      <c r="E543" s="44" t="s">
        <v>609</v>
      </c>
      <c r="F543" s="35">
        <v>1129211</v>
      </c>
      <c r="G543" s="53">
        <v>2560</v>
      </c>
      <c r="H543" s="56">
        <f t="shared" si="208"/>
        <v>3.4082399653118496</v>
      </c>
      <c r="I543">
        <v>249</v>
      </c>
      <c r="J543">
        <v>1067</v>
      </c>
      <c r="K543" s="37">
        <f t="shared" si="209"/>
        <v>23.336499999999997</v>
      </c>
      <c r="L543" s="37">
        <v>1835</v>
      </c>
      <c r="M543" s="37">
        <v>1867</v>
      </c>
      <c r="N543" s="37">
        <v>1886</v>
      </c>
      <c r="O543" s="37">
        <v>2374</v>
      </c>
      <c r="P543" s="45">
        <v>2464</v>
      </c>
      <c r="Q543" s="53">
        <v>2577</v>
      </c>
      <c r="R543" s="45">
        <f t="shared" si="210"/>
        <v>2577</v>
      </c>
      <c r="S543" s="38">
        <f t="shared" si="211"/>
        <v>0.66</v>
      </c>
      <c r="T543" s="53">
        <v>29289300</v>
      </c>
      <c r="U543" s="53">
        <v>134172800</v>
      </c>
      <c r="V543" s="63">
        <f t="shared" si="212"/>
        <v>21.829536000000001</v>
      </c>
      <c r="W543" s="36">
        <v>392</v>
      </c>
      <c r="X543">
        <v>2589</v>
      </c>
      <c r="Y543">
        <f t="shared" si="213"/>
        <v>15.14</v>
      </c>
      <c r="Z543" s="55">
        <v>1645925</v>
      </c>
      <c r="AA543" s="46">
        <v>1138816</v>
      </c>
      <c r="AB543" s="37">
        <f t="shared" si="214"/>
        <v>0.376778</v>
      </c>
      <c r="AC543" s="37">
        <f t="shared" si="215"/>
        <v>0.12</v>
      </c>
      <c r="AD543" s="37" t="str">
        <f t="shared" si="216"/>
        <v/>
      </c>
      <c r="AE543" s="71">
        <f t="shared" si="217"/>
        <v>949.2888188181854</v>
      </c>
      <c r="AF543" s="71">
        <f t="shared" si="218"/>
        <v>994.36484170099993</v>
      </c>
      <c r="AG543" s="71">
        <f t="shared" si="219"/>
        <v>0</v>
      </c>
      <c r="AH543" s="71">
        <f t="shared" si="220"/>
        <v>954.69794156412308</v>
      </c>
      <c r="AI543" s="37" t="str">
        <f t="shared" si="221"/>
        <v/>
      </c>
      <c r="AJ543" s="37">
        <f t="shared" si="222"/>
        <v>1</v>
      </c>
      <c r="AK543" s="38">
        <f t="shared" si="223"/>
        <v>954.7</v>
      </c>
      <c r="AL543" s="38">
        <f t="shared" si="224"/>
        <v>971.06</v>
      </c>
      <c r="AM543" s="36">
        <f t="shared" si="225"/>
        <v>1865765</v>
      </c>
      <c r="AN543" s="39">
        <f t="shared" si="226"/>
        <v>1.8122660999999999E-3</v>
      </c>
      <c r="AO543" s="36">
        <f t="shared" si="227"/>
        <v>1334.8318450193999</v>
      </c>
      <c r="AP543" s="36">
        <f t="shared" si="228"/>
        <v>1130546</v>
      </c>
      <c r="AQ543" s="36">
        <f t="shared" si="229"/>
        <v>25600</v>
      </c>
      <c r="AR543" s="36">
        <f t="shared" si="230"/>
        <v>56940.800000000003</v>
      </c>
      <c r="AS543" s="36">
        <f t="shared" si="231"/>
        <v>1103611</v>
      </c>
      <c r="AT543" s="40">
        <f t="shared" si="232"/>
        <v>1130546</v>
      </c>
      <c r="AU543" s="37"/>
      <c r="AV543" s="37">
        <f t="shared" si="233"/>
        <v>1</v>
      </c>
    </row>
    <row r="544" spans="1:48" ht="15" customHeight="1" x14ac:dyDescent="0.25">
      <c r="A544" s="43">
        <v>56</v>
      </c>
      <c r="B544" s="43">
        <v>2000</v>
      </c>
      <c r="C544" t="s">
        <v>2133</v>
      </c>
      <c r="D544" t="s">
        <v>2134</v>
      </c>
      <c r="E544" s="44" t="s">
        <v>613</v>
      </c>
      <c r="F544" s="35">
        <v>806501</v>
      </c>
      <c r="G544" s="53">
        <v>3605</v>
      </c>
      <c r="H544" s="56">
        <f t="shared" si="208"/>
        <v>3.5569052690554477</v>
      </c>
      <c r="I544">
        <v>272</v>
      </c>
      <c r="J544">
        <v>1692</v>
      </c>
      <c r="K544" s="37">
        <f t="shared" si="209"/>
        <v>16.075700000000001</v>
      </c>
      <c r="L544" s="37">
        <v>1933</v>
      </c>
      <c r="M544" s="37">
        <v>2086</v>
      </c>
      <c r="N544" s="37">
        <v>2075</v>
      </c>
      <c r="O544" s="37">
        <v>2559</v>
      </c>
      <c r="P544" s="45">
        <v>2985</v>
      </c>
      <c r="Q544" s="53">
        <v>3512</v>
      </c>
      <c r="R544" s="45">
        <f t="shared" si="210"/>
        <v>3512</v>
      </c>
      <c r="S544" s="38">
        <f t="shared" si="211"/>
        <v>0</v>
      </c>
      <c r="T544" s="53">
        <v>131864900</v>
      </c>
      <c r="U544" s="53">
        <v>375678400</v>
      </c>
      <c r="V544" s="63">
        <f t="shared" si="212"/>
        <v>35.100473999999998</v>
      </c>
      <c r="W544" s="36">
        <v>905</v>
      </c>
      <c r="X544">
        <v>3524</v>
      </c>
      <c r="Y544">
        <f t="shared" si="213"/>
        <v>25.68</v>
      </c>
      <c r="Z544" s="55">
        <v>5201702</v>
      </c>
      <c r="AA544" s="46">
        <v>1870302</v>
      </c>
      <c r="AB544" s="37">
        <f t="shared" si="214"/>
        <v>0.376778</v>
      </c>
      <c r="AC544" s="37" t="str">
        <f t="shared" si="215"/>
        <v/>
      </c>
      <c r="AD544" s="37" t="str">
        <f t="shared" si="216"/>
        <v/>
      </c>
      <c r="AE544" s="71">
        <f t="shared" si="217"/>
        <v>0</v>
      </c>
      <c r="AF544" s="71">
        <f t="shared" si="218"/>
        <v>1067.1258937815001</v>
      </c>
      <c r="AG544" s="71">
        <f t="shared" si="219"/>
        <v>0</v>
      </c>
      <c r="AH544" s="71" t="str">
        <f t="shared" si="220"/>
        <v/>
      </c>
      <c r="AI544" s="37" t="str">
        <f t="shared" si="221"/>
        <v/>
      </c>
      <c r="AJ544" s="37" t="str">
        <f t="shared" si="222"/>
        <v/>
      </c>
      <c r="AK544" s="38">
        <f t="shared" si="223"/>
        <v>1067.1300000000001</v>
      </c>
      <c r="AL544" s="38">
        <f t="shared" si="224"/>
        <v>1085.4100000000001</v>
      </c>
      <c r="AM544" s="36">
        <f t="shared" si="225"/>
        <v>1953016</v>
      </c>
      <c r="AN544" s="39">
        <f t="shared" si="226"/>
        <v>1.8122660999999999E-3</v>
      </c>
      <c r="AO544" s="36">
        <f t="shared" si="227"/>
        <v>2077.7902676415001</v>
      </c>
      <c r="AP544" s="36">
        <f t="shared" si="228"/>
        <v>808579</v>
      </c>
      <c r="AQ544" s="36">
        <f t="shared" si="229"/>
        <v>36050</v>
      </c>
      <c r="AR544" s="36">
        <f t="shared" si="230"/>
        <v>93515.1</v>
      </c>
      <c r="AS544" s="36">
        <f t="shared" si="231"/>
        <v>770451</v>
      </c>
      <c r="AT544" s="40">
        <f t="shared" si="232"/>
        <v>808579</v>
      </c>
      <c r="AU544" s="37"/>
      <c r="AV544" s="37">
        <f t="shared" si="233"/>
        <v>1</v>
      </c>
    </row>
    <row r="545" spans="1:48" ht="15" customHeight="1" x14ac:dyDescent="0.25">
      <c r="A545" s="43">
        <v>56</v>
      </c>
      <c r="B545" s="43">
        <v>2100</v>
      </c>
      <c r="C545" t="s">
        <v>2209</v>
      </c>
      <c r="D545" t="s">
        <v>2210</v>
      </c>
      <c r="E545" s="44" t="s">
        <v>650</v>
      </c>
      <c r="F545" s="35">
        <v>18026</v>
      </c>
      <c r="G545" s="53">
        <v>76</v>
      </c>
      <c r="H545" s="56">
        <f t="shared" si="208"/>
        <v>1.8808135922807914</v>
      </c>
      <c r="I545">
        <v>6</v>
      </c>
      <c r="J545">
        <v>35</v>
      </c>
      <c r="K545" s="37">
        <f t="shared" si="209"/>
        <v>17.142900000000001</v>
      </c>
      <c r="L545" s="37">
        <v>102</v>
      </c>
      <c r="M545" s="37">
        <v>132</v>
      </c>
      <c r="N545" s="37">
        <v>121</v>
      </c>
      <c r="O545" s="37">
        <v>124</v>
      </c>
      <c r="P545" s="48">
        <v>96</v>
      </c>
      <c r="Q545" s="53">
        <v>77</v>
      </c>
      <c r="R545" s="45">
        <f t="shared" si="210"/>
        <v>132</v>
      </c>
      <c r="S545" s="38">
        <f t="shared" si="211"/>
        <v>42.42</v>
      </c>
      <c r="T545" s="53">
        <v>881800</v>
      </c>
      <c r="U545" s="53">
        <v>6423300</v>
      </c>
      <c r="V545" s="63">
        <f t="shared" si="212"/>
        <v>13.728146000000001</v>
      </c>
      <c r="W545" s="36">
        <v>7</v>
      </c>
      <c r="X545">
        <v>48</v>
      </c>
      <c r="Y545">
        <f t="shared" si="213"/>
        <v>14.58</v>
      </c>
      <c r="Z545" s="55">
        <v>65249</v>
      </c>
      <c r="AA545" s="46">
        <v>11500</v>
      </c>
      <c r="AB545" s="37">
        <f t="shared" si="214"/>
        <v>0.376778</v>
      </c>
      <c r="AC545" s="37" t="str">
        <f t="shared" si="215"/>
        <v/>
      </c>
      <c r="AD545" s="37" t="str">
        <f t="shared" si="216"/>
        <v/>
      </c>
      <c r="AE545" s="71">
        <f t="shared" si="217"/>
        <v>611.9154638222044</v>
      </c>
      <c r="AF545" s="71">
        <f t="shared" si="218"/>
        <v>0</v>
      </c>
      <c r="AG545" s="71">
        <f t="shared" si="219"/>
        <v>0</v>
      </c>
      <c r="AH545" s="71" t="str">
        <f t="shared" si="220"/>
        <v/>
      </c>
      <c r="AI545" s="37" t="str">
        <f t="shared" si="221"/>
        <v/>
      </c>
      <c r="AJ545" s="37" t="str">
        <f t="shared" si="222"/>
        <v/>
      </c>
      <c r="AK545" s="38">
        <f t="shared" si="223"/>
        <v>611.91999999999996</v>
      </c>
      <c r="AL545" s="38">
        <f t="shared" si="224"/>
        <v>622.4</v>
      </c>
      <c r="AM545" s="36">
        <f t="shared" si="225"/>
        <v>22718</v>
      </c>
      <c r="AN545" s="39">
        <f t="shared" si="226"/>
        <v>1.8122660999999999E-3</v>
      </c>
      <c r="AO545" s="36">
        <f t="shared" si="227"/>
        <v>8.5031525412000004</v>
      </c>
      <c r="AP545" s="36">
        <f t="shared" si="228"/>
        <v>18035</v>
      </c>
      <c r="AQ545" s="36">
        <f t="shared" si="229"/>
        <v>760</v>
      </c>
      <c r="AR545" s="36">
        <f t="shared" si="230"/>
        <v>575</v>
      </c>
      <c r="AS545" s="36">
        <f t="shared" si="231"/>
        <v>17451</v>
      </c>
      <c r="AT545" s="40">
        <f t="shared" si="232"/>
        <v>18035</v>
      </c>
      <c r="AU545" s="37"/>
      <c r="AV545" s="37">
        <f t="shared" si="233"/>
        <v>1</v>
      </c>
    </row>
    <row r="546" spans="1:48" ht="15" customHeight="1" x14ac:dyDescent="0.25">
      <c r="A546" s="43">
        <v>56</v>
      </c>
      <c r="B546" s="43">
        <v>2200</v>
      </c>
      <c r="C546" t="s">
        <v>2455</v>
      </c>
      <c r="D546" t="s">
        <v>2456</v>
      </c>
      <c r="E546" s="44" t="s">
        <v>773</v>
      </c>
      <c r="F546" s="35">
        <v>92256</v>
      </c>
      <c r="G546" s="53">
        <v>359</v>
      </c>
      <c r="H546" s="56">
        <f t="shared" si="208"/>
        <v>2.5550944485783194</v>
      </c>
      <c r="I546">
        <v>75</v>
      </c>
      <c r="J546">
        <v>198</v>
      </c>
      <c r="K546" s="37">
        <f t="shared" si="209"/>
        <v>37.878799999999998</v>
      </c>
      <c r="L546" s="37">
        <v>278</v>
      </c>
      <c r="M546" s="37">
        <v>332</v>
      </c>
      <c r="N546" s="37">
        <v>284</v>
      </c>
      <c r="O546" s="37">
        <v>319</v>
      </c>
      <c r="P546" s="48">
        <v>341</v>
      </c>
      <c r="Q546" s="53">
        <v>356</v>
      </c>
      <c r="R546" s="45">
        <f t="shared" si="210"/>
        <v>356</v>
      </c>
      <c r="S546" s="38">
        <f t="shared" si="211"/>
        <v>0</v>
      </c>
      <c r="T546" s="53">
        <v>2604700</v>
      </c>
      <c r="U546" s="53">
        <v>31621700</v>
      </c>
      <c r="V546" s="63">
        <f t="shared" si="212"/>
        <v>8.2370649999999994</v>
      </c>
      <c r="W546" s="36">
        <v>80</v>
      </c>
      <c r="X546">
        <v>420</v>
      </c>
      <c r="Y546">
        <f t="shared" si="213"/>
        <v>19.05</v>
      </c>
      <c r="Z546" s="55">
        <v>315242</v>
      </c>
      <c r="AA546" s="46">
        <v>158884</v>
      </c>
      <c r="AB546" s="37">
        <f t="shared" si="214"/>
        <v>0.376778</v>
      </c>
      <c r="AC546" s="37" t="str">
        <f t="shared" si="215"/>
        <v/>
      </c>
      <c r="AD546" s="37" t="str">
        <f t="shared" si="216"/>
        <v/>
      </c>
      <c r="AE546" s="71">
        <f t="shared" si="217"/>
        <v>760.84859651863349</v>
      </c>
      <c r="AF546" s="71">
        <f t="shared" si="218"/>
        <v>0</v>
      </c>
      <c r="AG546" s="71">
        <f t="shared" si="219"/>
        <v>0</v>
      </c>
      <c r="AH546" s="71" t="str">
        <f t="shared" si="220"/>
        <v/>
      </c>
      <c r="AI546" s="37" t="str">
        <f t="shared" si="221"/>
        <v/>
      </c>
      <c r="AJ546" s="37" t="str">
        <f t="shared" si="222"/>
        <v/>
      </c>
      <c r="AK546" s="38">
        <f t="shared" si="223"/>
        <v>760.85</v>
      </c>
      <c r="AL546" s="38">
        <f t="shared" si="224"/>
        <v>773.88</v>
      </c>
      <c r="AM546" s="36">
        <f t="shared" si="225"/>
        <v>159047</v>
      </c>
      <c r="AN546" s="39">
        <f t="shared" si="226"/>
        <v>1.8122660999999999E-3</v>
      </c>
      <c r="AO546" s="36">
        <f t="shared" si="227"/>
        <v>121.0430650851</v>
      </c>
      <c r="AP546" s="36">
        <f t="shared" si="228"/>
        <v>92377</v>
      </c>
      <c r="AQ546" s="36">
        <f t="shared" si="229"/>
        <v>3590</v>
      </c>
      <c r="AR546" s="36">
        <f t="shared" si="230"/>
        <v>7944.2000000000007</v>
      </c>
      <c r="AS546" s="36">
        <f t="shared" si="231"/>
        <v>88666</v>
      </c>
      <c r="AT546" s="40">
        <f t="shared" si="232"/>
        <v>92377</v>
      </c>
      <c r="AU546" s="37"/>
      <c r="AV546" s="37">
        <f t="shared" si="233"/>
        <v>1</v>
      </c>
    </row>
    <row r="547" spans="1:48" ht="15" customHeight="1" x14ac:dyDescent="0.25">
      <c r="A547" s="43">
        <v>56</v>
      </c>
      <c r="B547" s="43">
        <v>2300</v>
      </c>
      <c r="C547" t="s">
        <v>2465</v>
      </c>
      <c r="D547" t="s">
        <v>2466</v>
      </c>
      <c r="E547" s="44" t="s">
        <v>778</v>
      </c>
      <c r="F547" s="35">
        <v>43751</v>
      </c>
      <c r="G547" s="53">
        <v>343</v>
      </c>
      <c r="H547" s="56">
        <f t="shared" si="208"/>
        <v>2.5352941200427703</v>
      </c>
      <c r="I547">
        <v>42</v>
      </c>
      <c r="J547">
        <v>169</v>
      </c>
      <c r="K547" s="37">
        <f t="shared" si="209"/>
        <v>24.8521</v>
      </c>
      <c r="L547" s="37">
        <v>281</v>
      </c>
      <c r="M547" s="37">
        <v>287</v>
      </c>
      <c r="N547" s="37">
        <v>287</v>
      </c>
      <c r="O547" s="37">
        <v>311</v>
      </c>
      <c r="P547" s="48">
        <v>331</v>
      </c>
      <c r="Q547" s="53">
        <v>348</v>
      </c>
      <c r="R547" s="45">
        <f t="shared" si="210"/>
        <v>348</v>
      </c>
      <c r="S547" s="38">
        <f t="shared" si="211"/>
        <v>1.44</v>
      </c>
      <c r="T547" s="53">
        <v>6108800</v>
      </c>
      <c r="U547" s="53">
        <v>64222800</v>
      </c>
      <c r="V547" s="63">
        <f t="shared" si="212"/>
        <v>9.5118869999999998</v>
      </c>
      <c r="W547" s="36">
        <v>88</v>
      </c>
      <c r="X547">
        <v>242</v>
      </c>
      <c r="Y547">
        <f t="shared" si="213"/>
        <v>36.36</v>
      </c>
      <c r="Z547" s="55">
        <v>601922</v>
      </c>
      <c r="AA547" s="46">
        <v>294767</v>
      </c>
      <c r="AB547" s="37">
        <f t="shared" si="214"/>
        <v>0.376778</v>
      </c>
      <c r="AC547" s="37" t="str">
        <f t="shared" si="215"/>
        <v/>
      </c>
      <c r="AD547" s="37" t="str">
        <f t="shared" si="216"/>
        <v/>
      </c>
      <c r="AE547" s="71">
        <f t="shared" si="217"/>
        <v>756.475159352687</v>
      </c>
      <c r="AF547" s="71">
        <f t="shared" si="218"/>
        <v>0</v>
      </c>
      <c r="AG547" s="71">
        <f t="shared" si="219"/>
        <v>0</v>
      </c>
      <c r="AH547" s="71" t="str">
        <f t="shared" si="220"/>
        <v/>
      </c>
      <c r="AI547" s="37" t="str">
        <f t="shared" si="221"/>
        <v/>
      </c>
      <c r="AJ547" s="37" t="str">
        <f t="shared" si="222"/>
        <v/>
      </c>
      <c r="AK547" s="38">
        <f t="shared" si="223"/>
        <v>756.48</v>
      </c>
      <c r="AL547" s="38">
        <f t="shared" si="224"/>
        <v>769.44</v>
      </c>
      <c r="AM547" s="36">
        <f t="shared" si="225"/>
        <v>37127</v>
      </c>
      <c r="AN547" s="39">
        <f t="shared" si="226"/>
        <v>1.8122660999999999E-3</v>
      </c>
      <c r="AO547" s="36">
        <f t="shared" si="227"/>
        <v>-12.004450646399999</v>
      </c>
      <c r="AP547" s="36">
        <f t="shared" si="228"/>
        <v>37127</v>
      </c>
      <c r="AQ547" s="36">
        <f t="shared" si="229"/>
        <v>3430</v>
      </c>
      <c r="AR547" s="36">
        <f t="shared" si="230"/>
        <v>14738.35</v>
      </c>
      <c r="AS547" s="36">
        <f t="shared" si="231"/>
        <v>40321</v>
      </c>
      <c r="AT547" s="40">
        <f t="shared" si="232"/>
        <v>40321</v>
      </c>
      <c r="AU547" s="37"/>
      <c r="AV547" s="37">
        <f t="shared" si="233"/>
        <v>1</v>
      </c>
    </row>
    <row r="548" spans="1:48" ht="15" customHeight="1" x14ac:dyDescent="0.25">
      <c r="A548" s="43">
        <v>56</v>
      </c>
      <c r="B548" s="43">
        <v>2400</v>
      </c>
      <c r="C548" t="s">
        <v>2481</v>
      </c>
      <c r="D548" t="s">
        <v>2482</v>
      </c>
      <c r="E548" s="44" t="s">
        <v>786</v>
      </c>
      <c r="F548" s="35">
        <v>11429</v>
      </c>
      <c r="G548" s="53">
        <v>62</v>
      </c>
      <c r="H548" s="56">
        <f t="shared" si="208"/>
        <v>1.7923916894982539</v>
      </c>
      <c r="I548">
        <v>30</v>
      </c>
      <c r="J548">
        <v>46</v>
      </c>
      <c r="K548" s="37">
        <f t="shared" si="209"/>
        <v>65.217399999999998</v>
      </c>
      <c r="L548" s="37">
        <v>121</v>
      </c>
      <c r="M548" s="37">
        <v>87</v>
      </c>
      <c r="N548" s="37">
        <v>84</v>
      </c>
      <c r="O548" s="37">
        <v>68</v>
      </c>
      <c r="P548" s="48">
        <v>78</v>
      </c>
      <c r="Q548" s="53">
        <v>62</v>
      </c>
      <c r="R548" s="45">
        <f t="shared" si="210"/>
        <v>121</v>
      </c>
      <c r="S548" s="38">
        <f t="shared" si="211"/>
        <v>48.76</v>
      </c>
      <c r="T548" s="53">
        <v>829000</v>
      </c>
      <c r="U548" s="53">
        <v>5680200</v>
      </c>
      <c r="V548" s="63">
        <f t="shared" si="212"/>
        <v>14.594557</v>
      </c>
      <c r="W548" s="36">
        <v>11</v>
      </c>
      <c r="X548">
        <v>97</v>
      </c>
      <c r="Y548">
        <f t="shared" si="213"/>
        <v>11.34</v>
      </c>
      <c r="Z548" s="55">
        <v>54279</v>
      </c>
      <c r="AA548" s="46">
        <v>15000</v>
      </c>
      <c r="AB548" s="37">
        <f t="shared" si="214"/>
        <v>0.376778</v>
      </c>
      <c r="AC548" s="37" t="str">
        <f t="shared" si="215"/>
        <v/>
      </c>
      <c r="AD548" s="37" t="str">
        <f t="shared" si="216"/>
        <v/>
      </c>
      <c r="AE548" s="71">
        <f t="shared" si="217"/>
        <v>592.38509920130582</v>
      </c>
      <c r="AF548" s="71">
        <f t="shared" si="218"/>
        <v>0</v>
      </c>
      <c r="AG548" s="71">
        <f t="shared" si="219"/>
        <v>0</v>
      </c>
      <c r="AH548" s="71" t="str">
        <f t="shared" si="220"/>
        <v/>
      </c>
      <c r="AI548" s="37" t="str">
        <f t="shared" si="221"/>
        <v/>
      </c>
      <c r="AJ548" s="37" t="str">
        <f t="shared" si="222"/>
        <v/>
      </c>
      <c r="AK548" s="38">
        <f t="shared" si="223"/>
        <v>592.39</v>
      </c>
      <c r="AL548" s="38">
        <f t="shared" si="224"/>
        <v>602.54</v>
      </c>
      <c r="AM548" s="36">
        <f t="shared" si="225"/>
        <v>16906</v>
      </c>
      <c r="AN548" s="39">
        <f t="shared" si="226"/>
        <v>1.8122660999999999E-3</v>
      </c>
      <c r="AO548" s="36">
        <f t="shared" si="227"/>
        <v>9.9257814296999989</v>
      </c>
      <c r="AP548" s="36">
        <f t="shared" si="228"/>
        <v>11439</v>
      </c>
      <c r="AQ548" s="36">
        <f t="shared" si="229"/>
        <v>620</v>
      </c>
      <c r="AR548" s="36">
        <f t="shared" si="230"/>
        <v>750</v>
      </c>
      <c r="AS548" s="36">
        <f t="shared" si="231"/>
        <v>10809</v>
      </c>
      <c r="AT548" s="40">
        <f t="shared" si="232"/>
        <v>11439</v>
      </c>
      <c r="AU548" s="37"/>
      <c r="AV548" s="37">
        <f t="shared" si="233"/>
        <v>1</v>
      </c>
    </row>
    <row r="549" spans="1:48" ht="15" customHeight="1" x14ac:dyDescent="0.25">
      <c r="A549" s="43">
        <v>56</v>
      </c>
      <c r="B549" s="43">
        <v>2600</v>
      </c>
      <c r="C549" t="s">
        <v>2459</v>
      </c>
      <c r="D549" t="s">
        <v>2460</v>
      </c>
      <c r="E549" s="44" t="s">
        <v>775</v>
      </c>
      <c r="F549" s="35">
        <v>9010</v>
      </c>
      <c r="G549" s="53">
        <v>50</v>
      </c>
      <c r="H549" s="56">
        <f t="shared" si="208"/>
        <v>1.6989700043360187</v>
      </c>
      <c r="I549">
        <v>10</v>
      </c>
      <c r="J549">
        <v>33</v>
      </c>
      <c r="K549" s="37">
        <f t="shared" si="209"/>
        <v>30.303000000000001</v>
      </c>
      <c r="L549" s="37">
        <v>125</v>
      </c>
      <c r="M549" s="37">
        <v>95</v>
      </c>
      <c r="N549" s="37">
        <v>73</v>
      </c>
      <c r="O549" s="37">
        <v>59</v>
      </c>
      <c r="P549" s="48">
        <v>54</v>
      </c>
      <c r="Q549" s="53">
        <v>52</v>
      </c>
      <c r="R549" s="45">
        <f t="shared" si="210"/>
        <v>125</v>
      </c>
      <c r="S549" s="38">
        <f t="shared" si="211"/>
        <v>60</v>
      </c>
      <c r="T549" s="53">
        <v>480000</v>
      </c>
      <c r="U549" s="53">
        <v>4325700</v>
      </c>
      <c r="V549" s="63">
        <f t="shared" si="212"/>
        <v>11.09647</v>
      </c>
      <c r="W549" s="36">
        <v>4</v>
      </c>
      <c r="X549">
        <v>34</v>
      </c>
      <c r="Y549">
        <f t="shared" si="213"/>
        <v>11.76</v>
      </c>
      <c r="Z549" s="55">
        <v>43674</v>
      </c>
      <c r="AA549" s="46">
        <v>16000</v>
      </c>
      <c r="AB549" s="37">
        <f t="shared" si="214"/>
        <v>0.376778</v>
      </c>
      <c r="AC549" s="37" t="str">
        <f t="shared" si="215"/>
        <v/>
      </c>
      <c r="AD549" s="37" t="str">
        <f t="shared" si="216"/>
        <v/>
      </c>
      <c r="AE549" s="71">
        <f t="shared" si="217"/>
        <v>571.7503976477268</v>
      </c>
      <c r="AF549" s="71">
        <f t="shared" si="218"/>
        <v>0</v>
      </c>
      <c r="AG549" s="71">
        <f t="shared" si="219"/>
        <v>0</v>
      </c>
      <c r="AH549" s="71" t="str">
        <f t="shared" si="220"/>
        <v/>
      </c>
      <c r="AI549" s="37" t="str">
        <f t="shared" si="221"/>
        <v/>
      </c>
      <c r="AJ549" s="37" t="str">
        <f t="shared" si="222"/>
        <v/>
      </c>
      <c r="AK549" s="38">
        <f t="shared" si="223"/>
        <v>571.75</v>
      </c>
      <c r="AL549" s="38">
        <f t="shared" si="224"/>
        <v>581.54999999999995</v>
      </c>
      <c r="AM549" s="36">
        <f t="shared" si="225"/>
        <v>12622</v>
      </c>
      <c r="AN549" s="39">
        <f t="shared" si="226"/>
        <v>1.8122660999999999E-3</v>
      </c>
      <c r="AO549" s="36">
        <f t="shared" si="227"/>
        <v>6.5459051531999997</v>
      </c>
      <c r="AP549" s="36">
        <f t="shared" si="228"/>
        <v>9017</v>
      </c>
      <c r="AQ549" s="36">
        <f t="shared" si="229"/>
        <v>500</v>
      </c>
      <c r="AR549" s="36">
        <f t="shared" si="230"/>
        <v>800</v>
      </c>
      <c r="AS549" s="36">
        <f t="shared" si="231"/>
        <v>8510</v>
      </c>
      <c r="AT549" s="40">
        <f t="shared" si="232"/>
        <v>9017</v>
      </c>
      <c r="AU549" s="37"/>
      <c r="AV549" s="37">
        <f t="shared" si="233"/>
        <v>1</v>
      </c>
    </row>
    <row r="550" spans="1:48" ht="15" customHeight="1" x14ac:dyDescent="0.25">
      <c r="A550" s="43">
        <v>57</v>
      </c>
      <c r="B550" s="43">
        <v>100</v>
      </c>
      <c r="C550" t="s">
        <v>1519</v>
      </c>
      <c r="D550" t="s">
        <v>1520</v>
      </c>
      <c r="E550" s="44" t="s">
        <v>306</v>
      </c>
      <c r="F550" s="35">
        <v>38281</v>
      </c>
      <c r="G550" s="53">
        <v>102</v>
      </c>
      <c r="H550" s="56">
        <f t="shared" si="208"/>
        <v>2.0086001717619175</v>
      </c>
      <c r="I550">
        <v>11</v>
      </c>
      <c r="J550">
        <v>65</v>
      </c>
      <c r="K550" s="37">
        <f t="shared" si="209"/>
        <v>16.923099999999998</v>
      </c>
      <c r="L550" s="37">
        <v>144</v>
      </c>
      <c r="M550" s="37">
        <v>191</v>
      </c>
      <c r="N550" s="37">
        <v>115</v>
      </c>
      <c r="O550" s="37">
        <v>98</v>
      </c>
      <c r="P550" s="48">
        <v>132</v>
      </c>
      <c r="Q550" s="53">
        <v>112</v>
      </c>
      <c r="R550" s="45">
        <f t="shared" si="210"/>
        <v>191</v>
      </c>
      <c r="S550" s="38">
        <f t="shared" si="211"/>
        <v>46.6</v>
      </c>
      <c r="T550" s="53">
        <v>397300</v>
      </c>
      <c r="U550" s="53">
        <v>2220300</v>
      </c>
      <c r="V550" s="63">
        <f t="shared" si="212"/>
        <v>17.893978000000001</v>
      </c>
      <c r="W550" s="36">
        <v>33</v>
      </c>
      <c r="X550">
        <v>83</v>
      </c>
      <c r="Y550">
        <f t="shared" si="213"/>
        <v>39.76</v>
      </c>
      <c r="Z550" s="55">
        <v>25878</v>
      </c>
      <c r="AA550" s="46">
        <v>25410</v>
      </c>
      <c r="AB550" s="37">
        <f t="shared" si="214"/>
        <v>0.376778</v>
      </c>
      <c r="AC550" s="37" t="str">
        <f t="shared" si="215"/>
        <v/>
      </c>
      <c r="AD550" s="37" t="str">
        <f t="shared" si="216"/>
        <v/>
      </c>
      <c r="AE550" s="71">
        <f t="shared" si="217"/>
        <v>640.14058013825706</v>
      </c>
      <c r="AF550" s="71">
        <f t="shared" si="218"/>
        <v>0</v>
      </c>
      <c r="AG550" s="71">
        <f t="shared" si="219"/>
        <v>0</v>
      </c>
      <c r="AH550" s="71" t="str">
        <f t="shared" si="220"/>
        <v/>
      </c>
      <c r="AI550" s="37" t="str">
        <f t="shared" si="221"/>
        <v/>
      </c>
      <c r="AJ550" s="37" t="str">
        <f t="shared" si="222"/>
        <v/>
      </c>
      <c r="AK550" s="38">
        <f t="shared" si="223"/>
        <v>640.14</v>
      </c>
      <c r="AL550" s="38">
        <f t="shared" si="224"/>
        <v>651.11</v>
      </c>
      <c r="AM550" s="36">
        <f t="shared" si="225"/>
        <v>56663</v>
      </c>
      <c r="AN550" s="39">
        <f t="shared" si="226"/>
        <v>1.8122660999999999E-3</v>
      </c>
      <c r="AO550" s="36">
        <f t="shared" si="227"/>
        <v>33.313075450199996</v>
      </c>
      <c r="AP550" s="36">
        <f t="shared" si="228"/>
        <v>38314</v>
      </c>
      <c r="AQ550" s="36">
        <f t="shared" si="229"/>
        <v>1020</v>
      </c>
      <c r="AR550" s="36">
        <f t="shared" si="230"/>
        <v>1270.5</v>
      </c>
      <c r="AS550" s="36">
        <f t="shared" si="231"/>
        <v>37261</v>
      </c>
      <c r="AT550" s="40">
        <f t="shared" si="232"/>
        <v>38314</v>
      </c>
      <c r="AU550" s="37"/>
      <c r="AV550" s="37">
        <f t="shared" si="233"/>
        <v>1</v>
      </c>
    </row>
    <row r="551" spans="1:48" ht="15" customHeight="1" x14ac:dyDescent="0.25">
      <c r="A551" s="43">
        <v>57</v>
      </c>
      <c r="B551" s="43">
        <v>500</v>
      </c>
      <c r="C551" t="s">
        <v>2353</v>
      </c>
      <c r="D551" t="s">
        <v>2354</v>
      </c>
      <c r="E551" s="44" t="s">
        <v>722</v>
      </c>
      <c r="F551" s="35">
        <v>75956</v>
      </c>
      <c r="G551" s="53">
        <v>268</v>
      </c>
      <c r="H551" s="56">
        <f t="shared" si="208"/>
        <v>2.428134794028789</v>
      </c>
      <c r="I551">
        <v>28</v>
      </c>
      <c r="J551">
        <v>109</v>
      </c>
      <c r="K551" s="37">
        <f t="shared" si="209"/>
        <v>25.688100000000002</v>
      </c>
      <c r="L551" s="37">
        <v>337</v>
      </c>
      <c r="M551" s="37">
        <v>388</v>
      </c>
      <c r="N551" s="37">
        <v>298</v>
      </c>
      <c r="O551" s="37">
        <v>272</v>
      </c>
      <c r="P551" s="48">
        <v>279</v>
      </c>
      <c r="Q551" s="53">
        <v>273</v>
      </c>
      <c r="R551" s="45">
        <f t="shared" si="210"/>
        <v>388</v>
      </c>
      <c r="S551" s="38">
        <f t="shared" si="211"/>
        <v>30.93</v>
      </c>
      <c r="T551" s="53">
        <v>4097800</v>
      </c>
      <c r="U551" s="53">
        <v>15430400</v>
      </c>
      <c r="V551" s="63">
        <f t="shared" si="212"/>
        <v>26.556667000000001</v>
      </c>
      <c r="W551" s="36">
        <v>15</v>
      </c>
      <c r="X551">
        <v>258</v>
      </c>
      <c r="Y551">
        <f t="shared" si="213"/>
        <v>5.81</v>
      </c>
      <c r="Z551" s="55">
        <v>217569</v>
      </c>
      <c r="AA551" s="46">
        <v>54102</v>
      </c>
      <c r="AB551" s="37">
        <f t="shared" si="214"/>
        <v>0.376778</v>
      </c>
      <c r="AC551" s="37" t="str">
        <f t="shared" si="215"/>
        <v/>
      </c>
      <c r="AD551" s="37" t="str">
        <f t="shared" si="216"/>
        <v/>
      </c>
      <c r="AE551" s="71">
        <f t="shared" si="217"/>
        <v>732.80612890069676</v>
      </c>
      <c r="AF551" s="71">
        <f t="shared" si="218"/>
        <v>0</v>
      </c>
      <c r="AG551" s="71">
        <f t="shared" si="219"/>
        <v>0</v>
      </c>
      <c r="AH551" s="71" t="str">
        <f t="shared" si="220"/>
        <v/>
      </c>
      <c r="AI551" s="37" t="str">
        <f t="shared" si="221"/>
        <v/>
      </c>
      <c r="AJ551" s="37" t="str">
        <f t="shared" si="222"/>
        <v/>
      </c>
      <c r="AK551" s="38">
        <f t="shared" si="223"/>
        <v>732.81</v>
      </c>
      <c r="AL551" s="38">
        <f t="shared" si="224"/>
        <v>745.36</v>
      </c>
      <c r="AM551" s="36">
        <f t="shared" si="225"/>
        <v>117781</v>
      </c>
      <c r="AN551" s="39">
        <f t="shared" si="226"/>
        <v>1.8122660999999999E-3</v>
      </c>
      <c r="AO551" s="36">
        <f t="shared" si="227"/>
        <v>75.79802963249999</v>
      </c>
      <c r="AP551" s="36">
        <f t="shared" si="228"/>
        <v>76032</v>
      </c>
      <c r="AQ551" s="36">
        <f t="shared" si="229"/>
        <v>2680</v>
      </c>
      <c r="AR551" s="36">
        <f t="shared" si="230"/>
        <v>2705.1000000000004</v>
      </c>
      <c r="AS551" s="36">
        <f t="shared" si="231"/>
        <v>73276</v>
      </c>
      <c r="AT551" s="40">
        <f t="shared" si="232"/>
        <v>76032</v>
      </c>
      <c r="AU551" s="37"/>
      <c r="AV551" s="37">
        <f t="shared" si="233"/>
        <v>1</v>
      </c>
    </row>
    <row r="552" spans="1:48" ht="15" customHeight="1" x14ac:dyDescent="0.25">
      <c r="A552" s="43">
        <v>57</v>
      </c>
      <c r="B552" s="43">
        <v>600</v>
      </c>
      <c r="C552" t="s">
        <v>2423</v>
      </c>
      <c r="D552" t="s">
        <v>2424</v>
      </c>
      <c r="E552" s="44" t="s">
        <v>757</v>
      </c>
      <c r="F552" s="35">
        <v>3714891</v>
      </c>
      <c r="G552" s="53">
        <v>9058</v>
      </c>
      <c r="H552" s="56">
        <f t="shared" si="208"/>
        <v>3.9570323163469383</v>
      </c>
      <c r="I552">
        <v>945</v>
      </c>
      <c r="J552">
        <v>4442</v>
      </c>
      <c r="K552" s="37">
        <f t="shared" si="209"/>
        <v>21.2742</v>
      </c>
      <c r="L552" s="37">
        <v>8618</v>
      </c>
      <c r="M552" s="37">
        <v>9105</v>
      </c>
      <c r="N552" s="37">
        <v>8010</v>
      </c>
      <c r="O552" s="37">
        <v>8410</v>
      </c>
      <c r="P552" s="45">
        <v>8573</v>
      </c>
      <c r="Q552" s="53">
        <v>8749</v>
      </c>
      <c r="R552" s="45">
        <f t="shared" si="210"/>
        <v>9105</v>
      </c>
      <c r="S552" s="38">
        <f t="shared" si="211"/>
        <v>0.52</v>
      </c>
      <c r="T552" s="53">
        <v>148787900</v>
      </c>
      <c r="U552" s="53">
        <v>664226900</v>
      </c>
      <c r="V552" s="63">
        <f t="shared" si="212"/>
        <v>22.400162000000002</v>
      </c>
      <c r="W552" s="36">
        <v>1672</v>
      </c>
      <c r="X552">
        <v>8871</v>
      </c>
      <c r="Y552">
        <f t="shared" si="213"/>
        <v>18.850000000000001</v>
      </c>
      <c r="Z552" s="55">
        <v>8189562</v>
      </c>
      <c r="AA552" s="46">
        <v>3374154</v>
      </c>
      <c r="AB552" s="37">
        <f t="shared" si="214"/>
        <v>0.376778</v>
      </c>
      <c r="AC552" s="37" t="str">
        <f t="shared" si="215"/>
        <v/>
      </c>
      <c r="AD552" s="37" t="str">
        <f t="shared" si="216"/>
        <v/>
      </c>
      <c r="AE552" s="71">
        <f t="shared" si="217"/>
        <v>0</v>
      </c>
      <c r="AF552" s="71">
        <f t="shared" si="218"/>
        <v>982.01110986449999</v>
      </c>
      <c r="AG552" s="71">
        <f t="shared" si="219"/>
        <v>0</v>
      </c>
      <c r="AH552" s="71" t="str">
        <f t="shared" si="220"/>
        <v/>
      </c>
      <c r="AI552" s="37" t="str">
        <f t="shared" si="221"/>
        <v/>
      </c>
      <c r="AJ552" s="37" t="str">
        <f t="shared" si="222"/>
        <v/>
      </c>
      <c r="AK552" s="38">
        <f t="shared" si="223"/>
        <v>982.01</v>
      </c>
      <c r="AL552" s="38">
        <f t="shared" si="224"/>
        <v>998.83</v>
      </c>
      <c r="AM552" s="36">
        <f t="shared" si="225"/>
        <v>5961755</v>
      </c>
      <c r="AN552" s="39">
        <f t="shared" si="226"/>
        <v>1.8122660999999999E-3</v>
      </c>
      <c r="AO552" s="36">
        <f t="shared" si="227"/>
        <v>4071.9154585103997</v>
      </c>
      <c r="AP552" s="36">
        <f t="shared" si="228"/>
        <v>3718963</v>
      </c>
      <c r="AQ552" s="36">
        <f t="shared" si="229"/>
        <v>90580</v>
      </c>
      <c r="AR552" s="36">
        <f t="shared" si="230"/>
        <v>168707.7</v>
      </c>
      <c r="AS552" s="36">
        <f t="shared" si="231"/>
        <v>3624311</v>
      </c>
      <c r="AT552" s="40">
        <f t="shared" si="232"/>
        <v>3718963</v>
      </c>
      <c r="AU552" s="37"/>
      <c r="AV552" s="37">
        <f t="shared" si="233"/>
        <v>1</v>
      </c>
    </row>
    <row r="553" spans="1:48" ht="15" customHeight="1" x14ac:dyDescent="0.25">
      <c r="A553" s="43">
        <v>58</v>
      </c>
      <c r="B553" s="43">
        <v>100</v>
      </c>
      <c r="C553" t="s">
        <v>957</v>
      </c>
      <c r="D553" t="s">
        <v>958</v>
      </c>
      <c r="E553" s="44" t="s">
        <v>27</v>
      </c>
      <c r="F553" s="35">
        <v>101498</v>
      </c>
      <c r="G553" s="53">
        <v>340</v>
      </c>
      <c r="H553" s="56">
        <f t="shared" si="208"/>
        <v>2.5314789170422549</v>
      </c>
      <c r="I553">
        <v>75</v>
      </c>
      <c r="J553">
        <v>192</v>
      </c>
      <c r="K553" s="37">
        <f t="shared" si="209"/>
        <v>39.0625</v>
      </c>
      <c r="L553" s="37">
        <v>287</v>
      </c>
      <c r="M553" s="37">
        <v>350</v>
      </c>
      <c r="N553" s="37">
        <v>343</v>
      </c>
      <c r="O553" s="37">
        <v>368</v>
      </c>
      <c r="P553" s="48">
        <v>364</v>
      </c>
      <c r="Q553" s="53">
        <v>331</v>
      </c>
      <c r="R553" s="45">
        <f t="shared" si="210"/>
        <v>368</v>
      </c>
      <c r="S553" s="38">
        <f t="shared" si="211"/>
        <v>7.61</v>
      </c>
      <c r="T553" s="53">
        <v>3303200</v>
      </c>
      <c r="U553" s="53">
        <v>22391092</v>
      </c>
      <c r="V553" s="63">
        <f t="shared" si="212"/>
        <v>14.752295</v>
      </c>
      <c r="W553" s="36">
        <v>64</v>
      </c>
      <c r="X553">
        <v>342</v>
      </c>
      <c r="Y553">
        <f t="shared" si="213"/>
        <v>18.71</v>
      </c>
      <c r="Z553" s="55">
        <v>243186</v>
      </c>
      <c r="AA553" s="46">
        <v>196888</v>
      </c>
      <c r="AB553" s="37">
        <f t="shared" si="214"/>
        <v>0.376778</v>
      </c>
      <c r="AC553" s="37" t="str">
        <f t="shared" si="215"/>
        <v/>
      </c>
      <c r="AD553" s="37" t="str">
        <f t="shared" si="216"/>
        <v/>
      </c>
      <c r="AE553" s="71">
        <f t="shared" si="217"/>
        <v>755.63246875954212</v>
      </c>
      <c r="AF553" s="71">
        <f t="shared" si="218"/>
        <v>0</v>
      </c>
      <c r="AG553" s="71">
        <f t="shared" si="219"/>
        <v>0</v>
      </c>
      <c r="AH553" s="71" t="str">
        <f t="shared" si="220"/>
        <v/>
      </c>
      <c r="AI553" s="37" t="str">
        <f t="shared" si="221"/>
        <v/>
      </c>
      <c r="AJ553" s="37" t="str">
        <f t="shared" si="222"/>
        <v/>
      </c>
      <c r="AK553" s="38">
        <f t="shared" si="223"/>
        <v>755.63</v>
      </c>
      <c r="AL553" s="38">
        <f t="shared" si="224"/>
        <v>768.58</v>
      </c>
      <c r="AM553" s="36">
        <f t="shared" si="225"/>
        <v>169690</v>
      </c>
      <c r="AN553" s="39">
        <f t="shared" si="226"/>
        <v>1.8122660999999999E-3</v>
      </c>
      <c r="AO553" s="36">
        <f t="shared" si="227"/>
        <v>123.5820498912</v>
      </c>
      <c r="AP553" s="36">
        <f t="shared" si="228"/>
        <v>101622</v>
      </c>
      <c r="AQ553" s="36">
        <f t="shared" si="229"/>
        <v>3400</v>
      </c>
      <c r="AR553" s="36">
        <f t="shared" si="230"/>
        <v>9844.4000000000015</v>
      </c>
      <c r="AS553" s="36">
        <f t="shared" si="231"/>
        <v>98098</v>
      </c>
      <c r="AT553" s="40">
        <f t="shared" si="232"/>
        <v>101622</v>
      </c>
      <c r="AU553" s="37"/>
      <c r="AV553" s="37">
        <f t="shared" si="233"/>
        <v>1</v>
      </c>
    </row>
    <row r="554" spans="1:48" ht="15" customHeight="1" x14ac:dyDescent="0.25">
      <c r="A554" s="43">
        <v>58</v>
      </c>
      <c r="B554" s="43">
        <v>400</v>
      </c>
      <c r="C554" t="s">
        <v>1087</v>
      </c>
      <c r="D554" t="s">
        <v>1088</v>
      </c>
      <c r="E554" s="44" t="s">
        <v>92</v>
      </c>
      <c r="F554" s="35">
        <v>27982</v>
      </c>
      <c r="G554" s="53">
        <v>135</v>
      </c>
      <c r="H554" s="56">
        <f t="shared" si="208"/>
        <v>2.1303337684950061</v>
      </c>
      <c r="I554">
        <v>23</v>
      </c>
      <c r="J554">
        <v>54</v>
      </c>
      <c r="K554" s="37">
        <f t="shared" si="209"/>
        <v>42.592600000000004</v>
      </c>
      <c r="L554" s="37">
        <v>113</v>
      </c>
      <c r="M554" s="37">
        <v>93</v>
      </c>
      <c r="N554" s="37">
        <v>125</v>
      </c>
      <c r="O554" s="37">
        <v>156</v>
      </c>
      <c r="P554" s="48">
        <v>139</v>
      </c>
      <c r="Q554" s="53">
        <v>132</v>
      </c>
      <c r="R554" s="45">
        <f t="shared" si="210"/>
        <v>156</v>
      </c>
      <c r="S554" s="38">
        <f t="shared" si="211"/>
        <v>13.46</v>
      </c>
      <c r="T554" s="53">
        <v>1515600</v>
      </c>
      <c r="U554" s="53">
        <v>8409500</v>
      </c>
      <c r="V554" s="63">
        <f t="shared" si="212"/>
        <v>18.022475</v>
      </c>
      <c r="W554" s="36">
        <v>8</v>
      </c>
      <c r="X554">
        <v>136</v>
      </c>
      <c r="Y554">
        <f t="shared" si="213"/>
        <v>5.88</v>
      </c>
      <c r="Z554" s="55">
        <v>89542</v>
      </c>
      <c r="AA554" s="46">
        <v>32936</v>
      </c>
      <c r="AB554" s="37">
        <f t="shared" si="214"/>
        <v>0.376778</v>
      </c>
      <c r="AC554" s="37" t="str">
        <f t="shared" si="215"/>
        <v/>
      </c>
      <c r="AD554" s="37" t="str">
        <f t="shared" si="216"/>
        <v/>
      </c>
      <c r="AE554" s="71">
        <f t="shared" si="217"/>
        <v>667.02873178387154</v>
      </c>
      <c r="AF554" s="71">
        <f t="shared" si="218"/>
        <v>0</v>
      </c>
      <c r="AG554" s="71">
        <f t="shared" si="219"/>
        <v>0</v>
      </c>
      <c r="AH554" s="71" t="str">
        <f t="shared" si="220"/>
        <v/>
      </c>
      <c r="AI554" s="37" t="str">
        <f t="shared" si="221"/>
        <v/>
      </c>
      <c r="AJ554" s="37" t="str">
        <f t="shared" si="222"/>
        <v/>
      </c>
      <c r="AK554" s="38">
        <f t="shared" si="223"/>
        <v>667.03</v>
      </c>
      <c r="AL554" s="38">
        <f t="shared" si="224"/>
        <v>678.46</v>
      </c>
      <c r="AM554" s="36">
        <f t="shared" si="225"/>
        <v>57855</v>
      </c>
      <c r="AN554" s="39">
        <f t="shared" si="226"/>
        <v>1.8122660999999999E-3</v>
      </c>
      <c r="AO554" s="36">
        <f t="shared" si="227"/>
        <v>54.137825205299997</v>
      </c>
      <c r="AP554" s="36">
        <f t="shared" si="228"/>
        <v>28036</v>
      </c>
      <c r="AQ554" s="36">
        <f t="shared" si="229"/>
        <v>1350</v>
      </c>
      <c r="AR554" s="36">
        <f t="shared" si="230"/>
        <v>1646.8000000000002</v>
      </c>
      <c r="AS554" s="36">
        <f t="shared" si="231"/>
        <v>26632</v>
      </c>
      <c r="AT554" s="40">
        <f t="shared" si="232"/>
        <v>28036</v>
      </c>
      <c r="AU554" s="37"/>
      <c r="AV554" s="37">
        <f t="shared" si="233"/>
        <v>1</v>
      </c>
    </row>
    <row r="555" spans="1:48" ht="15" customHeight="1" x14ac:dyDescent="0.25">
      <c r="A555" s="43">
        <v>58</v>
      </c>
      <c r="B555" s="43">
        <v>500</v>
      </c>
      <c r="C555" t="s">
        <v>1109</v>
      </c>
      <c r="D555" t="s">
        <v>1110</v>
      </c>
      <c r="E555" s="44" t="s">
        <v>103</v>
      </c>
      <c r="F555" s="35">
        <v>13721</v>
      </c>
      <c r="G555" s="53">
        <v>104</v>
      </c>
      <c r="H555" s="56">
        <f t="shared" si="208"/>
        <v>2.0170333392987803</v>
      </c>
      <c r="I555">
        <v>9</v>
      </c>
      <c r="J555">
        <v>22</v>
      </c>
      <c r="K555" s="37">
        <f t="shared" si="209"/>
        <v>40.909099999999995</v>
      </c>
      <c r="L555" s="37">
        <v>130</v>
      </c>
      <c r="M555" s="37">
        <v>130</v>
      </c>
      <c r="N555" s="37">
        <v>89</v>
      </c>
      <c r="O555" s="37">
        <v>102</v>
      </c>
      <c r="P555" s="48">
        <v>102</v>
      </c>
      <c r="Q555" s="53">
        <v>85</v>
      </c>
      <c r="R555" s="45">
        <f t="shared" si="210"/>
        <v>130</v>
      </c>
      <c r="S555" s="38">
        <f t="shared" si="211"/>
        <v>20</v>
      </c>
      <c r="T555" s="53">
        <v>1993300</v>
      </c>
      <c r="U555" s="53">
        <v>7230200</v>
      </c>
      <c r="V555" s="63">
        <f t="shared" si="212"/>
        <v>27.569085000000001</v>
      </c>
      <c r="W555" s="36">
        <v>13</v>
      </c>
      <c r="X555">
        <v>45</v>
      </c>
      <c r="Y555">
        <f t="shared" si="213"/>
        <v>28.89</v>
      </c>
      <c r="Z555" s="55">
        <v>83822</v>
      </c>
      <c r="AA555" s="46">
        <v>37882</v>
      </c>
      <c r="AB555" s="37">
        <f t="shared" si="214"/>
        <v>0.376778</v>
      </c>
      <c r="AC555" s="37" t="str">
        <f t="shared" si="215"/>
        <v/>
      </c>
      <c r="AD555" s="37" t="str">
        <f t="shared" si="216"/>
        <v/>
      </c>
      <c r="AE555" s="71">
        <f t="shared" si="217"/>
        <v>642.00327288429673</v>
      </c>
      <c r="AF555" s="71">
        <f t="shared" si="218"/>
        <v>0</v>
      </c>
      <c r="AG555" s="71">
        <f t="shared" si="219"/>
        <v>0</v>
      </c>
      <c r="AH555" s="71" t="str">
        <f t="shared" si="220"/>
        <v/>
      </c>
      <c r="AI555" s="37" t="str">
        <f t="shared" si="221"/>
        <v/>
      </c>
      <c r="AJ555" s="37" t="str">
        <f t="shared" si="222"/>
        <v/>
      </c>
      <c r="AK555" s="38">
        <f t="shared" si="223"/>
        <v>642</v>
      </c>
      <c r="AL555" s="38">
        <f t="shared" si="224"/>
        <v>653</v>
      </c>
      <c r="AM555" s="36">
        <f t="shared" si="225"/>
        <v>36330</v>
      </c>
      <c r="AN555" s="39">
        <f t="shared" si="226"/>
        <v>1.8122660999999999E-3</v>
      </c>
      <c r="AO555" s="36">
        <f t="shared" si="227"/>
        <v>40.973524254899999</v>
      </c>
      <c r="AP555" s="36">
        <f t="shared" si="228"/>
        <v>13762</v>
      </c>
      <c r="AQ555" s="36">
        <f t="shared" si="229"/>
        <v>1040</v>
      </c>
      <c r="AR555" s="36">
        <f t="shared" si="230"/>
        <v>1894.1000000000001</v>
      </c>
      <c r="AS555" s="36">
        <f t="shared" si="231"/>
        <v>12681</v>
      </c>
      <c r="AT555" s="40">
        <f t="shared" si="232"/>
        <v>13762</v>
      </c>
      <c r="AU555" s="37"/>
      <c r="AV555" s="37">
        <f t="shared" si="233"/>
        <v>1</v>
      </c>
    </row>
    <row r="556" spans="1:48" ht="15" customHeight="1" x14ac:dyDescent="0.25">
      <c r="A556" s="43">
        <v>58</v>
      </c>
      <c r="B556" s="43">
        <v>700</v>
      </c>
      <c r="C556" t="s">
        <v>1303</v>
      </c>
      <c r="D556" t="s">
        <v>1304</v>
      </c>
      <c r="E556" s="44" t="s">
        <v>199</v>
      </c>
      <c r="F556" s="35">
        <v>903</v>
      </c>
      <c r="G556" s="53">
        <v>38</v>
      </c>
      <c r="H556" s="56">
        <f t="shared" si="208"/>
        <v>1.5797835966168101</v>
      </c>
      <c r="I556">
        <v>7</v>
      </c>
      <c r="J556">
        <v>25</v>
      </c>
      <c r="K556" s="37">
        <f t="shared" si="209"/>
        <v>28.000000000000004</v>
      </c>
      <c r="L556" s="37">
        <v>56</v>
      </c>
      <c r="M556" s="37">
        <v>48</v>
      </c>
      <c r="N556" s="37">
        <v>36</v>
      </c>
      <c r="O556" s="37">
        <v>40</v>
      </c>
      <c r="P556" s="48">
        <v>35</v>
      </c>
      <c r="Q556" s="53">
        <v>37</v>
      </c>
      <c r="R556" s="45">
        <f t="shared" si="210"/>
        <v>56</v>
      </c>
      <c r="S556" s="38">
        <f t="shared" si="211"/>
        <v>32.14</v>
      </c>
      <c r="T556" s="53">
        <v>571600</v>
      </c>
      <c r="U556" s="53">
        <v>5921100</v>
      </c>
      <c r="V556" s="63">
        <f t="shared" si="212"/>
        <v>9.6536120000000007</v>
      </c>
      <c r="W556" s="36">
        <v>8</v>
      </c>
      <c r="X556">
        <v>25</v>
      </c>
      <c r="Y556">
        <f t="shared" si="213"/>
        <v>32</v>
      </c>
      <c r="Z556" s="55">
        <v>55843</v>
      </c>
      <c r="AA556" s="46">
        <v>12826</v>
      </c>
      <c r="AB556" s="37">
        <f t="shared" si="214"/>
        <v>0.376778</v>
      </c>
      <c r="AC556" s="37" t="str">
        <f t="shared" si="215"/>
        <v/>
      </c>
      <c r="AD556" s="37" t="str">
        <f t="shared" si="216"/>
        <v/>
      </c>
      <c r="AE556" s="71">
        <f t="shared" si="217"/>
        <v>545.42486146993122</v>
      </c>
      <c r="AF556" s="71">
        <f t="shared" si="218"/>
        <v>0</v>
      </c>
      <c r="AG556" s="71">
        <f t="shared" si="219"/>
        <v>0</v>
      </c>
      <c r="AH556" s="71" t="str">
        <f t="shared" si="220"/>
        <v/>
      </c>
      <c r="AI556" s="37" t="str">
        <f t="shared" si="221"/>
        <v/>
      </c>
      <c r="AJ556" s="37" t="str">
        <f t="shared" si="222"/>
        <v/>
      </c>
      <c r="AK556" s="38">
        <f t="shared" si="223"/>
        <v>545.41999999999996</v>
      </c>
      <c r="AL556" s="38">
        <f t="shared" si="224"/>
        <v>554.76</v>
      </c>
      <c r="AM556" s="36">
        <f t="shared" si="225"/>
        <v>40</v>
      </c>
      <c r="AN556" s="39">
        <f t="shared" si="226"/>
        <v>1.8122660999999999E-3</v>
      </c>
      <c r="AO556" s="36">
        <f t="shared" si="227"/>
        <v>-1.5639856443</v>
      </c>
      <c r="AP556" s="36">
        <f t="shared" si="228"/>
        <v>40</v>
      </c>
      <c r="AQ556" s="36">
        <f t="shared" si="229"/>
        <v>380</v>
      </c>
      <c r="AR556" s="36">
        <f t="shared" si="230"/>
        <v>641.30000000000007</v>
      </c>
      <c r="AS556" s="36">
        <f t="shared" si="231"/>
        <v>523</v>
      </c>
      <c r="AT556" s="40">
        <f t="shared" si="232"/>
        <v>523</v>
      </c>
      <c r="AU556" s="37"/>
      <c r="AV556" s="37">
        <f t="shared" si="233"/>
        <v>1</v>
      </c>
    </row>
    <row r="557" spans="1:48" ht="15" customHeight="1" x14ac:dyDescent="0.25">
      <c r="A557" s="43">
        <v>58</v>
      </c>
      <c r="B557" s="43">
        <v>900</v>
      </c>
      <c r="C557" t="s">
        <v>1435</v>
      </c>
      <c r="D557" t="s">
        <v>1436</v>
      </c>
      <c r="E557" s="44" t="s">
        <v>264</v>
      </c>
      <c r="F557" s="35">
        <v>58054</v>
      </c>
      <c r="G557" s="53">
        <v>310</v>
      </c>
      <c r="H557" s="56">
        <f t="shared" si="208"/>
        <v>2.4913616938342726</v>
      </c>
      <c r="I557">
        <v>26</v>
      </c>
      <c r="J557">
        <v>119</v>
      </c>
      <c r="K557" s="37">
        <f t="shared" si="209"/>
        <v>21.848699999999997</v>
      </c>
      <c r="L557" s="37">
        <v>192</v>
      </c>
      <c r="M557" s="37">
        <v>202</v>
      </c>
      <c r="N557" s="37">
        <v>242</v>
      </c>
      <c r="O557" s="37">
        <v>314</v>
      </c>
      <c r="P557" s="48">
        <v>315</v>
      </c>
      <c r="Q557" s="53">
        <v>295</v>
      </c>
      <c r="R557" s="45">
        <f t="shared" si="210"/>
        <v>315</v>
      </c>
      <c r="S557" s="38">
        <f t="shared" si="211"/>
        <v>1.59</v>
      </c>
      <c r="T557" s="53">
        <v>3930900</v>
      </c>
      <c r="U557" s="53">
        <v>31391279</v>
      </c>
      <c r="V557" s="63">
        <f t="shared" si="212"/>
        <v>12.522268</v>
      </c>
      <c r="W557" s="36">
        <v>39</v>
      </c>
      <c r="X557">
        <v>190</v>
      </c>
      <c r="Y557">
        <f t="shared" si="213"/>
        <v>20.53</v>
      </c>
      <c r="Z557" s="55">
        <v>353511</v>
      </c>
      <c r="AA557" s="46">
        <v>115544</v>
      </c>
      <c r="AB557" s="37">
        <f t="shared" si="214"/>
        <v>0.376778</v>
      </c>
      <c r="AC557" s="37" t="str">
        <f t="shared" si="215"/>
        <v/>
      </c>
      <c r="AD557" s="37" t="str">
        <f t="shared" si="216"/>
        <v/>
      </c>
      <c r="AE557" s="71">
        <f t="shared" si="217"/>
        <v>746.77149684903259</v>
      </c>
      <c r="AF557" s="71">
        <f t="shared" si="218"/>
        <v>0</v>
      </c>
      <c r="AG557" s="71">
        <f t="shared" si="219"/>
        <v>0</v>
      </c>
      <c r="AH557" s="71" t="str">
        <f t="shared" si="220"/>
        <v/>
      </c>
      <c r="AI557" s="37" t="str">
        <f t="shared" si="221"/>
        <v/>
      </c>
      <c r="AJ557" s="37" t="str">
        <f t="shared" si="222"/>
        <v/>
      </c>
      <c r="AK557" s="38">
        <f t="shared" si="223"/>
        <v>746.77</v>
      </c>
      <c r="AL557" s="38">
        <f t="shared" si="224"/>
        <v>759.56</v>
      </c>
      <c r="AM557" s="36">
        <f t="shared" si="225"/>
        <v>102268</v>
      </c>
      <c r="AN557" s="39">
        <f t="shared" si="226"/>
        <v>1.8122660999999999E-3</v>
      </c>
      <c r="AO557" s="36">
        <f t="shared" si="227"/>
        <v>80.127533345399996</v>
      </c>
      <c r="AP557" s="36">
        <f t="shared" si="228"/>
        <v>58134</v>
      </c>
      <c r="AQ557" s="36">
        <f t="shared" si="229"/>
        <v>3100</v>
      </c>
      <c r="AR557" s="36">
        <f t="shared" si="230"/>
        <v>5777.2000000000007</v>
      </c>
      <c r="AS557" s="36">
        <f t="shared" si="231"/>
        <v>54954</v>
      </c>
      <c r="AT557" s="40">
        <f t="shared" si="232"/>
        <v>58134</v>
      </c>
      <c r="AU557" s="37"/>
      <c r="AV557" s="37">
        <f t="shared" si="233"/>
        <v>1</v>
      </c>
    </row>
    <row r="558" spans="1:48" ht="15" customHeight="1" x14ac:dyDescent="0.25">
      <c r="A558" s="43">
        <v>58</v>
      </c>
      <c r="B558" s="43">
        <v>1100</v>
      </c>
      <c r="C558" t="s">
        <v>1617</v>
      </c>
      <c r="D558" t="s">
        <v>1618</v>
      </c>
      <c r="E558" s="44" t="s">
        <v>355</v>
      </c>
      <c r="F558" s="35">
        <v>16115</v>
      </c>
      <c r="G558" s="53">
        <v>60</v>
      </c>
      <c r="H558" s="56">
        <f t="shared" si="208"/>
        <v>1.7781512503836436</v>
      </c>
      <c r="I558">
        <v>10</v>
      </c>
      <c r="J558">
        <v>36</v>
      </c>
      <c r="K558" s="37">
        <f t="shared" si="209"/>
        <v>27.777800000000003</v>
      </c>
      <c r="L558" s="37">
        <v>56</v>
      </c>
      <c r="M558" s="37">
        <v>61</v>
      </c>
      <c r="N558" s="37">
        <v>78</v>
      </c>
      <c r="O558" s="37">
        <v>101</v>
      </c>
      <c r="P558" s="48">
        <v>71</v>
      </c>
      <c r="Q558" s="53">
        <v>57</v>
      </c>
      <c r="R558" s="45">
        <f t="shared" si="210"/>
        <v>101</v>
      </c>
      <c r="S558" s="38">
        <f t="shared" si="211"/>
        <v>40.590000000000003</v>
      </c>
      <c r="T558" s="53">
        <v>528500</v>
      </c>
      <c r="U558" s="53">
        <v>3161860</v>
      </c>
      <c r="V558" s="63">
        <f t="shared" si="212"/>
        <v>16.714845</v>
      </c>
      <c r="W558" s="36">
        <v>14</v>
      </c>
      <c r="X558">
        <v>40</v>
      </c>
      <c r="Y558">
        <f t="shared" si="213"/>
        <v>35</v>
      </c>
      <c r="Z558" s="55">
        <v>35810</v>
      </c>
      <c r="AA558" s="46">
        <v>24187</v>
      </c>
      <c r="AB558" s="37">
        <f t="shared" si="214"/>
        <v>0.376778</v>
      </c>
      <c r="AC558" s="37" t="str">
        <f t="shared" si="215"/>
        <v/>
      </c>
      <c r="AD558" s="37" t="str">
        <f t="shared" si="216"/>
        <v/>
      </c>
      <c r="AE558" s="71">
        <f t="shared" si="217"/>
        <v>589.23971373098811</v>
      </c>
      <c r="AF558" s="71">
        <f t="shared" si="218"/>
        <v>0</v>
      </c>
      <c r="AG558" s="71">
        <f t="shared" si="219"/>
        <v>0</v>
      </c>
      <c r="AH558" s="71" t="str">
        <f t="shared" si="220"/>
        <v/>
      </c>
      <c r="AI558" s="37" t="str">
        <f t="shared" si="221"/>
        <v/>
      </c>
      <c r="AJ558" s="37" t="str">
        <f t="shared" si="222"/>
        <v/>
      </c>
      <c r="AK558" s="38">
        <f t="shared" si="223"/>
        <v>589.24</v>
      </c>
      <c r="AL558" s="38">
        <f t="shared" si="224"/>
        <v>599.33000000000004</v>
      </c>
      <c r="AM558" s="36">
        <f t="shared" si="225"/>
        <v>22467</v>
      </c>
      <c r="AN558" s="39">
        <f t="shared" si="226"/>
        <v>1.8122660999999999E-3</v>
      </c>
      <c r="AO558" s="36">
        <f t="shared" si="227"/>
        <v>11.511514267199999</v>
      </c>
      <c r="AP558" s="36">
        <f t="shared" si="228"/>
        <v>16127</v>
      </c>
      <c r="AQ558" s="36">
        <f t="shared" si="229"/>
        <v>600</v>
      </c>
      <c r="AR558" s="36">
        <f t="shared" si="230"/>
        <v>1209.3500000000001</v>
      </c>
      <c r="AS558" s="36">
        <f t="shared" si="231"/>
        <v>15515</v>
      </c>
      <c r="AT558" s="40">
        <f t="shared" si="232"/>
        <v>16127</v>
      </c>
      <c r="AU558" s="37"/>
      <c r="AV558" s="37">
        <f t="shared" si="233"/>
        <v>1</v>
      </c>
    </row>
    <row r="559" spans="1:48" ht="15" customHeight="1" x14ac:dyDescent="0.25">
      <c r="A559" s="43">
        <v>58</v>
      </c>
      <c r="B559" s="43">
        <v>1200</v>
      </c>
      <c r="C559" t="s">
        <v>1637</v>
      </c>
      <c r="D559" t="s">
        <v>1638</v>
      </c>
      <c r="E559" s="44" t="s">
        <v>365</v>
      </c>
      <c r="F559" s="35">
        <v>450511</v>
      </c>
      <c r="G559" s="53">
        <v>1964</v>
      </c>
      <c r="H559" s="56">
        <f t="shared" si="208"/>
        <v>3.2931414834509307</v>
      </c>
      <c r="I559">
        <v>105</v>
      </c>
      <c r="J559">
        <v>730</v>
      </c>
      <c r="K559" s="37">
        <f t="shared" si="209"/>
        <v>14.383599999999999</v>
      </c>
      <c r="L559" s="37">
        <v>885</v>
      </c>
      <c r="M559" s="37">
        <v>963</v>
      </c>
      <c r="N559" s="37">
        <v>946</v>
      </c>
      <c r="O559" s="37">
        <v>1291</v>
      </c>
      <c r="P559" s="45">
        <v>1800</v>
      </c>
      <c r="Q559" s="53">
        <v>1904</v>
      </c>
      <c r="R559" s="45">
        <f t="shared" si="210"/>
        <v>1904</v>
      </c>
      <c r="S559" s="38">
        <f t="shared" si="211"/>
        <v>0</v>
      </c>
      <c r="T559" s="53">
        <v>59402100</v>
      </c>
      <c r="U559" s="53">
        <v>179590804</v>
      </c>
      <c r="V559" s="63">
        <f t="shared" si="212"/>
        <v>33.076360000000001</v>
      </c>
      <c r="W559" s="36">
        <v>339</v>
      </c>
      <c r="X559">
        <v>1564</v>
      </c>
      <c r="Y559">
        <f t="shared" si="213"/>
        <v>21.68</v>
      </c>
      <c r="Z559" s="55">
        <v>2291735</v>
      </c>
      <c r="AA559" s="46">
        <v>909998</v>
      </c>
      <c r="AB559" s="37">
        <f t="shared" si="214"/>
        <v>0.376778</v>
      </c>
      <c r="AC559" s="37" t="str">
        <f t="shared" si="215"/>
        <v/>
      </c>
      <c r="AD559" s="37" t="str">
        <f t="shared" si="216"/>
        <v/>
      </c>
      <c r="AE559" s="71">
        <f t="shared" si="217"/>
        <v>923.86621144019125</v>
      </c>
      <c r="AF559" s="71">
        <f t="shared" si="218"/>
        <v>0</v>
      </c>
      <c r="AG559" s="71">
        <f t="shared" si="219"/>
        <v>0</v>
      </c>
      <c r="AH559" s="71" t="str">
        <f t="shared" si="220"/>
        <v/>
      </c>
      <c r="AI559" s="37" t="str">
        <f t="shared" si="221"/>
        <v/>
      </c>
      <c r="AJ559" s="37" t="str">
        <f t="shared" si="222"/>
        <v/>
      </c>
      <c r="AK559" s="38">
        <f t="shared" si="223"/>
        <v>923.87</v>
      </c>
      <c r="AL559" s="38">
        <f t="shared" si="224"/>
        <v>939.7</v>
      </c>
      <c r="AM559" s="36">
        <f t="shared" si="225"/>
        <v>982095</v>
      </c>
      <c r="AN559" s="39">
        <f t="shared" si="226"/>
        <v>1.8122660999999999E-3</v>
      </c>
      <c r="AO559" s="36">
        <f t="shared" si="227"/>
        <v>963.3716625024</v>
      </c>
      <c r="AP559" s="36">
        <f t="shared" si="228"/>
        <v>451474</v>
      </c>
      <c r="AQ559" s="36">
        <f t="shared" si="229"/>
        <v>19640</v>
      </c>
      <c r="AR559" s="36">
        <f t="shared" si="230"/>
        <v>45499.9</v>
      </c>
      <c r="AS559" s="36">
        <f t="shared" si="231"/>
        <v>430871</v>
      </c>
      <c r="AT559" s="40">
        <f t="shared" si="232"/>
        <v>451474</v>
      </c>
      <c r="AU559" s="37"/>
      <c r="AV559" s="37">
        <f t="shared" si="233"/>
        <v>1</v>
      </c>
    </row>
    <row r="560" spans="1:48" ht="15" customHeight="1" x14ac:dyDescent="0.25">
      <c r="A560" s="43">
        <v>58</v>
      </c>
      <c r="B560" s="43">
        <v>1300</v>
      </c>
      <c r="C560" t="s">
        <v>1729</v>
      </c>
      <c r="D560" t="s">
        <v>1730</v>
      </c>
      <c r="E560" s="44" t="s">
        <v>411</v>
      </c>
      <c r="F560" s="35">
        <v>10030</v>
      </c>
      <c r="G560" s="53">
        <v>70</v>
      </c>
      <c r="H560" s="56">
        <f t="shared" si="208"/>
        <v>1.8450980400142569</v>
      </c>
      <c r="I560">
        <v>4</v>
      </c>
      <c r="J560">
        <v>16</v>
      </c>
      <c r="K560" s="37">
        <f t="shared" si="209"/>
        <v>25</v>
      </c>
      <c r="L560" s="37">
        <v>114</v>
      </c>
      <c r="M560" s="37">
        <v>79</v>
      </c>
      <c r="N560" s="37">
        <v>56</v>
      </c>
      <c r="O560" s="37">
        <v>71</v>
      </c>
      <c r="P560" s="48">
        <v>65</v>
      </c>
      <c r="Q560" s="53">
        <v>71</v>
      </c>
      <c r="R560" s="45">
        <f t="shared" si="210"/>
        <v>114</v>
      </c>
      <c r="S560" s="38">
        <f t="shared" si="211"/>
        <v>38.6</v>
      </c>
      <c r="T560" s="53">
        <v>1001600</v>
      </c>
      <c r="U560" s="53">
        <v>5141782</v>
      </c>
      <c r="V560" s="63">
        <f t="shared" si="212"/>
        <v>19.479628000000002</v>
      </c>
      <c r="W560" s="36">
        <v>0</v>
      </c>
      <c r="X560">
        <v>24</v>
      </c>
      <c r="Y560">
        <f t="shared" si="213"/>
        <v>0</v>
      </c>
      <c r="Z560" s="55">
        <v>54824</v>
      </c>
      <c r="AA560" s="46">
        <v>20146</v>
      </c>
      <c r="AB560" s="37">
        <f t="shared" si="214"/>
        <v>0.376778</v>
      </c>
      <c r="AC560" s="37" t="str">
        <f t="shared" si="215"/>
        <v/>
      </c>
      <c r="AD560" s="37" t="str">
        <f t="shared" si="216"/>
        <v/>
      </c>
      <c r="AE560" s="71">
        <f t="shared" si="217"/>
        <v>604.02671978422904</v>
      </c>
      <c r="AF560" s="71">
        <f t="shared" si="218"/>
        <v>0</v>
      </c>
      <c r="AG560" s="71">
        <f t="shared" si="219"/>
        <v>0</v>
      </c>
      <c r="AH560" s="71" t="str">
        <f t="shared" si="220"/>
        <v/>
      </c>
      <c r="AI560" s="37" t="str">
        <f t="shared" si="221"/>
        <v/>
      </c>
      <c r="AJ560" s="37" t="str">
        <f t="shared" si="222"/>
        <v/>
      </c>
      <c r="AK560" s="38">
        <f t="shared" si="223"/>
        <v>604.03</v>
      </c>
      <c r="AL560" s="38">
        <f t="shared" si="224"/>
        <v>614.38</v>
      </c>
      <c r="AM560" s="36">
        <f t="shared" si="225"/>
        <v>22350</v>
      </c>
      <c r="AN560" s="39">
        <f t="shared" si="226"/>
        <v>1.8122660999999999E-3</v>
      </c>
      <c r="AO560" s="36">
        <f t="shared" si="227"/>
        <v>22.327118351999999</v>
      </c>
      <c r="AP560" s="36">
        <f t="shared" si="228"/>
        <v>10052</v>
      </c>
      <c r="AQ560" s="36">
        <f t="shared" si="229"/>
        <v>700</v>
      </c>
      <c r="AR560" s="36">
        <f t="shared" si="230"/>
        <v>1007.3000000000001</v>
      </c>
      <c r="AS560" s="36">
        <f t="shared" si="231"/>
        <v>9330</v>
      </c>
      <c r="AT560" s="40">
        <f t="shared" si="232"/>
        <v>10052</v>
      </c>
      <c r="AU560" s="37"/>
      <c r="AV560" s="37">
        <f t="shared" si="233"/>
        <v>1</v>
      </c>
    </row>
    <row r="561" spans="1:48" ht="15" customHeight="1" x14ac:dyDescent="0.25">
      <c r="A561" s="43">
        <v>58</v>
      </c>
      <c r="B561" s="43">
        <v>1700</v>
      </c>
      <c r="C561" t="s">
        <v>2143</v>
      </c>
      <c r="D561" t="s">
        <v>2144</v>
      </c>
      <c r="E561" s="44" t="s">
        <v>618</v>
      </c>
      <c r="F561" s="35">
        <v>855618</v>
      </c>
      <c r="G561" s="53">
        <v>3458</v>
      </c>
      <c r="H561" s="56">
        <f t="shared" si="208"/>
        <v>3.5388249889379035</v>
      </c>
      <c r="I561">
        <v>256</v>
      </c>
      <c r="J561">
        <v>1694</v>
      </c>
      <c r="K561" s="37">
        <f t="shared" si="209"/>
        <v>15.112200000000001</v>
      </c>
      <c r="L561" s="37">
        <v>2143</v>
      </c>
      <c r="M561" s="37">
        <v>2489</v>
      </c>
      <c r="N561" s="37">
        <v>2613</v>
      </c>
      <c r="O561" s="37">
        <v>3043</v>
      </c>
      <c r="P561" s="45">
        <v>3123</v>
      </c>
      <c r="Q561" s="53">
        <v>3130</v>
      </c>
      <c r="R561" s="45">
        <f t="shared" si="210"/>
        <v>3130</v>
      </c>
      <c r="S561" s="38">
        <f t="shared" si="211"/>
        <v>0</v>
      </c>
      <c r="T561" s="53">
        <v>60415500</v>
      </c>
      <c r="U561" s="53">
        <v>322011998</v>
      </c>
      <c r="V561" s="63">
        <f t="shared" si="212"/>
        <v>18.761879</v>
      </c>
      <c r="W561" s="36">
        <v>768</v>
      </c>
      <c r="X561">
        <v>3205</v>
      </c>
      <c r="Y561">
        <f t="shared" si="213"/>
        <v>23.96</v>
      </c>
      <c r="Z561" s="55">
        <v>3391575</v>
      </c>
      <c r="AA561" s="46">
        <v>1775724</v>
      </c>
      <c r="AB561" s="37">
        <f t="shared" si="214"/>
        <v>0.376778</v>
      </c>
      <c r="AC561" s="37" t="str">
        <f t="shared" si="215"/>
        <v/>
      </c>
      <c r="AD561" s="37" t="str">
        <f t="shared" si="216"/>
        <v/>
      </c>
      <c r="AE561" s="71">
        <f t="shared" si="217"/>
        <v>0</v>
      </c>
      <c r="AF561" s="71">
        <f t="shared" si="218"/>
        <v>886.59451524274994</v>
      </c>
      <c r="AG561" s="71">
        <f t="shared" si="219"/>
        <v>0</v>
      </c>
      <c r="AH561" s="71" t="str">
        <f t="shared" si="220"/>
        <v/>
      </c>
      <c r="AI561" s="37" t="str">
        <f t="shared" si="221"/>
        <v/>
      </c>
      <c r="AJ561" s="37" t="str">
        <f t="shared" si="222"/>
        <v/>
      </c>
      <c r="AK561" s="38">
        <f t="shared" si="223"/>
        <v>886.59</v>
      </c>
      <c r="AL561" s="38">
        <f t="shared" si="224"/>
        <v>901.78</v>
      </c>
      <c r="AM561" s="36">
        <f t="shared" si="225"/>
        <v>1840484</v>
      </c>
      <c r="AN561" s="39">
        <f t="shared" si="226"/>
        <v>1.8122660999999999E-3</v>
      </c>
      <c r="AO561" s="36">
        <f t="shared" si="227"/>
        <v>1784.8392648426</v>
      </c>
      <c r="AP561" s="36">
        <f t="shared" si="228"/>
        <v>857403</v>
      </c>
      <c r="AQ561" s="36">
        <f t="shared" si="229"/>
        <v>34580</v>
      </c>
      <c r="AR561" s="36">
        <f t="shared" si="230"/>
        <v>88786.200000000012</v>
      </c>
      <c r="AS561" s="36">
        <f t="shared" si="231"/>
        <v>821038</v>
      </c>
      <c r="AT561" s="40">
        <f t="shared" si="232"/>
        <v>857403</v>
      </c>
      <c r="AU561" s="37"/>
      <c r="AV561" s="37">
        <f t="shared" si="233"/>
        <v>1</v>
      </c>
    </row>
    <row r="562" spans="1:48" ht="15" customHeight="1" x14ac:dyDescent="0.25">
      <c r="A562" s="43">
        <v>58</v>
      </c>
      <c r="B562" s="43">
        <v>2000</v>
      </c>
      <c r="C562" t="s">
        <v>2257</v>
      </c>
      <c r="D562" t="s">
        <v>2258</v>
      </c>
      <c r="E562" s="44" t="s">
        <v>674</v>
      </c>
      <c r="F562" s="35">
        <v>30284</v>
      </c>
      <c r="G562" s="53">
        <v>223</v>
      </c>
      <c r="H562" s="56">
        <f t="shared" si="208"/>
        <v>2.3483048630481607</v>
      </c>
      <c r="I562">
        <v>13</v>
      </c>
      <c r="J562">
        <v>137</v>
      </c>
      <c r="K562" s="37">
        <f t="shared" si="209"/>
        <v>9.4891000000000005</v>
      </c>
      <c r="L562" s="37">
        <v>123</v>
      </c>
      <c r="M562" s="37">
        <v>185</v>
      </c>
      <c r="N562" s="37">
        <v>152</v>
      </c>
      <c r="O562" s="37">
        <v>196</v>
      </c>
      <c r="P562" s="48">
        <v>229</v>
      </c>
      <c r="Q562" s="53">
        <v>212</v>
      </c>
      <c r="R562" s="45">
        <f t="shared" si="210"/>
        <v>229</v>
      </c>
      <c r="S562" s="38">
        <f t="shared" si="211"/>
        <v>2.62</v>
      </c>
      <c r="T562" s="53">
        <v>300700</v>
      </c>
      <c r="U562" s="53">
        <v>21709194</v>
      </c>
      <c r="V562" s="63">
        <f t="shared" si="212"/>
        <v>1.385127</v>
      </c>
      <c r="W562" s="36">
        <v>45</v>
      </c>
      <c r="X562">
        <v>251</v>
      </c>
      <c r="Y562">
        <f t="shared" si="213"/>
        <v>17.93</v>
      </c>
      <c r="Z562" s="55">
        <v>210766</v>
      </c>
      <c r="AA562" s="46">
        <v>42158</v>
      </c>
      <c r="AB562" s="37">
        <f t="shared" si="214"/>
        <v>0.376778</v>
      </c>
      <c r="AC562" s="37" t="str">
        <f t="shared" si="215"/>
        <v/>
      </c>
      <c r="AD562" s="37" t="str">
        <f t="shared" si="216"/>
        <v/>
      </c>
      <c r="AE562" s="71">
        <f t="shared" si="217"/>
        <v>715.17353323548855</v>
      </c>
      <c r="AF562" s="71">
        <f t="shared" si="218"/>
        <v>0</v>
      </c>
      <c r="AG562" s="71">
        <f t="shared" si="219"/>
        <v>0</v>
      </c>
      <c r="AH562" s="71" t="str">
        <f t="shared" si="220"/>
        <v/>
      </c>
      <c r="AI562" s="37" t="str">
        <f t="shared" si="221"/>
        <v/>
      </c>
      <c r="AJ562" s="37" t="str">
        <f t="shared" si="222"/>
        <v/>
      </c>
      <c r="AK562" s="38">
        <f t="shared" si="223"/>
        <v>715.17</v>
      </c>
      <c r="AL562" s="38">
        <f t="shared" si="224"/>
        <v>727.42</v>
      </c>
      <c r="AM562" s="36">
        <f t="shared" si="225"/>
        <v>82803</v>
      </c>
      <c r="AN562" s="39">
        <f t="shared" si="226"/>
        <v>1.8122660999999999E-3</v>
      </c>
      <c r="AO562" s="36">
        <f t="shared" si="227"/>
        <v>95.178403305899991</v>
      </c>
      <c r="AP562" s="36">
        <f t="shared" si="228"/>
        <v>30379</v>
      </c>
      <c r="AQ562" s="36">
        <f t="shared" si="229"/>
        <v>2230</v>
      </c>
      <c r="AR562" s="36">
        <f t="shared" si="230"/>
        <v>2107.9</v>
      </c>
      <c r="AS562" s="36">
        <f t="shared" si="231"/>
        <v>28176</v>
      </c>
      <c r="AT562" s="40">
        <f t="shared" si="232"/>
        <v>30379</v>
      </c>
      <c r="AU562" s="37"/>
      <c r="AV562" s="37">
        <f t="shared" si="233"/>
        <v>1</v>
      </c>
    </row>
    <row r="563" spans="1:48" ht="15" customHeight="1" x14ac:dyDescent="0.25">
      <c r="A563" s="43">
        <v>58</v>
      </c>
      <c r="B563" s="43">
        <v>2100</v>
      </c>
      <c r="C563" t="s">
        <v>2271</v>
      </c>
      <c r="D563" t="s">
        <v>2272</v>
      </c>
      <c r="E563" s="44" t="s">
        <v>681</v>
      </c>
      <c r="F563" s="35">
        <v>1279803</v>
      </c>
      <c r="G563" s="53">
        <v>2583</v>
      </c>
      <c r="H563" s="56">
        <f t="shared" si="208"/>
        <v>3.4121244061733171</v>
      </c>
      <c r="I563">
        <v>193</v>
      </c>
      <c r="J563">
        <v>724</v>
      </c>
      <c r="K563" s="37">
        <f t="shared" si="209"/>
        <v>26.657499999999999</v>
      </c>
      <c r="L563" s="37">
        <v>1641</v>
      </c>
      <c r="M563" s="37">
        <v>1594</v>
      </c>
      <c r="N563" s="37">
        <v>2057</v>
      </c>
      <c r="O563" s="37">
        <v>1549</v>
      </c>
      <c r="P563" s="45">
        <v>2849</v>
      </c>
      <c r="Q563" s="53">
        <v>2462</v>
      </c>
      <c r="R563" s="45">
        <f t="shared" si="210"/>
        <v>2849</v>
      </c>
      <c r="S563" s="38">
        <f t="shared" si="211"/>
        <v>9.34</v>
      </c>
      <c r="T563" s="53">
        <v>15595700</v>
      </c>
      <c r="U563" s="53">
        <v>85658604</v>
      </c>
      <c r="V563" s="63">
        <f t="shared" si="212"/>
        <v>18.206810999999998</v>
      </c>
      <c r="W563" s="36">
        <v>345</v>
      </c>
      <c r="X563">
        <v>2566</v>
      </c>
      <c r="Y563">
        <f t="shared" si="213"/>
        <v>13.45</v>
      </c>
      <c r="Z563" s="55">
        <v>923221</v>
      </c>
      <c r="AA563" s="46">
        <v>566474</v>
      </c>
      <c r="AB563" s="37">
        <f t="shared" si="214"/>
        <v>0.376778</v>
      </c>
      <c r="AC563" s="37">
        <f t="shared" si="215"/>
        <v>0.16600000000000001</v>
      </c>
      <c r="AD563" s="37" t="str">
        <f t="shared" si="216"/>
        <v/>
      </c>
      <c r="AE563" s="71">
        <f t="shared" si="217"/>
        <v>950.14680246234377</v>
      </c>
      <c r="AF563" s="71">
        <f t="shared" si="218"/>
        <v>1141.9567342447499</v>
      </c>
      <c r="AG563" s="71">
        <f t="shared" si="219"/>
        <v>0</v>
      </c>
      <c r="AH563" s="71">
        <f t="shared" si="220"/>
        <v>981.9872511382232</v>
      </c>
      <c r="AI563" s="37" t="str">
        <f t="shared" si="221"/>
        <v/>
      </c>
      <c r="AJ563" s="37">
        <f t="shared" si="222"/>
        <v>1</v>
      </c>
      <c r="AK563" s="38">
        <f t="shared" si="223"/>
        <v>981.99</v>
      </c>
      <c r="AL563" s="38">
        <f t="shared" si="224"/>
        <v>998.81</v>
      </c>
      <c r="AM563" s="36">
        <f t="shared" si="225"/>
        <v>2232077</v>
      </c>
      <c r="AN563" s="39">
        <f t="shared" si="226"/>
        <v>1.8122660999999999E-3</v>
      </c>
      <c r="AO563" s="36">
        <f t="shared" si="227"/>
        <v>1725.7738881113999</v>
      </c>
      <c r="AP563" s="36">
        <f t="shared" si="228"/>
        <v>1281529</v>
      </c>
      <c r="AQ563" s="36">
        <f t="shared" si="229"/>
        <v>25830</v>
      </c>
      <c r="AR563" s="36">
        <f t="shared" si="230"/>
        <v>28323.7</v>
      </c>
      <c r="AS563" s="36">
        <f t="shared" si="231"/>
        <v>1253973</v>
      </c>
      <c r="AT563" s="40">
        <f t="shared" si="232"/>
        <v>1281529</v>
      </c>
      <c r="AU563" s="37"/>
      <c r="AV563" s="37">
        <f t="shared" si="233"/>
        <v>1</v>
      </c>
    </row>
    <row r="564" spans="1:48" ht="15" customHeight="1" x14ac:dyDescent="0.25">
      <c r="A564" s="43">
        <v>58</v>
      </c>
      <c r="B564" s="43">
        <v>2200</v>
      </c>
      <c r="C564" t="s">
        <v>2403</v>
      </c>
      <c r="D564" t="s">
        <v>2404</v>
      </c>
      <c r="E564" s="44" t="s">
        <v>747</v>
      </c>
      <c r="F564" s="35">
        <v>83736</v>
      </c>
      <c r="G564" s="53">
        <v>453</v>
      </c>
      <c r="H564" s="56">
        <f t="shared" si="208"/>
        <v>2.6560982020128319</v>
      </c>
      <c r="I564">
        <v>11</v>
      </c>
      <c r="J564">
        <v>210</v>
      </c>
      <c r="K564" s="37">
        <f t="shared" si="209"/>
        <v>5.2380999999999993</v>
      </c>
      <c r="L564" s="37">
        <v>167</v>
      </c>
      <c r="M564" s="37">
        <v>222</v>
      </c>
      <c r="N564" s="37">
        <v>230</v>
      </c>
      <c r="O564" s="37">
        <v>347</v>
      </c>
      <c r="P564" s="48">
        <v>439</v>
      </c>
      <c r="Q564" s="53">
        <v>436</v>
      </c>
      <c r="R564" s="45">
        <f t="shared" si="210"/>
        <v>439</v>
      </c>
      <c r="S564" s="38">
        <f t="shared" si="211"/>
        <v>0</v>
      </c>
      <c r="T564" s="53">
        <v>3253100</v>
      </c>
      <c r="U564" s="53">
        <v>42193689</v>
      </c>
      <c r="V564" s="63">
        <f t="shared" si="212"/>
        <v>7.7099209999999996</v>
      </c>
      <c r="W564" s="36">
        <v>69</v>
      </c>
      <c r="X564">
        <v>445</v>
      </c>
      <c r="Y564">
        <f t="shared" si="213"/>
        <v>15.51</v>
      </c>
      <c r="Z564" s="55">
        <v>407482</v>
      </c>
      <c r="AA564" s="46">
        <v>198001</v>
      </c>
      <c r="AB564" s="37">
        <f t="shared" si="214"/>
        <v>0.376778</v>
      </c>
      <c r="AC564" s="37" t="str">
        <f t="shared" si="215"/>
        <v/>
      </c>
      <c r="AD564" s="37" t="str">
        <f t="shared" si="216"/>
        <v/>
      </c>
      <c r="AE564" s="71">
        <f t="shared" si="217"/>
        <v>783.15800256598823</v>
      </c>
      <c r="AF564" s="71">
        <f t="shared" si="218"/>
        <v>0</v>
      </c>
      <c r="AG564" s="71">
        <f t="shared" si="219"/>
        <v>0</v>
      </c>
      <c r="AH564" s="71" t="str">
        <f t="shared" si="220"/>
        <v/>
      </c>
      <c r="AI564" s="37" t="str">
        <f t="shared" si="221"/>
        <v/>
      </c>
      <c r="AJ564" s="37" t="str">
        <f t="shared" si="222"/>
        <v/>
      </c>
      <c r="AK564" s="38">
        <f t="shared" si="223"/>
        <v>783.16</v>
      </c>
      <c r="AL564" s="38">
        <f t="shared" si="224"/>
        <v>796.58</v>
      </c>
      <c r="AM564" s="36">
        <f t="shared" si="225"/>
        <v>207320</v>
      </c>
      <c r="AN564" s="39">
        <f t="shared" si="226"/>
        <v>1.8122660999999999E-3</v>
      </c>
      <c r="AO564" s="36">
        <f t="shared" si="227"/>
        <v>223.96709370239998</v>
      </c>
      <c r="AP564" s="36">
        <f t="shared" si="228"/>
        <v>83960</v>
      </c>
      <c r="AQ564" s="36">
        <f t="shared" si="229"/>
        <v>4530</v>
      </c>
      <c r="AR564" s="36">
        <f t="shared" si="230"/>
        <v>9900.0500000000011</v>
      </c>
      <c r="AS564" s="36">
        <f t="shared" si="231"/>
        <v>79206</v>
      </c>
      <c r="AT564" s="40">
        <f t="shared" si="232"/>
        <v>83960</v>
      </c>
      <c r="AU564" s="37"/>
      <c r="AV564" s="37">
        <f t="shared" si="233"/>
        <v>1</v>
      </c>
    </row>
    <row r="565" spans="1:48" ht="15" customHeight="1" x14ac:dyDescent="0.25">
      <c r="A565" s="43">
        <v>58</v>
      </c>
      <c r="B565" s="43">
        <v>2300</v>
      </c>
      <c r="C565" t="s">
        <v>2563</v>
      </c>
      <c r="D565" t="s">
        <v>2564</v>
      </c>
      <c r="E565" s="44" t="s">
        <v>827</v>
      </c>
      <c r="F565" s="35">
        <v>87880</v>
      </c>
      <c r="G565" s="53">
        <v>407</v>
      </c>
      <c r="H565" s="56">
        <f t="shared" si="208"/>
        <v>2.6095944092252199</v>
      </c>
      <c r="I565">
        <v>14</v>
      </c>
      <c r="J565">
        <v>186</v>
      </c>
      <c r="K565" s="37">
        <f t="shared" si="209"/>
        <v>7.5269000000000004</v>
      </c>
      <c r="L565" s="37">
        <v>331</v>
      </c>
      <c r="M565" s="37">
        <v>303</v>
      </c>
      <c r="N565" s="37">
        <v>284</v>
      </c>
      <c r="O565" s="37">
        <v>309</v>
      </c>
      <c r="P565" s="48">
        <v>415</v>
      </c>
      <c r="Q565" s="53">
        <v>384</v>
      </c>
      <c r="R565" s="45">
        <f t="shared" si="210"/>
        <v>415</v>
      </c>
      <c r="S565" s="38">
        <f t="shared" si="211"/>
        <v>1.93</v>
      </c>
      <c r="T565" s="53">
        <v>4601400</v>
      </c>
      <c r="U565" s="53">
        <v>40019982</v>
      </c>
      <c r="V565" s="63">
        <f t="shared" si="212"/>
        <v>11.497756000000001</v>
      </c>
      <c r="W565" s="36">
        <v>72</v>
      </c>
      <c r="X565">
        <v>368</v>
      </c>
      <c r="Y565">
        <f t="shared" si="213"/>
        <v>19.57</v>
      </c>
      <c r="Z565" s="55">
        <v>416464</v>
      </c>
      <c r="AA565" s="46">
        <v>100002</v>
      </c>
      <c r="AB565" s="37">
        <f t="shared" si="214"/>
        <v>0.376778</v>
      </c>
      <c r="AC565" s="37" t="str">
        <f t="shared" si="215"/>
        <v/>
      </c>
      <c r="AD565" s="37" t="str">
        <f t="shared" si="216"/>
        <v/>
      </c>
      <c r="AE565" s="71">
        <f t="shared" si="217"/>
        <v>772.88638432643893</v>
      </c>
      <c r="AF565" s="71">
        <f t="shared" si="218"/>
        <v>0</v>
      </c>
      <c r="AG565" s="71">
        <f t="shared" si="219"/>
        <v>0</v>
      </c>
      <c r="AH565" s="71" t="str">
        <f t="shared" si="220"/>
        <v/>
      </c>
      <c r="AI565" s="37" t="str">
        <f t="shared" si="221"/>
        <v/>
      </c>
      <c r="AJ565" s="37" t="str">
        <f t="shared" si="222"/>
        <v/>
      </c>
      <c r="AK565" s="38">
        <f t="shared" si="223"/>
        <v>772.89</v>
      </c>
      <c r="AL565" s="38">
        <f t="shared" si="224"/>
        <v>786.13</v>
      </c>
      <c r="AM565" s="36">
        <f t="shared" si="225"/>
        <v>163040</v>
      </c>
      <c r="AN565" s="39">
        <f t="shared" si="226"/>
        <v>1.8122660999999999E-3</v>
      </c>
      <c r="AO565" s="36">
        <f t="shared" si="227"/>
        <v>136.209920076</v>
      </c>
      <c r="AP565" s="36">
        <f t="shared" si="228"/>
        <v>88016</v>
      </c>
      <c r="AQ565" s="36">
        <f t="shared" si="229"/>
        <v>4070</v>
      </c>
      <c r="AR565" s="36">
        <f t="shared" si="230"/>
        <v>5000.1000000000004</v>
      </c>
      <c r="AS565" s="36">
        <f t="shared" si="231"/>
        <v>83810</v>
      </c>
      <c r="AT565" s="40">
        <f t="shared" si="232"/>
        <v>88016</v>
      </c>
      <c r="AU565" s="37"/>
      <c r="AV565" s="37">
        <f t="shared" si="233"/>
        <v>1</v>
      </c>
    </row>
    <row r="566" spans="1:48" ht="15" customHeight="1" x14ac:dyDescent="0.25">
      <c r="A566" s="43">
        <v>58</v>
      </c>
      <c r="B566" s="43">
        <v>2400</v>
      </c>
      <c r="C566" t="s">
        <v>2217</v>
      </c>
      <c r="D566" t="s">
        <v>2218</v>
      </c>
      <c r="E566" s="44" t="s">
        <v>654</v>
      </c>
      <c r="F566" s="35">
        <v>359745</v>
      </c>
      <c r="G566" s="53">
        <v>1784</v>
      </c>
      <c r="H566" s="56">
        <f t="shared" si="208"/>
        <v>3.2513948500401044</v>
      </c>
      <c r="I566">
        <v>115</v>
      </c>
      <c r="J566">
        <v>634</v>
      </c>
      <c r="K566" s="37">
        <f t="shared" si="209"/>
        <v>18.1388</v>
      </c>
      <c r="L566" s="37">
        <v>0</v>
      </c>
      <c r="M566" s="37">
        <v>890</v>
      </c>
      <c r="N566" s="37">
        <v>1040</v>
      </c>
      <c r="O566" s="37">
        <v>1119</v>
      </c>
      <c r="P566" s="45">
        <v>1628</v>
      </c>
      <c r="Q566" s="53">
        <v>1682</v>
      </c>
      <c r="R566" s="45">
        <f t="shared" si="210"/>
        <v>1682</v>
      </c>
      <c r="S566" s="38">
        <f t="shared" si="211"/>
        <v>0</v>
      </c>
      <c r="T566" s="53">
        <v>9895700</v>
      </c>
      <c r="U566" s="53">
        <v>265096720</v>
      </c>
      <c r="V566" s="63">
        <f t="shared" si="212"/>
        <v>3.7328640000000002</v>
      </c>
      <c r="W566" s="36">
        <v>183</v>
      </c>
      <c r="X566">
        <v>1694</v>
      </c>
      <c r="Y566">
        <f t="shared" si="213"/>
        <v>10.8</v>
      </c>
      <c r="Z566" s="55">
        <v>2388033</v>
      </c>
      <c r="AA566" s="46">
        <v>209997</v>
      </c>
      <c r="AB566" s="37">
        <f t="shared" si="214"/>
        <v>0.376778</v>
      </c>
      <c r="AC566" s="37" t="str">
        <f t="shared" si="215"/>
        <v/>
      </c>
      <c r="AD566" s="37" t="str">
        <f t="shared" si="216"/>
        <v/>
      </c>
      <c r="AE566" s="71">
        <f t="shared" si="217"/>
        <v>914.64534029230811</v>
      </c>
      <c r="AF566" s="71">
        <f t="shared" si="218"/>
        <v>0</v>
      </c>
      <c r="AG566" s="71">
        <f t="shared" si="219"/>
        <v>0</v>
      </c>
      <c r="AH566" s="71" t="str">
        <f t="shared" si="220"/>
        <v/>
      </c>
      <c r="AI566" s="37" t="str">
        <f t="shared" si="221"/>
        <v/>
      </c>
      <c r="AJ566" s="37" t="str">
        <f t="shared" si="222"/>
        <v/>
      </c>
      <c r="AK566" s="38">
        <f t="shared" si="223"/>
        <v>914.65</v>
      </c>
      <c r="AL566" s="38">
        <f t="shared" si="224"/>
        <v>930.32</v>
      </c>
      <c r="AM566" s="36">
        <f t="shared" si="225"/>
        <v>759933</v>
      </c>
      <c r="AN566" s="39">
        <f t="shared" si="226"/>
        <v>1.8122660999999999E-3</v>
      </c>
      <c r="AO566" s="36">
        <f t="shared" si="227"/>
        <v>725.24714602680001</v>
      </c>
      <c r="AP566" s="36">
        <f t="shared" si="228"/>
        <v>360470</v>
      </c>
      <c r="AQ566" s="36">
        <f t="shared" si="229"/>
        <v>17840</v>
      </c>
      <c r="AR566" s="36">
        <f t="shared" si="230"/>
        <v>10499.85</v>
      </c>
      <c r="AS566" s="36">
        <f t="shared" si="231"/>
        <v>349245</v>
      </c>
      <c r="AT566" s="40">
        <f t="shared" si="232"/>
        <v>360470</v>
      </c>
      <c r="AU566" s="37"/>
      <c r="AV566" s="37">
        <f t="shared" si="233"/>
        <v>1</v>
      </c>
    </row>
    <row r="567" spans="1:48" ht="15" customHeight="1" x14ac:dyDescent="0.25">
      <c r="A567" s="43">
        <v>59</v>
      </c>
      <c r="B567" s="43">
        <v>100</v>
      </c>
      <c r="C567" t="s">
        <v>1357</v>
      </c>
      <c r="D567" t="s">
        <v>1358</v>
      </c>
      <c r="E567" s="44" t="s">
        <v>226</v>
      </c>
      <c r="F567" s="35">
        <v>421842</v>
      </c>
      <c r="G567" s="53">
        <v>1245</v>
      </c>
      <c r="H567" s="56">
        <f t="shared" si="208"/>
        <v>3.0951693514317551</v>
      </c>
      <c r="I567">
        <v>91</v>
      </c>
      <c r="J567">
        <v>567</v>
      </c>
      <c r="K567" s="37">
        <f t="shared" si="209"/>
        <v>16.049399999999999</v>
      </c>
      <c r="L567" s="37">
        <v>1119</v>
      </c>
      <c r="M567" s="37">
        <v>1123</v>
      </c>
      <c r="N567" s="37">
        <v>1106</v>
      </c>
      <c r="O567" s="37">
        <v>1033</v>
      </c>
      <c r="P567" s="45">
        <v>1189</v>
      </c>
      <c r="Q567" s="53">
        <v>1258</v>
      </c>
      <c r="R567" s="45">
        <f t="shared" si="210"/>
        <v>1258</v>
      </c>
      <c r="S567" s="38">
        <f t="shared" si="211"/>
        <v>1.03</v>
      </c>
      <c r="T567" s="53">
        <v>19173100</v>
      </c>
      <c r="U567" s="53">
        <v>98595123</v>
      </c>
      <c r="V567" s="63">
        <f t="shared" si="212"/>
        <v>19.446297000000001</v>
      </c>
      <c r="W567" s="36">
        <v>344</v>
      </c>
      <c r="X567">
        <v>1256</v>
      </c>
      <c r="Y567">
        <f t="shared" si="213"/>
        <v>27.39</v>
      </c>
      <c r="Z567" s="55">
        <v>1187215</v>
      </c>
      <c r="AA567" s="46">
        <v>717885</v>
      </c>
      <c r="AB567" s="37">
        <f t="shared" si="214"/>
        <v>0.376778</v>
      </c>
      <c r="AC567" s="37" t="str">
        <f t="shared" si="215"/>
        <v/>
      </c>
      <c r="AD567" s="37" t="str">
        <f t="shared" si="216"/>
        <v/>
      </c>
      <c r="AE567" s="71">
        <f t="shared" si="217"/>
        <v>880.13872083619174</v>
      </c>
      <c r="AF567" s="71">
        <f t="shared" si="218"/>
        <v>0</v>
      </c>
      <c r="AG567" s="71">
        <f t="shared" si="219"/>
        <v>0</v>
      </c>
      <c r="AH567" s="71" t="str">
        <f t="shared" si="220"/>
        <v/>
      </c>
      <c r="AI567" s="37" t="str">
        <f t="shared" si="221"/>
        <v/>
      </c>
      <c r="AJ567" s="37" t="str">
        <f t="shared" si="222"/>
        <v/>
      </c>
      <c r="AK567" s="38">
        <f t="shared" si="223"/>
        <v>880.14</v>
      </c>
      <c r="AL567" s="38">
        <f t="shared" si="224"/>
        <v>895.22</v>
      </c>
      <c r="AM567" s="36">
        <f t="shared" si="225"/>
        <v>667232</v>
      </c>
      <c r="AN567" s="39">
        <f t="shared" si="226"/>
        <v>1.8122660999999999E-3</v>
      </c>
      <c r="AO567" s="36">
        <f t="shared" si="227"/>
        <v>444.71197827899999</v>
      </c>
      <c r="AP567" s="36">
        <f t="shared" si="228"/>
        <v>422287</v>
      </c>
      <c r="AQ567" s="36">
        <f t="shared" si="229"/>
        <v>12450</v>
      </c>
      <c r="AR567" s="36">
        <f t="shared" si="230"/>
        <v>35894.25</v>
      </c>
      <c r="AS567" s="36">
        <f t="shared" si="231"/>
        <v>409392</v>
      </c>
      <c r="AT567" s="40">
        <f t="shared" si="232"/>
        <v>422287</v>
      </c>
      <c r="AU567" s="37"/>
      <c r="AV567" s="37">
        <f t="shared" si="233"/>
        <v>1</v>
      </c>
    </row>
    <row r="568" spans="1:48" ht="15" customHeight="1" x14ac:dyDescent="0.25">
      <c r="A568" s="43">
        <v>59</v>
      </c>
      <c r="B568" s="43">
        <v>300</v>
      </c>
      <c r="C568" t="s">
        <v>1595</v>
      </c>
      <c r="D568" t="s">
        <v>1596</v>
      </c>
      <c r="E568" s="44" t="s">
        <v>344</v>
      </c>
      <c r="F568" s="35">
        <v>0</v>
      </c>
      <c r="G568" s="53">
        <v>58</v>
      </c>
      <c r="H568" s="56">
        <f t="shared" si="208"/>
        <v>1.7634279935629373</v>
      </c>
      <c r="I568">
        <v>4</v>
      </c>
      <c r="J568">
        <v>12</v>
      </c>
      <c r="K568" s="37">
        <f t="shared" si="209"/>
        <v>33.333300000000001</v>
      </c>
      <c r="L568" s="37">
        <v>96</v>
      </c>
      <c r="M568" s="37">
        <v>87</v>
      </c>
      <c r="N568" s="37">
        <v>66</v>
      </c>
      <c r="O568" s="37">
        <v>47</v>
      </c>
      <c r="P568" s="48">
        <v>54</v>
      </c>
      <c r="Q568" s="53">
        <v>53</v>
      </c>
      <c r="R568" s="45">
        <f t="shared" si="210"/>
        <v>96</v>
      </c>
      <c r="S568" s="38">
        <f t="shared" si="211"/>
        <v>39.58</v>
      </c>
      <c r="T568" s="53">
        <v>691900</v>
      </c>
      <c r="U568" s="53">
        <v>19385561</v>
      </c>
      <c r="V568" s="63">
        <f t="shared" si="212"/>
        <v>3.5691510000000002</v>
      </c>
      <c r="W568" s="36">
        <v>3</v>
      </c>
      <c r="X568">
        <v>32</v>
      </c>
      <c r="Y568">
        <f t="shared" si="213"/>
        <v>9.3800000000000008</v>
      </c>
      <c r="Z568" s="55">
        <v>128046</v>
      </c>
      <c r="AA568" s="46">
        <v>22001</v>
      </c>
      <c r="AB568" s="37">
        <f t="shared" si="214"/>
        <v>0.376778</v>
      </c>
      <c r="AC568" s="37" t="str">
        <f t="shared" si="215"/>
        <v/>
      </c>
      <c r="AD568" s="37" t="str">
        <f t="shared" si="216"/>
        <v/>
      </c>
      <c r="AE568" s="71">
        <f t="shared" si="217"/>
        <v>585.98768493420096</v>
      </c>
      <c r="AF568" s="71">
        <f t="shared" si="218"/>
        <v>0</v>
      </c>
      <c r="AG568" s="71">
        <f t="shared" si="219"/>
        <v>0</v>
      </c>
      <c r="AH568" s="71" t="str">
        <f t="shared" si="220"/>
        <v/>
      </c>
      <c r="AI568" s="37" t="str">
        <f t="shared" si="221"/>
        <v/>
      </c>
      <c r="AJ568" s="37" t="str">
        <f t="shared" si="222"/>
        <v/>
      </c>
      <c r="AK568" s="38">
        <f t="shared" si="223"/>
        <v>585.99</v>
      </c>
      <c r="AL568" s="38">
        <f t="shared" si="224"/>
        <v>596.03</v>
      </c>
      <c r="AM568" s="36">
        <f t="shared" si="225"/>
        <v>0</v>
      </c>
      <c r="AN568" s="39">
        <f t="shared" si="226"/>
        <v>1.8122660999999999E-3</v>
      </c>
      <c r="AO568" s="36">
        <f t="shared" si="227"/>
        <v>0</v>
      </c>
      <c r="AP568" s="36">
        <f t="shared" si="228"/>
        <v>0</v>
      </c>
      <c r="AQ568" s="36">
        <f t="shared" si="229"/>
        <v>580</v>
      </c>
      <c r="AR568" s="36">
        <f t="shared" si="230"/>
        <v>1100.05</v>
      </c>
      <c r="AS568" s="36">
        <f t="shared" si="231"/>
        <v>-580</v>
      </c>
      <c r="AT568" s="40">
        <f t="shared" si="232"/>
        <v>0</v>
      </c>
      <c r="AU568" s="37"/>
      <c r="AV568" s="37">
        <f t="shared" si="233"/>
        <v>0</v>
      </c>
    </row>
    <row r="569" spans="1:48" ht="15" customHeight="1" x14ac:dyDescent="0.25">
      <c r="A569" s="43">
        <v>59</v>
      </c>
      <c r="B569" s="43">
        <v>400</v>
      </c>
      <c r="C569" t="s">
        <v>1647</v>
      </c>
      <c r="D569" t="s">
        <v>1648</v>
      </c>
      <c r="E569" s="44" t="s">
        <v>370</v>
      </c>
      <c r="F569" s="35">
        <v>47084</v>
      </c>
      <c r="G569" s="53">
        <v>168</v>
      </c>
      <c r="H569" s="56">
        <f t="shared" si="208"/>
        <v>2.2253092817258628</v>
      </c>
      <c r="I569">
        <v>44</v>
      </c>
      <c r="J569">
        <v>110</v>
      </c>
      <c r="K569" s="37">
        <f t="shared" si="209"/>
        <v>40</v>
      </c>
      <c r="L569" s="37">
        <v>263</v>
      </c>
      <c r="M569" s="37">
        <v>234</v>
      </c>
      <c r="N569" s="37">
        <v>216</v>
      </c>
      <c r="O569" s="37">
        <v>215</v>
      </c>
      <c r="P569" s="48">
        <v>187</v>
      </c>
      <c r="Q569" s="53">
        <v>178</v>
      </c>
      <c r="R569" s="45">
        <f t="shared" si="210"/>
        <v>263</v>
      </c>
      <c r="S569" s="38">
        <f t="shared" si="211"/>
        <v>36.119999999999997</v>
      </c>
      <c r="T569" s="53">
        <v>2258900</v>
      </c>
      <c r="U569" s="53">
        <v>10690991</v>
      </c>
      <c r="V569" s="63">
        <f t="shared" si="212"/>
        <v>21.129004999999999</v>
      </c>
      <c r="W569" s="36">
        <v>31</v>
      </c>
      <c r="X569">
        <v>277</v>
      </c>
      <c r="Y569">
        <f t="shared" si="213"/>
        <v>11.19</v>
      </c>
      <c r="Z569" s="55">
        <v>112476</v>
      </c>
      <c r="AA569" s="46">
        <v>47541</v>
      </c>
      <c r="AB569" s="37">
        <f t="shared" si="214"/>
        <v>0.376778</v>
      </c>
      <c r="AC569" s="37" t="str">
        <f t="shared" si="215"/>
        <v/>
      </c>
      <c r="AD569" s="37" t="str">
        <f t="shared" si="216"/>
        <v/>
      </c>
      <c r="AE569" s="71">
        <f t="shared" si="217"/>
        <v>688.00663821976343</v>
      </c>
      <c r="AF569" s="71">
        <f t="shared" si="218"/>
        <v>0</v>
      </c>
      <c r="AG569" s="71">
        <f t="shared" si="219"/>
        <v>0</v>
      </c>
      <c r="AH569" s="71" t="str">
        <f t="shared" si="220"/>
        <v/>
      </c>
      <c r="AI569" s="37" t="str">
        <f t="shared" si="221"/>
        <v/>
      </c>
      <c r="AJ569" s="37" t="str">
        <f t="shared" si="222"/>
        <v/>
      </c>
      <c r="AK569" s="38">
        <f t="shared" si="223"/>
        <v>688.01</v>
      </c>
      <c r="AL569" s="38">
        <f t="shared" si="224"/>
        <v>699.8</v>
      </c>
      <c r="AM569" s="36">
        <f t="shared" si="225"/>
        <v>75188</v>
      </c>
      <c r="AN569" s="39">
        <f t="shared" si="226"/>
        <v>1.8122660999999999E-3</v>
      </c>
      <c r="AO569" s="36">
        <f t="shared" si="227"/>
        <v>50.931926474400001</v>
      </c>
      <c r="AP569" s="36">
        <f t="shared" si="228"/>
        <v>47135</v>
      </c>
      <c r="AQ569" s="36">
        <f t="shared" si="229"/>
        <v>1680</v>
      </c>
      <c r="AR569" s="36">
        <f t="shared" si="230"/>
        <v>2377.0500000000002</v>
      </c>
      <c r="AS569" s="36">
        <f t="shared" si="231"/>
        <v>45404</v>
      </c>
      <c r="AT569" s="40">
        <f t="shared" si="232"/>
        <v>47135</v>
      </c>
      <c r="AU569" s="37"/>
      <c r="AV569" s="37">
        <f t="shared" si="233"/>
        <v>1</v>
      </c>
    </row>
    <row r="570" spans="1:48" ht="15" customHeight="1" x14ac:dyDescent="0.25">
      <c r="A570" s="43">
        <v>59</v>
      </c>
      <c r="B570" s="43">
        <v>500</v>
      </c>
      <c r="C570" t="s">
        <v>1669</v>
      </c>
      <c r="D570" t="s">
        <v>1670</v>
      </c>
      <c r="E570" s="44" t="s">
        <v>381</v>
      </c>
      <c r="F570" s="35">
        <v>14938</v>
      </c>
      <c r="G570" s="53">
        <v>71</v>
      </c>
      <c r="H570" s="56">
        <f t="shared" si="208"/>
        <v>1.8512583487190752</v>
      </c>
      <c r="I570">
        <v>36</v>
      </c>
      <c r="J570">
        <v>49</v>
      </c>
      <c r="K570" s="37">
        <f t="shared" si="209"/>
        <v>73.469399999999993</v>
      </c>
      <c r="L570" s="37">
        <v>132</v>
      </c>
      <c r="M570" s="37">
        <v>129</v>
      </c>
      <c r="N570" s="37">
        <v>101</v>
      </c>
      <c r="O570" s="37">
        <v>107</v>
      </c>
      <c r="P570" s="48">
        <v>63</v>
      </c>
      <c r="Q570" s="53">
        <v>61</v>
      </c>
      <c r="R570" s="45">
        <f t="shared" si="210"/>
        <v>132</v>
      </c>
      <c r="S570" s="38">
        <f t="shared" si="211"/>
        <v>46.21</v>
      </c>
      <c r="T570" s="53">
        <v>562600</v>
      </c>
      <c r="U570" s="53">
        <v>4507735</v>
      </c>
      <c r="V570" s="63">
        <f t="shared" si="212"/>
        <v>12.480769</v>
      </c>
      <c r="W570" s="36">
        <v>33</v>
      </c>
      <c r="X570">
        <v>71</v>
      </c>
      <c r="Y570">
        <f t="shared" si="213"/>
        <v>46.48</v>
      </c>
      <c r="Z570" s="55">
        <v>43051</v>
      </c>
      <c r="AA570" s="46">
        <v>33001</v>
      </c>
      <c r="AB570" s="37">
        <f t="shared" si="214"/>
        <v>0.376778</v>
      </c>
      <c r="AC570" s="37" t="str">
        <f t="shared" si="215"/>
        <v/>
      </c>
      <c r="AD570" s="37" t="str">
        <f t="shared" si="216"/>
        <v/>
      </c>
      <c r="AE570" s="71">
        <f t="shared" si="217"/>
        <v>605.38739029002318</v>
      </c>
      <c r="AF570" s="71">
        <f t="shared" si="218"/>
        <v>0</v>
      </c>
      <c r="AG570" s="71">
        <f t="shared" si="219"/>
        <v>0</v>
      </c>
      <c r="AH570" s="71" t="str">
        <f t="shared" si="220"/>
        <v/>
      </c>
      <c r="AI570" s="37" t="str">
        <f t="shared" si="221"/>
        <v/>
      </c>
      <c r="AJ570" s="37" t="str">
        <f t="shared" si="222"/>
        <v/>
      </c>
      <c r="AK570" s="38">
        <f t="shared" si="223"/>
        <v>605.39</v>
      </c>
      <c r="AL570" s="38">
        <f t="shared" si="224"/>
        <v>615.76</v>
      </c>
      <c r="AM570" s="36">
        <f t="shared" si="225"/>
        <v>27498</v>
      </c>
      <c r="AN570" s="39">
        <f t="shared" si="226"/>
        <v>1.8122660999999999E-3</v>
      </c>
      <c r="AO570" s="36">
        <f t="shared" si="227"/>
        <v>22.762062216</v>
      </c>
      <c r="AP570" s="36">
        <f t="shared" si="228"/>
        <v>14961</v>
      </c>
      <c r="AQ570" s="36">
        <f t="shared" si="229"/>
        <v>710</v>
      </c>
      <c r="AR570" s="36">
        <f t="shared" si="230"/>
        <v>1650.0500000000002</v>
      </c>
      <c r="AS570" s="36">
        <f t="shared" si="231"/>
        <v>14228</v>
      </c>
      <c r="AT570" s="40">
        <f t="shared" si="232"/>
        <v>14961</v>
      </c>
      <c r="AU570" s="37"/>
      <c r="AV570" s="37">
        <f t="shared" si="233"/>
        <v>1</v>
      </c>
    </row>
    <row r="571" spans="1:48" ht="15" customHeight="1" x14ac:dyDescent="0.25">
      <c r="A571" s="43">
        <v>59</v>
      </c>
      <c r="B571" s="43">
        <v>700</v>
      </c>
      <c r="C571" t="s">
        <v>2151</v>
      </c>
      <c r="D571" t="s">
        <v>2152</v>
      </c>
      <c r="E571" s="44" t="s">
        <v>622</v>
      </c>
      <c r="F571" s="35">
        <v>2748061</v>
      </c>
      <c r="G571" s="53">
        <v>4106</v>
      </c>
      <c r="H571" s="56">
        <f t="shared" si="208"/>
        <v>3.6134189450345731</v>
      </c>
      <c r="I571">
        <v>464</v>
      </c>
      <c r="J571">
        <v>1993</v>
      </c>
      <c r="K571" s="37">
        <f t="shared" si="209"/>
        <v>23.281500000000001</v>
      </c>
      <c r="L571" s="37">
        <v>5328</v>
      </c>
      <c r="M571" s="37">
        <v>4887</v>
      </c>
      <c r="N571" s="37">
        <v>4554</v>
      </c>
      <c r="O571" s="37">
        <v>4280</v>
      </c>
      <c r="P571" s="45">
        <v>4317</v>
      </c>
      <c r="Q571" s="53">
        <v>4215</v>
      </c>
      <c r="R571" s="45">
        <f t="shared" si="210"/>
        <v>5328</v>
      </c>
      <c r="S571" s="38">
        <f t="shared" si="211"/>
        <v>22.94</v>
      </c>
      <c r="T571" s="53">
        <v>87668900</v>
      </c>
      <c r="U571" s="53">
        <v>283369546</v>
      </c>
      <c r="V571" s="63">
        <f t="shared" si="212"/>
        <v>30.938010999999999</v>
      </c>
      <c r="W571" s="36">
        <v>880</v>
      </c>
      <c r="X571">
        <v>4171</v>
      </c>
      <c r="Y571">
        <f t="shared" si="213"/>
        <v>21.1</v>
      </c>
      <c r="Z571" s="55">
        <v>3367285</v>
      </c>
      <c r="AA571" s="46">
        <v>2591584</v>
      </c>
      <c r="AB571" s="37">
        <f t="shared" si="214"/>
        <v>0.376778</v>
      </c>
      <c r="AC571" s="37" t="str">
        <f t="shared" si="215"/>
        <v/>
      </c>
      <c r="AD571" s="37" t="str">
        <f t="shared" si="216"/>
        <v/>
      </c>
      <c r="AE571" s="71">
        <f t="shared" si="217"/>
        <v>0</v>
      </c>
      <c r="AF571" s="71">
        <f t="shared" si="218"/>
        <v>1502.4953226447499</v>
      </c>
      <c r="AG571" s="71">
        <f t="shared" si="219"/>
        <v>0</v>
      </c>
      <c r="AH571" s="71" t="str">
        <f t="shared" si="220"/>
        <v/>
      </c>
      <c r="AI571" s="37" t="str">
        <f t="shared" si="221"/>
        <v/>
      </c>
      <c r="AJ571" s="37" t="str">
        <f t="shared" si="222"/>
        <v/>
      </c>
      <c r="AK571" s="38">
        <f t="shared" si="223"/>
        <v>1502.5</v>
      </c>
      <c r="AL571" s="38">
        <f t="shared" si="224"/>
        <v>1528.24</v>
      </c>
      <c r="AM571" s="36">
        <f t="shared" si="225"/>
        <v>5006235</v>
      </c>
      <c r="AN571" s="39">
        <f t="shared" si="226"/>
        <v>1.8122660999999999E-3</v>
      </c>
      <c r="AO571" s="36">
        <f t="shared" si="227"/>
        <v>4092.4121881013998</v>
      </c>
      <c r="AP571" s="36">
        <f t="shared" si="228"/>
        <v>2752153</v>
      </c>
      <c r="AQ571" s="36">
        <f t="shared" si="229"/>
        <v>41060</v>
      </c>
      <c r="AR571" s="36">
        <f t="shared" si="230"/>
        <v>129579.20000000001</v>
      </c>
      <c r="AS571" s="36">
        <f t="shared" si="231"/>
        <v>2707001</v>
      </c>
      <c r="AT571" s="40">
        <f t="shared" si="232"/>
        <v>2752153</v>
      </c>
      <c r="AU571" s="37"/>
      <c r="AV571" s="37">
        <f t="shared" si="233"/>
        <v>1</v>
      </c>
    </row>
    <row r="572" spans="1:48" ht="15" customHeight="1" x14ac:dyDescent="0.25">
      <c r="A572" s="43">
        <v>59</v>
      </c>
      <c r="B572" s="43">
        <v>800</v>
      </c>
      <c r="C572" t="s">
        <v>2255</v>
      </c>
      <c r="D572" t="s">
        <v>2256</v>
      </c>
      <c r="E572" s="44" t="s">
        <v>673</v>
      </c>
      <c r="F572" s="35">
        <v>70274</v>
      </c>
      <c r="G572" s="53">
        <v>222</v>
      </c>
      <c r="H572" s="56">
        <f t="shared" si="208"/>
        <v>2.3463529744506388</v>
      </c>
      <c r="I572">
        <v>71</v>
      </c>
      <c r="J572">
        <v>123</v>
      </c>
      <c r="K572" s="37">
        <f t="shared" si="209"/>
        <v>57.723599999999998</v>
      </c>
      <c r="L572" s="37">
        <v>405</v>
      </c>
      <c r="M572" s="37">
        <v>328</v>
      </c>
      <c r="N572" s="37">
        <v>328</v>
      </c>
      <c r="O572" s="37">
        <v>284</v>
      </c>
      <c r="P572" s="48">
        <v>241</v>
      </c>
      <c r="Q572" s="53">
        <v>226</v>
      </c>
      <c r="R572" s="45">
        <f t="shared" si="210"/>
        <v>405</v>
      </c>
      <c r="S572" s="38">
        <f t="shared" si="211"/>
        <v>45.19</v>
      </c>
      <c r="T572" s="53">
        <v>3952700</v>
      </c>
      <c r="U572" s="53">
        <v>12107029</v>
      </c>
      <c r="V572" s="63">
        <f t="shared" si="212"/>
        <v>32.647976999999997</v>
      </c>
      <c r="W572" s="36">
        <v>28</v>
      </c>
      <c r="X572">
        <v>200</v>
      </c>
      <c r="Y572">
        <f t="shared" si="213"/>
        <v>14</v>
      </c>
      <c r="Z572" s="55">
        <v>149554</v>
      </c>
      <c r="AA572" s="46">
        <v>143310</v>
      </c>
      <c r="AB572" s="37">
        <f t="shared" si="214"/>
        <v>0.376778</v>
      </c>
      <c r="AC572" s="37" t="str">
        <f t="shared" si="215"/>
        <v/>
      </c>
      <c r="AD572" s="37" t="str">
        <f t="shared" si="216"/>
        <v/>
      </c>
      <c r="AE572" s="71">
        <f t="shared" si="217"/>
        <v>714.74240593773379</v>
      </c>
      <c r="AF572" s="71">
        <f t="shared" si="218"/>
        <v>0</v>
      </c>
      <c r="AG572" s="71">
        <f t="shared" si="219"/>
        <v>0</v>
      </c>
      <c r="AH572" s="71" t="str">
        <f t="shared" si="220"/>
        <v/>
      </c>
      <c r="AI572" s="37" t="str">
        <f t="shared" si="221"/>
        <v/>
      </c>
      <c r="AJ572" s="37" t="str">
        <f t="shared" si="222"/>
        <v/>
      </c>
      <c r="AK572" s="38">
        <f t="shared" si="223"/>
        <v>714.74</v>
      </c>
      <c r="AL572" s="38">
        <f t="shared" si="224"/>
        <v>726.98</v>
      </c>
      <c r="AM572" s="36">
        <f t="shared" si="225"/>
        <v>105041</v>
      </c>
      <c r="AN572" s="39">
        <f t="shared" si="226"/>
        <v>1.8122660999999999E-3</v>
      </c>
      <c r="AO572" s="36">
        <f t="shared" si="227"/>
        <v>63.007055498699998</v>
      </c>
      <c r="AP572" s="36">
        <f t="shared" si="228"/>
        <v>70337</v>
      </c>
      <c r="AQ572" s="36">
        <f t="shared" si="229"/>
        <v>2220</v>
      </c>
      <c r="AR572" s="36">
        <f t="shared" si="230"/>
        <v>7165.5</v>
      </c>
      <c r="AS572" s="36">
        <f t="shared" si="231"/>
        <v>68054</v>
      </c>
      <c r="AT572" s="40">
        <f t="shared" si="232"/>
        <v>70337</v>
      </c>
      <c r="AU572" s="37"/>
      <c r="AV572" s="37">
        <f t="shared" si="233"/>
        <v>1</v>
      </c>
    </row>
    <row r="573" spans="1:48" ht="15" customHeight="1" x14ac:dyDescent="0.25">
      <c r="A573" s="43">
        <v>59</v>
      </c>
      <c r="B573" s="43">
        <v>900</v>
      </c>
      <c r="C573" t="s">
        <v>2439</v>
      </c>
      <c r="D573" t="s">
        <v>2440</v>
      </c>
      <c r="E573" s="44" t="s">
        <v>765</v>
      </c>
      <c r="F573" s="35">
        <v>16271</v>
      </c>
      <c r="G573" s="53">
        <v>95</v>
      </c>
      <c r="H573" s="56">
        <f t="shared" si="208"/>
        <v>1.9777236052888478</v>
      </c>
      <c r="I573">
        <v>16</v>
      </c>
      <c r="J573">
        <v>34</v>
      </c>
      <c r="K573" s="37">
        <f t="shared" si="209"/>
        <v>47.058799999999998</v>
      </c>
      <c r="L573" s="37">
        <v>109</v>
      </c>
      <c r="M573" s="37">
        <v>113</v>
      </c>
      <c r="N573" s="37">
        <v>120</v>
      </c>
      <c r="O573" s="37">
        <v>116</v>
      </c>
      <c r="P573" s="48">
        <v>86</v>
      </c>
      <c r="Q573" s="53">
        <v>98</v>
      </c>
      <c r="R573" s="45">
        <f t="shared" si="210"/>
        <v>120</v>
      </c>
      <c r="S573" s="38">
        <f t="shared" si="211"/>
        <v>20.83</v>
      </c>
      <c r="T573" s="53">
        <v>196900</v>
      </c>
      <c r="U573" s="53">
        <v>12086628</v>
      </c>
      <c r="V573" s="63">
        <f t="shared" si="212"/>
        <v>1.629073</v>
      </c>
      <c r="W573" s="36">
        <v>13</v>
      </c>
      <c r="X573">
        <v>68</v>
      </c>
      <c r="Y573">
        <f t="shared" si="213"/>
        <v>19.12</v>
      </c>
      <c r="Z573" s="55">
        <v>95088</v>
      </c>
      <c r="AA573" s="46">
        <v>24001</v>
      </c>
      <c r="AB573" s="37">
        <f t="shared" si="214"/>
        <v>0.376778</v>
      </c>
      <c r="AC573" s="37" t="str">
        <f t="shared" si="215"/>
        <v/>
      </c>
      <c r="AD573" s="37" t="str">
        <f t="shared" si="216"/>
        <v/>
      </c>
      <c r="AE573" s="71">
        <f t="shared" si="217"/>
        <v>633.32065676538491</v>
      </c>
      <c r="AF573" s="71">
        <f t="shared" si="218"/>
        <v>0</v>
      </c>
      <c r="AG573" s="71">
        <f t="shared" si="219"/>
        <v>0</v>
      </c>
      <c r="AH573" s="71" t="str">
        <f t="shared" si="220"/>
        <v/>
      </c>
      <c r="AI573" s="37" t="str">
        <f t="shared" si="221"/>
        <v/>
      </c>
      <c r="AJ573" s="37" t="str">
        <f t="shared" si="222"/>
        <v/>
      </c>
      <c r="AK573" s="38">
        <f t="shared" si="223"/>
        <v>633.32000000000005</v>
      </c>
      <c r="AL573" s="38">
        <f t="shared" si="224"/>
        <v>644.16999999999996</v>
      </c>
      <c r="AM573" s="36">
        <f t="shared" si="225"/>
        <v>25369</v>
      </c>
      <c r="AN573" s="39">
        <f t="shared" si="226"/>
        <v>1.8122660999999999E-3</v>
      </c>
      <c r="AO573" s="36">
        <f t="shared" si="227"/>
        <v>16.487996977799998</v>
      </c>
      <c r="AP573" s="36">
        <f t="shared" si="228"/>
        <v>16287</v>
      </c>
      <c r="AQ573" s="36">
        <f t="shared" si="229"/>
        <v>950</v>
      </c>
      <c r="AR573" s="36">
        <f t="shared" si="230"/>
        <v>1200.05</v>
      </c>
      <c r="AS573" s="36">
        <f t="shared" si="231"/>
        <v>15321</v>
      </c>
      <c r="AT573" s="40">
        <f t="shared" si="232"/>
        <v>16287</v>
      </c>
      <c r="AU573" s="37"/>
      <c r="AV573" s="37">
        <f t="shared" si="233"/>
        <v>1</v>
      </c>
    </row>
    <row r="574" spans="1:48" ht="15" customHeight="1" x14ac:dyDescent="0.25">
      <c r="A574" s="43">
        <v>59</v>
      </c>
      <c r="B574" s="43">
        <v>1000</v>
      </c>
      <c r="C574" t="s">
        <v>2593</v>
      </c>
      <c r="D574" t="s">
        <v>2594</v>
      </c>
      <c r="E574" s="44" t="s">
        <v>842</v>
      </c>
      <c r="F574" s="35">
        <v>31648</v>
      </c>
      <c r="G574" s="53">
        <v>109</v>
      </c>
      <c r="H574" s="56">
        <f t="shared" si="208"/>
        <v>2.0374264979406238</v>
      </c>
      <c r="I574">
        <v>57</v>
      </c>
      <c r="J574">
        <v>86</v>
      </c>
      <c r="K574" s="37">
        <f t="shared" si="209"/>
        <v>66.2791</v>
      </c>
      <c r="L574" s="37">
        <v>217</v>
      </c>
      <c r="M574" s="37">
        <v>180</v>
      </c>
      <c r="N574" s="37">
        <v>159</v>
      </c>
      <c r="O574" s="37">
        <v>132</v>
      </c>
      <c r="P574" s="48">
        <v>124</v>
      </c>
      <c r="Q574" s="53">
        <v>110</v>
      </c>
      <c r="R574" s="45">
        <f t="shared" si="210"/>
        <v>217</v>
      </c>
      <c r="S574" s="38">
        <f t="shared" si="211"/>
        <v>49.77</v>
      </c>
      <c r="T574" s="53">
        <v>1048700</v>
      </c>
      <c r="U574" s="53">
        <v>6297103</v>
      </c>
      <c r="V574" s="63">
        <f t="shared" si="212"/>
        <v>16.653690000000001</v>
      </c>
      <c r="W574" s="36">
        <v>18</v>
      </c>
      <c r="X574">
        <v>171</v>
      </c>
      <c r="Y574">
        <f t="shared" si="213"/>
        <v>10.53</v>
      </c>
      <c r="Z574" s="55">
        <v>62555</v>
      </c>
      <c r="AA574" s="46">
        <v>58338</v>
      </c>
      <c r="AB574" s="37">
        <f t="shared" si="214"/>
        <v>0.376778</v>
      </c>
      <c r="AC574" s="37" t="str">
        <f t="shared" si="215"/>
        <v/>
      </c>
      <c r="AD574" s="37" t="str">
        <f t="shared" si="216"/>
        <v/>
      </c>
      <c r="AE574" s="71">
        <f t="shared" si="217"/>
        <v>646.50765258563115</v>
      </c>
      <c r="AF574" s="71">
        <f t="shared" si="218"/>
        <v>0</v>
      </c>
      <c r="AG574" s="71">
        <f t="shared" si="219"/>
        <v>0</v>
      </c>
      <c r="AH574" s="71" t="str">
        <f t="shared" si="220"/>
        <v/>
      </c>
      <c r="AI574" s="37" t="str">
        <f t="shared" si="221"/>
        <v/>
      </c>
      <c r="AJ574" s="37" t="str">
        <f t="shared" si="222"/>
        <v/>
      </c>
      <c r="AK574" s="38">
        <f t="shared" si="223"/>
        <v>646.51</v>
      </c>
      <c r="AL574" s="38">
        <f t="shared" si="224"/>
        <v>657.59</v>
      </c>
      <c r="AM574" s="36">
        <f t="shared" si="225"/>
        <v>48108</v>
      </c>
      <c r="AN574" s="39">
        <f t="shared" si="226"/>
        <v>1.8122660999999999E-3</v>
      </c>
      <c r="AO574" s="36">
        <f t="shared" si="227"/>
        <v>29.829900005999999</v>
      </c>
      <c r="AP574" s="36">
        <f t="shared" si="228"/>
        <v>31678</v>
      </c>
      <c r="AQ574" s="36">
        <f t="shared" si="229"/>
        <v>1090</v>
      </c>
      <c r="AR574" s="36">
        <f t="shared" si="230"/>
        <v>2916.9</v>
      </c>
      <c r="AS574" s="36">
        <f t="shared" si="231"/>
        <v>30558</v>
      </c>
      <c r="AT574" s="40">
        <f t="shared" si="232"/>
        <v>31678</v>
      </c>
      <c r="AU574" s="37"/>
      <c r="AV574" s="37">
        <f t="shared" si="233"/>
        <v>1</v>
      </c>
    </row>
    <row r="575" spans="1:48" ht="15" customHeight="1" x14ac:dyDescent="0.25">
      <c r="A575" s="43">
        <v>59</v>
      </c>
      <c r="B575" s="43">
        <v>7600</v>
      </c>
      <c r="C575" t="s">
        <v>1693</v>
      </c>
      <c r="D575" t="s">
        <v>1694</v>
      </c>
      <c r="E575" s="44" t="s">
        <v>393</v>
      </c>
      <c r="F575" s="35">
        <v>250249</v>
      </c>
      <c r="G575" s="53">
        <v>600</v>
      </c>
      <c r="H575" s="56">
        <f t="shared" si="208"/>
        <v>2.7781512503836434</v>
      </c>
      <c r="I575">
        <v>151</v>
      </c>
      <c r="J575">
        <v>323</v>
      </c>
      <c r="K575" s="37">
        <f t="shared" si="209"/>
        <v>46.749200000000002</v>
      </c>
      <c r="L575" s="37">
        <v>754</v>
      </c>
      <c r="M575" s="37">
        <v>731</v>
      </c>
      <c r="N575" s="37">
        <v>599</v>
      </c>
      <c r="O575" s="37">
        <v>597</v>
      </c>
      <c r="P575" s="48">
        <v>633</v>
      </c>
      <c r="Q575" s="53">
        <v>610</v>
      </c>
      <c r="R575" s="45">
        <f t="shared" si="210"/>
        <v>754</v>
      </c>
      <c r="S575" s="38">
        <f t="shared" si="211"/>
        <v>20.420000000000002</v>
      </c>
      <c r="T575" s="53">
        <v>5993500</v>
      </c>
      <c r="U575" s="53">
        <v>25734746</v>
      </c>
      <c r="V575" s="63">
        <f t="shared" si="212"/>
        <v>23.289525000000001</v>
      </c>
      <c r="W575" s="36">
        <v>124</v>
      </c>
      <c r="X575">
        <v>590</v>
      </c>
      <c r="Y575">
        <f t="shared" si="213"/>
        <v>21.02</v>
      </c>
      <c r="Z575" s="55">
        <v>298348</v>
      </c>
      <c r="AA575" s="46">
        <v>214190</v>
      </c>
      <c r="AB575" s="37">
        <f t="shared" si="214"/>
        <v>0.376778</v>
      </c>
      <c r="AC575" s="37" t="str">
        <f t="shared" si="215"/>
        <v/>
      </c>
      <c r="AD575" s="37" t="str">
        <f t="shared" si="216"/>
        <v/>
      </c>
      <c r="AE575" s="71">
        <f t="shared" si="217"/>
        <v>810.11671373098795</v>
      </c>
      <c r="AF575" s="71">
        <f t="shared" si="218"/>
        <v>0</v>
      </c>
      <c r="AG575" s="71">
        <f t="shared" si="219"/>
        <v>0</v>
      </c>
      <c r="AH575" s="71" t="str">
        <f t="shared" si="220"/>
        <v/>
      </c>
      <c r="AI575" s="37" t="str">
        <f t="shared" si="221"/>
        <v/>
      </c>
      <c r="AJ575" s="37" t="str">
        <f t="shared" si="222"/>
        <v/>
      </c>
      <c r="AK575" s="38">
        <f t="shared" si="223"/>
        <v>810.12</v>
      </c>
      <c r="AL575" s="38">
        <f t="shared" si="224"/>
        <v>824</v>
      </c>
      <c r="AM575" s="36">
        <f t="shared" si="225"/>
        <v>381989</v>
      </c>
      <c r="AN575" s="39">
        <f t="shared" si="226"/>
        <v>1.8122660999999999E-3</v>
      </c>
      <c r="AO575" s="36">
        <f t="shared" si="227"/>
        <v>238.74793601399998</v>
      </c>
      <c r="AP575" s="36">
        <f t="shared" si="228"/>
        <v>250488</v>
      </c>
      <c r="AQ575" s="36">
        <f t="shared" si="229"/>
        <v>6000</v>
      </c>
      <c r="AR575" s="36">
        <f t="shared" si="230"/>
        <v>10709.5</v>
      </c>
      <c r="AS575" s="36">
        <f t="shared" si="231"/>
        <v>244249</v>
      </c>
      <c r="AT575" s="40">
        <f t="shared" si="232"/>
        <v>250488</v>
      </c>
      <c r="AU575" s="37"/>
      <c r="AV575" s="37">
        <f t="shared" si="233"/>
        <v>1</v>
      </c>
    </row>
    <row r="576" spans="1:48" ht="15" customHeight="1" x14ac:dyDescent="0.25">
      <c r="A576" s="43">
        <v>60</v>
      </c>
      <c r="B576" s="43">
        <v>200</v>
      </c>
      <c r="C576" t="s">
        <v>1015</v>
      </c>
      <c r="D576" t="s">
        <v>1016</v>
      </c>
      <c r="E576" s="44" t="s">
        <v>56</v>
      </c>
      <c r="F576" s="35">
        <v>16937</v>
      </c>
      <c r="G576" s="53">
        <v>88</v>
      </c>
      <c r="H576" s="56">
        <f t="shared" si="208"/>
        <v>1.9444826721501687</v>
      </c>
      <c r="I576">
        <v>15</v>
      </c>
      <c r="J576">
        <v>37</v>
      </c>
      <c r="K576" s="37">
        <f t="shared" si="209"/>
        <v>40.540500000000002</v>
      </c>
      <c r="L576" s="37">
        <v>171</v>
      </c>
      <c r="M576" s="37">
        <v>134</v>
      </c>
      <c r="N576" s="37">
        <v>137</v>
      </c>
      <c r="O576" s="37">
        <v>101</v>
      </c>
      <c r="P576" s="48">
        <v>107</v>
      </c>
      <c r="Q576" s="53">
        <v>88</v>
      </c>
      <c r="R576" s="45">
        <f t="shared" si="210"/>
        <v>171</v>
      </c>
      <c r="S576" s="38">
        <f t="shared" si="211"/>
        <v>48.54</v>
      </c>
      <c r="T576" s="53">
        <v>7654900</v>
      </c>
      <c r="U576" s="53">
        <v>13540150</v>
      </c>
      <c r="V576" s="63">
        <f t="shared" si="212"/>
        <v>56.534824</v>
      </c>
      <c r="W576" s="36">
        <v>15</v>
      </c>
      <c r="X576">
        <v>80</v>
      </c>
      <c r="Y576">
        <f t="shared" si="213"/>
        <v>18.75</v>
      </c>
      <c r="Z576" s="55">
        <v>155501</v>
      </c>
      <c r="AA576" s="46">
        <v>62000</v>
      </c>
      <c r="AB576" s="37">
        <f t="shared" si="214"/>
        <v>0.376778</v>
      </c>
      <c r="AC576" s="37" t="str">
        <f t="shared" si="215"/>
        <v/>
      </c>
      <c r="AD576" s="37" t="str">
        <f t="shared" si="216"/>
        <v/>
      </c>
      <c r="AE576" s="71">
        <f t="shared" si="217"/>
        <v>625.97849917651286</v>
      </c>
      <c r="AF576" s="71">
        <f t="shared" si="218"/>
        <v>0</v>
      </c>
      <c r="AG576" s="71">
        <f t="shared" si="219"/>
        <v>0</v>
      </c>
      <c r="AH576" s="71" t="str">
        <f t="shared" si="220"/>
        <v/>
      </c>
      <c r="AI576" s="37" t="str">
        <f t="shared" si="221"/>
        <v/>
      </c>
      <c r="AJ576" s="37" t="str">
        <f t="shared" si="222"/>
        <v/>
      </c>
      <c r="AK576" s="38">
        <f t="shared" si="223"/>
        <v>625.98</v>
      </c>
      <c r="AL576" s="38">
        <f t="shared" si="224"/>
        <v>636.70000000000005</v>
      </c>
      <c r="AM576" s="36">
        <f t="shared" si="225"/>
        <v>0</v>
      </c>
      <c r="AN576" s="39">
        <f t="shared" si="226"/>
        <v>1.8122660999999999E-3</v>
      </c>
      <c r="AO576" s="36">
        <f t="shared" si="227"/>
        <v>-30.694350935699998</v>
      </c>
      <c r="AP576" s="36">
        <f t="shared" si="228"/>
        <v>0</v>
      </c>
      <c r="AQ576" s="36">
        <f t="shared" si="229"/>
        <v>880</v>
      </c>
      <c r="AR576" s="36">
        <f t="shared" si="230"/>
        <v>3100</v>
      </c>
      <c r="AS576" s="36">
        <f t="shared" si="231"/>
        <v>16057</v>
      </c>
      <c r="AT576" s="40">
        <f t="shared" si="232"/>
        <v>16057</v>
      </c>
      <c r="AU576" s="37"/>
      <c r="AV576" s="37">
        <f t="shared" si="233"/>
        <v>1</v>
      </c>
    </row>
    <row r="577" spans="1:48" ht="15" customHeight="1" x14ac:dyDescent="0.25">
      <c r="A577" s="43">
        <v>60</v>
      </c>
      <c r="B577" s="43">
        <v>300</v>
      </c>
      <c r="C577" t="s">
        <v>1199</v>
      </c>
      <c r="D577" t="s">
        <v>1200</v>
      </c>
      <c r="E577" s="44" t="s">
        <v>148</v>
      </c>
      <c r="F577" s="35">
        <v>72603</v>
      </c>
      <c r="G577" s="53">
        <v>230</v>
      </c>
      <c r="H577" s="56">
        <f t="shared" si="208"/>
        <v>2.3617278360175931</v>
      </c>
      <c r="I577">
        <v>20</v>
      </c>
      <c r="J577">
        <v>79</v>
      </c>
      <c r="K577" s="37">
        <f t="shared" si="209"/>
        <v>25.316499999999998</v>
      </c>
      <c r="L577" s="37">
        <v>255</v>
      </c>
      <c r="M577" s="37">
        <v>273</v>
      </c>
      <c r="N577" s="37">
        <v>264</v>
      </c>
      <c r="O577" s="37">
        <v>243</v>
      </c>
      <c r="P577" s="48">
        <v>267</v>
      </c>
      <c r="Q577" s="53">
        <v>243</v>
      </c>
      <c r="R577" s="45">
        <f t="shared" si="210"/>
        <v>273</v>
      </c>
      <c r="S577" s="38">
        <f t="shared" si="211"/>
        <v>15.75</v>
      </c>
      <c r="T577" s="53">
        <v>2460800</v>
      </c>
      <c r="U577" s="53">
        <v>12391400</v>
      </c>
      <c r="V577" s="63">
        <f t="shared" si="212"/>
        <v>19.858934000000001</v>
      </c>
      <c r="W577" s="36">
        <v>23</v>
      </c>
      <c r="X577">
        <v>169</v>
      </c>
      <c r="Y577">
        <f t="shared" si="213"/>
        <v>13.61</v>
      </c>
      <c r="Z577" s="55">
        <v>125741</v>
      </c>
      <c r="AA577" s="46">
        <v>88754</v>
      </c>
      <c r="AB577" s="37">
        <f t="shared" si="214"/>
        <v>0.376778</v>
      </c>
      <c r="AC577" s="37" t="str">
        <f t="shared" si="215"/>
        <v/>
      </c>
      <c r="AD577" s="37" t="str">
        <f t="shared" si="216"/>
        <v/>
      </c>
      <c r="AE577" s="71">
        <f t="shared" si="217"/>
        <v>718.13835923605791</v>
      </c>
      <c r="AF577" s="71">
        <f t="shared" si="218"/>
        <v>0</v>
      </c>
      <c r="AG577" s="71">
        <f t="shared" si="219"/>
        <v>0</v>
      </c>
      <c r="AH577" s="71" t="str">
        <f t="shared" si="220"/>
        <v/>
      </c>
      <c r="AI577" s="37" t="str">
        <f t="shared" si="221"/>
        <v/>
      </c>
      <c r="AJ577" s="37" t="str">
        <f t="shared" si="222"/>
        <v/>
      </c>
      <c r="AK577" s="38">
        <f t="shared" si="223"/>
        <v>718.14</v>
      </c>
      <c r="AL577" s="38">
        <f t="shared" si="224"/>
        <v>730.44</v>
      </c>
      <c r="AM577" s="36">
        <f t="shared" si="225"/>
        <v>120625</v>
      </c>
      <c r="AN577" s="39">
        <f t="shared" si="226"/>
        <v>1.8122660999999999E-3</v>
      </c>
      <c r="AO577" s="36">
        <f t="shared" si="227"/>
        <v>87.028642654199999</v>
      </c>
      <c r="AP577" s="36">
        <f t="shared" si="228"/>
        <v>72690</v>
      </c>
      <c r="AQ577" s="36">
        <f t="shared" si="229"/>
        <v>2300</v>
      </c>
      <c r="AR577" s="36">
        <f t="shared" si="230"/>
        <v>4437.7</v>
      </c>
      <c r="AS577" s="36">
        <f t="shared" si="231"/>
        <v>70303</v>
      </c>
      <c r="AT577" s="40">
        <f t="shared" si="232"/>
        <v>72690</v>
      </c>
      <c r="AU577" s="37"/>
      <c r="AV577" s="37">
        <f t="shared" si="233"/>
        <v>1</v>
      </c>
    </row>
    <row r="578" spans="1:48" ht="15" customHeight="1" x14ac:dyDescent="0.25">
      <c r="A578" s="43">
        <v>60</v>
      </c>
      <c r="B578" s="43">
        <v>400</v>
      </c>
      <c r="C578" t="s">
        <v>1253</v>
      </c>
      <c r="D578" t="s">
        <v>1254</v>
      </c>
      <c r="E578" s="44" t="s">
        <v>174</v>
      </c>
      <c r="F578" s="35">
        <v>4505889</v>
      </c>
      <c r="G578" s="53">
        <v>7450</v>
      </c>
      <c r="H578" s="56">
        <f t="shared" si="208"/>
        <v>3.8721562727482928</v>
      </c>
      <c r="I578">
        <v>1101</v>
      </c>
      <c r="J578">
        <v>3687</v>
      </c>
      <c r="K578" s="37">
        <f t="shared" si="209"/>
        <v>29.861700000000003</v>
      </c>
      <c r="L578" s="37">
        <v>8312</v>
      </c>
      <c r="M578" s="37">
        <v>8628</v>
      </c>
      <c r="N578" s="37">
        <v>8119</v>
      </c>
      <c r="O578" s="37">
        <v>8192</v>
      </c>
      <c r="P578" s="45">
        <v>7891</v>
      </c>
      <c r="Q578" s="53">
        <v>7482</v>
      </c>
      <c r="R578" s="45">
        <f t="shared" si="210"/>
        <v>8628</v>
      </c>
      <c r="S578" s="38">
        <f t="shared" si="211"/>
        <v>13.65</v>
      </c>
      <c r="T578" s="53">
        <v>79907400</v>
      </c>
      <c r="U578" s="53">
        <v>452254700</v>
      </c>
      <c r="V578" s="63">
        <f t="shared" si="212"/>
        <v>17.668672000000001</v>
      </c>
      <c r="W578" s="36">
        <v>1555</v>
      </c>
      <c r="X578">
        <v>7472</v>
      </c>
      <c r="Y578">
        <f t="shared" si="213"/>
        <v>20.81</v>
      </c>
      <c r="Z578" s="55">
        <v>4766644</v>
      </c>
      <c r="AA578" s="46">
        <v>2981373</v>
      </c>
      <c r="AB578" s="37">
        <f t="shared" si="214"/>
        <v>0.376778</v>
      </c>
      <c r="AC578" s="37" t="str">
        <f t="shared" si="215"/>
        <v/>
      </c>
      <c r="AD578" s="37" t="str">
        <f t="shared" si="216"/>
        <v/>
      </c>
      <c r="AE578" s="71">
        <f t="shared" si="217"/>
        <v>0</v>
      </c>
      <c r="AF578" s="71">
        <f t="shared" si="218"/>
        <v>1240.5261788369999</v>
      </c>
      <c r="AG578" s="71">
        <f t="shared" si="219"/>
        <v>0</v>
      </c>
      <c r="AH578" s="71" t="str">
        <f t="shared" si="220"/>
        <v/>
      </c>
      <c r="AI578" s="37" t="str">
        <f t="shared" si="221"/>
        <v/>
      </c>
      <c r="AJ578" s="37" t="str">
        <f t="shared" si="222"/>
        <v/>
      </c>
      <c r="AK578" s="38">
        <f t="shared" si="223"/>
        <v>1240.53</v>
      </c>
      <c r="AL578" s="38">
        <f t="shared" si="224"/>
        <v>1261.78</v>
      </c>
      <c r="AM578" s="36">
        <f t="shared" si="225"/>
        <v>7604294</v>
      </c>
      <c r="AN578" s="39">
        <f t="shared" si="226"/>
        <v>1.8122660999999999E-3</v>
      </c>
      <c r="AO578" s="36">
        <f t="shared" si="227"/>
        <v>5615.1343455705</v>
      </c>
      <c r="AP578" s="36">
        <f t="shared" si="228"/>
        <v>4511504</v>
      </c>
      <c r="AQ578" s="36">
        <f t="shared" si="229"/>
        <v>74500</v>
      </c>
      <c r="AR578" s="36">
        <f t="shared" si="230"/>
        <v>149068.65</v>
      </c>
      <c r="AS578" s="36">
        <f t="shared" si="231"/>
        <v>4431389</v>
      </c>
      <c r="AT578" s="40">
        <f t="shared" si="232"/>
        <v>4511504</v>
      </c>
      <c r="AU578" s="37"/>
      <c r="AV578" s="37">
        <f t="shared" si="233"/>
        <v>1</v>
      </c>
    </row>
    <row r="579" spans="1:48" ht="15" customHeight="1" x14ac:dyDescent="0.25">
      <c r="A579" s="43">
        <v>60</v>
      </c>
      <c r="B579" s="43">
        <v>500</v>
      </c>
      <c r="C579" t="s">
        <v>1345</v>
      </c>
      <c r="D579" t="s">
        <v>1346</v>
      </c>
      <c r="E579" s="44" t="s">
        <v>220</v>
      </c>
      <c r="F579" s="35">
        <v>2459838</v>
      </c>
      <c r="G579" s="53">
        <v>9206</v>
      </c>
      <c r="H579" s="56">
        <f t="shared" si="208"/>
        <v>3.9640709705579553</v>
      </c>
      <c r="I579">
        <v>310</v>
      </c>
      <c r="J579">
        <v>3645</v>
      </c>
      <c r="K579" s="37">
        <f>ROUND(479/J579,6)*100</f>
        <v>13.141300000000001</v>
      </c>
      <c r="L579" s="37">
        <v>7607</v>
      </c>
      <c r="M579" s="37">
        <v>8537</v>
      </c>
      <c r="N579" s="37">
        <v>8658</v>
      </c>
      <c r="O579" s="37">
        <v>7501</v>
      </c>
      <c r="P579" s="45">
        <v>8601</v>
      </c>
      <c r="Q579" s="53">
        <v>9176</v>
      </c>
      <c r="R579" s="45">
        <f t="shared" si="210"/>
        <v>9176</v>
      </c>
      <c r="S579" s="38">
        <f t="shared" si="211"/>
        <v>0</v>
      </c>
      <c r="T579" s="53">
        <v>127501100</v>
      </c>
      <c r="U579" s="53">
        <v>853869400</v>
      </c>
      <c r="V579" s="63">
        <f t="shared" si="212"/>
        <v>14.932155</v>
      </c>
      <c r="W579" s="36">
        <v>1001</v>
      </c>
      <c r="X579">
        <v>9118</v>
      </c>
      <c r="Y579">
        <f t="shared" si="213"/>
        <v>10.98</v>
      </c>
      <c r="Z579" s="55">
        <v>9803085</v>
      </c>
      <c r="AA579" s="46">
        <v>6600096</v>
      </c>
      <c r="AB579" s="37">
        <f t="shared" si="214"/>
        <v>0.376778</v>
      </c>
      <c r="AC579" s="37" t="str">
        <f t="shared" si="215"/>
        <v/>
      </c>
      <c r="AD579" s="37" t="str">
        <f t="shared" si="216"/>
        <v/>
      </c>
      <c r="AE579" s="71">
        <f t="shared" si="217"/>
        <v>0</v>
      </c>
      <c r="AF579" s="71">
        <f t="shared" si="218"/>
        <v>830.89898373874996</v>
      </c>
      <c r="AG579" s="71">
        <f t="shared" si="219"/>
        <v>0</v>
      </c>
      <c r="AH579" s="71" t="str">
        <f t="shared" si="220"/>
        <v/>
      </c>
      <c r="AI579" s="37" t="str">
        <f t="shared" si="221"/>
        <v/>
      </c>
      <c r="AJ579" s="37" t="str">
        <f t="shared" si="222"/>
        <v/>
      </c>
      <c r="AK579" s="38">
        <f t="shared" si="223"/>
        <v>830.9</v>
      </c>
      <c r="AL579" s="38">
        <f t="shared" si="224"/>
        <v>845.13</v>
      </c>
      <c r="AM579" s="36">
        <f t="shared" si="225"/>
        <v>4086680</v>
      </c>
      <c r="AN579" s="39">
        <f t="shared" si="226"/>
        <v>1.8122660999999999E-3</v>
      </c>
      <c r="AO579" s="36">
        <f t="shared" si="227"/>
        <v>2948.2706066562</v>
      </c>
      <c r="AP579" s="36">
        <f t="shared" si="228"/>
        <v>2462786</v>
      </c>
      <c r="AQ579" s="36">
        <f t="shared" si="229"/>
        <v>92060</v>
      </c>
      <c r="AR579" s="36">
        <f t="shared" si="230"/>
        <v>330004.80000000005</v>
      </c>
      <c r="AS579" s="36">
        <f t="shared" si="231"/>
        <v>2367778</v>
      </c>
      <c r="AT579" s="40">
        <f t="shared" si="232"/>
        <v>2462786</v>
      </c>
      <c r="AU579" s="37"/>
      <c r="AV579" s="37">
        <f t="shared" si="233"/>
        <v>1</v>
      </c>
    </row>
    <row r="580" spans="1:48" ht="15" customHeight="1" x14ac:dyDescent="0.25">
      <c r="A580" s="43">
        <v>60</v>
      </c>
      <c r="B580" s="43">
        <v>700</v>
      </c>
      <c r="C580" t="s">
        <v>1401</v>
      </c>
      <c r="D580" t="s">
        <v>1402</v>
      </c>
      <c r="E580" s="44" t="s">
        <v>247</v>
      </c>
      <c r="F580" s="35">
        <v>154471</v>
      </c>
      <c r="G580" s="53">
        <v>400</v>
      </c>
      <c r="H580" s="56">
        <f t="shared" si="208"/>
        <v>2.6020599913279625</v>
      </c>
      <c r="I580">
        <v>81</v>
      </c>
      <c r="J580">
        <v>285</v>
      </c>
      <c r="K580" s="37">
        <f t="shared" ref="K580:K643" si="234">ROUND(I580/J580,6)*100</f>
        <v>28.421099999999999</v>
      </c>
      <c r="L580" s="37">
        <v>571</v>
      </c>
      <c r="M580" s="37">
        <v>585</v>
      </c>
      <c r="N580" s="37">
        <v>422</v>
      </c>
      <c r="O580" s="37">
        <v>437</v>
      </c>
      <c r="P580" s="48">
        <v>503</v>
      </c>
      <c r="Q580" s="53">
        <v>403</v>
      </c>
      <c r="R580" s="45">
        <f t="shared" si="210"/>
        <v>585</v>
      </c>
      <c r="S580" s="38">
        <f t="shared" si="211"/>
        <v>31.62</v>
      </c>
      <c r="T580" s="53">
        <v>6091000</v>
      </c>
      <c r="U580" s="53">
        <v>26558000</v>
      </c>
      <c r="V580" s="63">
        <f t="shared" si="212"/>
        <v>22.934709000000002</v>
      </c>
      <c r="W580" s="36">
        <v>108</v>
      </c>
      <c r="X580">
        <v>440</v>
      </c>
      <c r="Y580">
        <f t="shared" si="213"/>
        <v>24.55</v>
      </c>
      <c r="Z580" s="55">
        <v>313567</v>
      </c>
      <c r="AA580" s="46">
        <v>197168</v>
      </c>
      <c r="AB580" s="37">
        <f t="shared" si="214"/>
        <v>0.376778</v>
      </c>
      <c r="AC580" s="37" t="str">
        <f t="shared" si="215"/>
        <v/>
      </c>
      <c r="AD580" s="37" t="str">
        <f t="shared" si="216"/>
        <v/>
      </c>
      <c r="AE580" s="71">
        <f t="shared" si="217"/>
        <v>771.22220470454636</v>
      </c>
      <c r="AF580" s="71">
        <f t="shared" si="218"/>
        <v>0</v>
      </c>
      <c r="AG580" s="71">
        <f t="shared" si="219"/>
        <v>0</v>
      </c>
      <c r="AH580" s="71" t="str">
        <f t="shared" si="220"/>
        <v/>
      </c>
      <c r="AI580" s="37" t="str">
        <f t="shared" si="221"/>
        <v/>
      </c>
      <c r="AJ580" s="37" t="str">
        <f t="shared" si="222"/>
        <v/>
      </c>
      <c r="AK580" s="38">
        <f t="shared" si="223"/>
        <v>771.22</v>
      </c>
      <c r="AL580" s="38">
        <f t="shared" si="224"/>
        <v>784.43</v>
      </c>
      <c r="AM580" s="36">
        <f t="shared" si="225"/>
        <v>195627</v>
      </c>
      <c r="AN580" s="39">
        <f t="shared" si="226"/>
        <v>1.8122660999999999E-3</v>
      </c>
      <c r="AO580" s="36">
        <f t="shared" si="227"/>
        <v>74.585623611599999</v>
      </c>
      <c r="AP580" s="36">
        <f t="shared" si="228"/>
        <v>154546</v>
      </c>
      <c r="AQ580" s="36">
        <f t="shared" si="229"/>
        <v>4000</v>
      </c>
      <c r="AR580" s="36">
        <f t="shared" si="230"/>
        <v>9858.4000000000015</v>
      </c>
      <c r="AS580" s="36">
        <f t="shared" si="231"/>
        <v>150471</v>
      </c>
      <c r="AT580" s="40">
        <f t="shared" si="232"/>
        <v>154546</v>
      </c>
      <c r="AU580" s="37"/>
      <c r="AV580" s="37">
        <f t="shared" si="233"/>
        <v>1</v>
      </c>
    </row>
    <row r="581" spans="1:48" ht="15" customHeight="1" x14ac:dyDescent="0.25">
      <c r="A581" s="43">
        <v>60</v>
      </c>
      <c r="B581" s="43">
        <v>900</v>
      </c>
      <c r="C581" t="s">
        <v>1431</v>
      </c>
      <c r="D581" t="s">
        <v>1432</v>
      </c>
      <c r="E581" s="44" t="s">
        <v>262</v>
      </c>
      <c r="F581" s="35">
        <v>339898</v>
      </c>
      <c r="G581" s="53">
        <v>810</v>
      </c>
      <c r="H581" s="56">
        <f t="shared" si="208"/>
        <v>2.90848501887865</v>
      </c>
      <c r="I581">
        <v>124</v>
      </c>
      <c r="J581">
        <v>360</v>
      </c>
      <c r="K581" s="37">
        <f t="shared" si="234"/>
        <v>34.444399999999995</v>
      </c>
      <c r="L581" s="37">
        <v>955</v>
      </c>
      <c r="M581" s="37">
        <v>869</v>
      </c>
      <c r="N581" s="37">
        <v>853</v>
      </c>
      <c r="O581" s="37">
        <v>893</v>
      </c>
      <c r="P581" s="48">
        <v>842</v>
      </c>
      <c r="Q581" s="53">
        <v>804</v>
      </c>
      <c r="R581" s="45">
        <f t="shared" si="210"/>
        <v>955</v>
      </c>
      <c r="S581" s="38">
        <f t="shared" si="211"/>
        <v>15.18</v>
      </c>
      <c r="T581" s="53">
        <v>10818200</v>
      </c>
      <c r="U581" s="53">
        <v>59116300</v>
      </c>
      <c r="V581" s="63">
        <f t="shared" si="212"/>
        <v>18.299859999999999</v>
      </c>
      <c r="W581" s="36">
        <v>233</v>
      </c>
      <c r="X581">
        <v>816</v>
      </c>
      <c r="Y581">
        <f t="shared" si="213"/>
        <v>28.55</v>
      </c>
      <c r="Z581" s="55">
        <v>577226</v>
      </c>
      <c r="AA581" s="46">
        <v>233500</v>
      </c>
      <c r="AB581" s="37">
        <f t="shared" si="214"/>
        <v>0.376778</v>
      </c>
      <c r="AC581" s="37" t="str">
        <f t="shared" si="215"/>
        <v/>
      </c>
      <c r="AD581" s="37" t="str">
        <f t="shared" si="216"/>
        <v/>
      </c>
      <c r="AE581" s="71">
        <f t="shared" si="217"/>
        <v>838.90444551485962</v>
      </c>
      <c r="AF581" s="71">
        <f t="shared" si="218"/>
        <v>0</v>
      </c>
      <c r="AG581" s="71">
        <f t="shared" si="219"/>
        <v>0</v>
      </c>
      <c r="AH581" s="71" t="str">
        <f t="shared" si="220"/>
        <v/>
      </c>
      <c r="AI581" s="37" t="str">
        <f t="shared" si="221"/>
        <v/>
      </c>
      <c r="AJ581" s="37" t="str">
        <f t="shared" si="222"/>
        <v/>
      </c>
      <c r="AK581" s="38">
        <f t="shared" si="223"/>
        <v>838.9</v>
      </c>
      <c r="AL581" s="38">
        <f t="shared" si="224"/>
        <v>853.27</v>
      </c>
      <c r="AM581" s="36">
        <f t="shared" si="225"/>
        <v>473663</v>
      </c>
      <c r="AN581" s="39">
        <f t="shared" si="226"/>
        <v>1.8122660999999999E-3</v>
      </c>
      <c r="AO581" s="36">
        <f t="shared" si="227"/>
        <v>242.4177748665</v>
      </c>
      <c r="AP581" s="36">
        <f t="shared" si="228"/>
        <v>340140</v>
      </c>
      <c r="AQ581" s="36">
        <f t="shared" si="229"/>
        <v>8100</v>
      </c>
      <c r="AR581" s="36">
        <f t="shared" si="230"/>
        <v>11675</v>
      </c>
      <c r="AS581" s="36">
        <f t="shared" si="231"/>
        <v>331798</v>
      </c>
      <c r="AT581" s="40">
        <f t="shared" si="232"/>
        <v>340140</v>
      </c>
      <c r="AU581" s="37"/>
      <c r="AV581" s="37">
        <f t="shared" si="233"/>
        <v>1</v>
      </c>
    </row>
    <row r="582" spans="1:48" ht="15" customHeight="1" x14ac:dyDescent="0.25">
      <c r="A582" s="43">
        <v>60</v>
      </c>
      <c r="B582" s="43">
        <v>1000</v>
      </c>
      <c r="C582" t="s">
        <v>1437</v>
      </c>
      <c r="D582" t="s">
        <v>1438</v>
      </c>
      <c r="E582" s="44" t="s">
        <v>265</v>
      </c>
      <c r="F582" s="35">
        <v>125783</v>
      </c>
      <c r="G582" s="53">
        <v>419</v>
      </c>
      <c r="H582" s="56">
        <f t="shared" si="208"/>
        <v>2.6222140229662951</v>
      </c>
      <c r="I582">
        <v>36</v>
      </c>
      <c r="J582">
        <v>171</v>
      </c>
      <c r="K582" s="37">
        <f t="shared" si="234"/>
        <v>21.052599999999998</v>
      </c>
      <c r="L582" s="37">
        <v>383</v>
      </c>
      <c r="M582" s="37">
        <v>453</v>
      </c>
      <c r="N582" s="37">
        <v>413</v>
      </c>
      <c r="O582" s="37">
        <v>435</v>
      </c>
      <c r="P582" s="48">
        <v>435</v>
      </c>
      <c r="Q582" s="53">
        <v>422</v>
      </c>
      <c r="R582" s="45">
        <f t="shared" si="210"/>
        <v>453</v>
      </c>
      <c r="S582" s="38">
        <f t="shared" si="211"/>
        <v>7.51</v>
      </c>
      <c r="T582" s="53">
        <v>2024400</v>
      </c>
      <c r="U582" s="53">
        <v>26054200</v>
      </c>
      <c r="V582" s="63">
        <f t="shared" si="212"/>
        <v>7.7699559999999996</v>
      </c>
      <c r="W582" s="36">
        <v>51</v>
      </c>
      <c r="X582">
        <v>383</v>
      </c>
      <c r="Y582">
        <f t="shared" si="213"/>
        <v>13.32</v>
      </c>
      <c r="Z582" s="55">
        <v>239879</v>
      </c>
      <c r="AA582" s="46">
        <v>149526</v>
      </c>
      <c r="AB582" s="37">
        <f t="shared" si="214"/>
        <v>0.376778</v>
      </c>
      <c r="AC582" s="37" t="str">
        <f t="shared" si="215"/>
        <v/>
      </c>
      <c r="AD582" s="37" t="str">
        <f t="shared" si="216"/>
        <v/>
      </c>
      <c r="AE582" s="71">
        <f t="shared" si="217"/>
        <v>775.67376675072637</v>
      </c>
      <c r="AF582" s="71">
        <f t="shared" si="218"/>
        <v>0</v>
      </c>
      <c r="AG582" s="71">
        <f t="shared" si="219"/>
        <v>0</v>
      </c>
      <c r="AH582" s="71" t="str">
        <f t="shared" si="220"/>
        <v/>
      </c>
      <c r="AI582" s="37" t="str">
        <f t="shared" si="221"/>
        <v/>
      </c>
      <c r="AJ582" s="37" t="str">
        <f t="shared" si="222"/>
        <v/>
      </c>
      <c r="AK582" s="38">
        <f t="shared" si="223"/>
        <v>775.67</v>
      </c>
      <c r="AL582" s="38">
        <f t="shared" si="224"/>
        <v>788.96</v>
      </c>
      <c r="AM582" s="36">
        <f t="shared" si="225"/>
        <v>240193</v>
      </c>
      <c r="AN582" s="39">
        <f t="shared" si="226"/>
        <v>1.8122660999999999E-3</v>
      </c>
      <c r="AO582" s="36">
        <f t="shared" si="227"/>
        <v>207.34136450099999</v>
      </c>
      <c r="AP582" s="36">
        <f t="shared" si="228"/>
        <v>125990</v>
      </c>
      <c r="AQ582" s="36">
        <f t="shared" si="229"/>
        <v>4190</v>
      </c>
      <c r="AR582" s="36">
        <f t="shared" si="230"/>
        <v>7476.3</v>
      </c>
      <c r="AS582" s="36">
        <f t="shared" si="231"/>
        <v>121593</v>
      </c>
      <c r="AT582" s="40">
        <f t="shared" si="232"/>
        <v>125990</v>
      </c>
      <c r="AU582" s="37"/>
      <c r="AV582" s="37">
        <f t="shared" si="233"/>
        <v>1</v>
      </c>
    </row>
    <row r="583" spans="1:48" ht="15" customHeight="1" x14ac:dyDescent="0.25">
      <c r="A583" s="43">
        <v>60</v>
      </c>
      <c r="B583" s="43">
        <v>1100</v>
      </c>
      <c r="C583" t="s">
        <v>1455</v>
      </c>
      <c r="D583" t="s">
        <v>1456</v>
      </c>
      <c r="E583" s="44" t="s">
        <v>274</v>
      </c>
      <c r="F583" s="35">
        <v>640852</v>
      </c>
      <c r="G583" s="53">
        <v>1427</v>
      </c>
      <c r="H583" s="56">
        <f t="shared" si="208"/>
        <v>3.1544239731146471</v>
      </c>
      <c r="I583">
        <v>184</v>
      </c>
      <c r="J583">
        <v>631</v>
      </c>
      <c r="K583" s="37">
        <f t="shared" si="234"/>
        <v>29.1601</v>
      </c>
      <c r="L583" s="37">
        <v>1684</v>
      </c>
      <c r="M583" s="37">
        <v>1599</v>
      </c>
      <c r="N583" s="37">
        <v>1529</v>
      </c>
      <c r="O583" s="37">
        <v>1575</v>
      </c>
      <c r="P583" s="45">
        <v>1527</v>
      </c>
      <c r="Q583" s="53">
        <v>1434</v>
      </c>
      <c r="R583" s="45">
        <f t="shared" si="210"/>
        <v>1684</v>
      </c>
      <c r="S583" s="38">
        <f t="shared" si="211"/>
        <v>15.26</v>
      </c>
      <c r="T583" s="53">
        <v>29086400</v>
      </c>
      <c r="U583" s="53">
        <v>101212200</v>
      </c>
      <c r="V583" s="63">
        <f t="shared" si="212"/>
        <v>28.738038</v>
      </c>
      <c r="W583" s="36">
        <v>434</v>
      </c>
      <c r="X583">
        <v>1299</v>
      </c>
      <c r="Y583">
        <f t="shared" si="213"/>
        <v>33.409999999999997</v>
      </c>
      <c r="Z583" s="55">
        <v>997591</v>
      </c>
      <c r="AA583" s="46">
        <v>486474</v>
      </c>
      <c r="AB583" s="37">
        <f t="shared" si="214"/>
        <v>0.376778</v>
      </c>
      <c r="AC583" s="37" t="str">
        <f t="shared" si="215"/>
        <v/>
      </c>
      <c r="AD583" s="37" t="str">
        <f t="shared" si="216"/>
        <v/>
      </c>
      <c r="AE583" s="71">
        <f t="shared" si="217"/>
        <v>893.2267039096439</v>
      </c>
      <c r="AF583" s="71">
        <f t="shared" si="218"/>
        <v>0</v>
      </c>
      <c r="AG583" s="71">
        <f t="shared" si="219"/>
        <v>0</v>
      </c>
      <c r="AH583" s="71" t="str">
        <f t="shared" si="220"/>
        <v/>
      </c>
      <c r="AI583" s="37" t="str">
        <f t="shared" si="221"/>
        <v/>
      </c>
      <c r="AJ583" s="37" t="str">
        <f t="shared" si="222"/>
        <v/>
      </c>
      <c r="AK583" s="38">
        <f t="shared" si="223"/>
        <v>893.23</v>
      </c>
      <c r="AL583" s="38">
        <f t="shared" si="224"/>
        <v>908.53</v>
      </c>
      <c r="AM583" s="36">
        <f t="shared" si="225"/>
        <v>920602</v>
      </c>
      <c r="AN583" s="39">
        <f t="shared" si="226"/>
        <v>1.8122660999999999E-3</v>
      </c>
      <c r="AO583" s="36">
        <f t="shared" si="227"/>
        <v>506.981441475</v>
      </c>
      <c r="AP583" s="36">
        <f t="shared" si="228"/>
        <v>641359</v>
      </c>
      <c r="AQ583" s="36">
        <f t="shared" si="229"/>
        <v>14270</v>
      </c>
      <c r="AR583" s="36">
        <f t="shared" si="230"/>
        <v>24323.7</v>
      </c>
      <c r="AS583" s="36">
        <f t="shared" si="231"/>
        <v>626582</v>
      </c>
      <c r="AT583" s="40">
        <f t="shared" si="232"/>
        <v>641359</v>
      </c>
      <c r="AU583" s="37"/>
      <c r="AV583" s="37">
        <f t="shared" si="233"/>
        <v>1</v>
      </c>
    </row>
    <row r="584" spans="1:48" ht="15" customHeight="1" x14ac:dyDescent="0.25">
      <c r="A584" s="43">
        <v>60</v>
      </c>
      <c r="B584" s="43">
        <v>1300</v>
      </c>
      <c r="C584" t="s">
        <v>1555</v>
      </c>
      <c r="D584" t="s">
        <v>1556</v>
      </c>
      <c r="E584" s="44" t="s">
        <v>324</v>
      </c>
      <c r="F584" s="35">
        <v>13651</v>
      </c>
      <c r="G584" s="53">
        <v>67</v>
      </c>
      <c r="H584" s="56">
        <f t="shared" si="208"/>
        <v>1.8260748027008264</v>
      </c>
      <c r="I584">
        <v>13</v>
      </c>
      <c r="J584">
        <v>39</v>
      </c>
      <c r="K584" s="37">
        <f t="shared" si="234"/>
        <v>33.333300000000001</v>
      </c>
      <c r="L584" s="37">
        <v>96</v>
      </c>
      <c r="M584" s="37">
        <v>116</v>
      </c>
      <c r="N584" s="37">
        <v>128</v>
      </c>
      <c r="O584" s="37">
        <v>106</v>
      </c>
      <c r="P584" s="48">
        <v>66</v>
      </c>
      <c r="Q584" s="53">
        <v>59</v>
      </c>
      <c r="R584" s="45">
        <f t="shared" si="210"/>
        <v>128</v>
      </c>
      <c r="S584" s="38">
        <f t="shared" si="211"/>
        <v>47.66</v>
      </c>
      <c r="T584" s="53">
        <v>1443500</v>
      </c>
      <c r="U584" s="53">
        <v>3052300</v>
      </c>
      <c r="V584" s="63">
        <f t="shared" si="212"/>
        <v>47.292206</v>
      </c>
      <c r="W584" s="36">
        <v>14</v>
      </c>
      <c r="X584">
        <v>49</v>
      </c>
      <c r="Y584">
        <f t="shared" si="213"/>
        <v>28.57</v>
      </c>
      <c r="Z584" s="55">
        <v>41190</v>
      </c>
      <c r="AA584" s="46">
        <v>14054</v>
      </c>
      <c r="AB584" s="37">
        <f t="shared" si="214"/>
        <v>0.376778</v>
      </c>
      <c r="AC584" s="37" t="str">
        <f t="shared" si="215"/>
        <v/>
      </c>
      <c r="AD584" s="37" t="str">
        <f t="shared" si="216"/>
        <v/>
      </c>
      <c r="AE584" s="71">
        <f t="shared" si="217"/>
        <v>599.8249241961505</v>
      </c>
      <c r="AF584" s="71">
        <f t="shared" si="218"/>
        <v>0</v>
      </c>
      <c r="AG584" s="71">
        <f t="shared" si="219"/>
        <v>0</v>
      </c>
      <c r="AH584" s="71" t="str">
        <f t="shared" si="220"/>
        <v/>
      </c>
      <c r="AI584" s="37" t="str">
        <f t="shared" si="221"/>
        <v/>
      </c>
      <c r="AJ584" s="37" t="str">
        <f t="shared" si="222"/>
        <v/>
      </c>
      <c r="AK584" s="38">
        <f t="shared" si="223"/>
        <v>599.82000000000005</v>
      </c>
      <c r="AL584" s="38">
        <f t="shared" si="224"/>
        <v>610.1</v>
      </c>
      <c r="AM584" s="36">
        <f t="shared" si="225"/>
        <v>25357</v>
      </c>
      <c r="AN584" s="39">
        <f t="shared" si="226"/>
        <v>1.8122660999999999E-3</v>
      </c>
      <c r="AO584" s="36">
        <f t="shared" si="227"/>
        <v>21.214386966599999</v>
      </c>
      <c r="AP584" s="36">
        <f t="shared" si="228"/>
        <v>13672</v>
      </c>
      <c r="AQ584" s="36">
        <f t="shared" si="229"/>
        <v>670</v>
      </c>
      <c r="AR584" s="36">
        <f t="shared" si="230"/>
        <v>702.7</v>
      </c>
      <c r="AS584" s="36">
        <f t="shared" si="231"/>
        <v>12981</v>
      </c>
      <c r="AT584" s="40">
        <f t="shared" si="232"/>
        <v>13672</v>
      </c>
      <c r="AU584" s="37"/>
      <c r="AV584" s="37">
        <f t="shared" si="233"/>
        <v>1</v>
      </c>
    </row>
    <row r="585" spans="1:48" ht="15" customHeight="1" x14ac:dyDescent="0.25">
      <c r="A585" s="43">
        <v>60</v>
      </c>
      <c r="B585" s="43">
        <v>1400</v>
      </c>
      <c r="C585" t="s">
        <v>1799</v>
      </c>
      <c r="D585" t="s">
        <v>1800</v>
      </c>
      <c r="E585" s="44" t="s">
        <v>446</v>
      </c>
      <c r="F585" s="35">
        <v>23817</v>
      </c>
      <c r="G585" s="53">
        <v>100</v>
      </c>
      <c r="H585" s="56">
        <f t="shared" si="208"/>
        <v>2</v>
      </c>
      <c r="I585">
        <v>25</v>
      </c>
      <c r="J585">
        <v>51</v>
      </c>
      <c r="K585" s="37">
        <f t="shared" si="234"/>
        <v>49.019600000000004</v>
      </c>
      <c r="L585" s="37">
        <v>140</v>
      </c>
      <c r="M585" s="37">
        <v>123</v>
      </c>
      <c r="N585" s="37">
        <v>112</v>
      </c>
      <c r="O585" s="37">
        <v>79</v>
      </c>
      <c r="P585" s="48">
        <v>86</v>
      </c>
      <c r="Q585" s="53">
        <v>92</v>
      </c>
      <c r="R585" s="45">
        <f t="shared" si="210"/>
        <v>140</v>
      </c>
      <c r="S585" s="38">
        <f t="shared" si="211"/>
        <v>28.57</v>
      </c>
      <c r="T585" s="53">
        <v>583700</v>
      </c>
      <c r="U585" s="53">
        <v>4728500</v>
      </c>
      <c r="V585" s="63">
        <f t="shared" si="212"/>
        <v>12.344295000000001</v>
      </c>
      <c r="W585" s="36">
        <v>10</v>
      </c>
      <c r="X585">
        <v>46</v>
      </c>
      <c r="Y585">
        <f t="shared" si="213"/>
        <v>21.74</v>
      </c>
      <c r="Z585" s="55">
        <v>49405</v>
      </c>
      <c r="AA585" s="46">
        <v>14004</v>
      </c>
      <c r="AB585" s="37">
        <f t="shared" si="214"/>
        <v>0.376778</v>
      </c>
      <c r="AC585" s="37" t="str">
        <f t="shared" si="215"/>
        <v/>
      </c>
      <c r="AD585" s="37" t="str">
        <f t="shared" si="216"/>
        <v/>
      </c>
      <c r="AE585" s="71">
        <f t="shared" si="217"/>
        <v>638.24099999999999</v>
      </c>
      <c r="AF585" s="71">
        <f t="shared" si="218"/>
        <v>0</v>
      </c>
      <c r="AG585" s="71">
        <f t="shared" si="219"/>
        <v>0</v>
      </c>
      <c r="AH585" s="71" t="str">
        <f t="shared" si="220"/>
        <v/>
      </c>
      <c r="AI585" s="37" t="str">
        <f t="shared" si="221"/>
        <v/>
      </c>
      <c r="AJ585" s="37" t="str">
        <f t="shared" si="222"/>
        <v/>
      </c>
      <c r="AK585" s="38">
        <f t="shared" si="223"/>
        <v>638.24</v>
      </c>
      <c r="AL585" s="38">
        <f t="shared" si="224"/>
        <v>649.16999999999996</v>
      </c>
      <c r="AM585" s="36">
        <f t="shared" si="225"/>
        <v>46302</v>
      </c>
      <c r="AN585" s="39">
        <f t="shared" si="226"/>
        <v>1.8122660999999999E-3</v>
      </c>
      <c r="AO585" s="36">
        <f t="shared" si="227"/>
        <v>40.748803258499997</v>
      </c>
      <c r="AP585" s="36">
        <f t="shared" si="228"/>
        <v>23858</v>
      </c>
      <c r="AQ585" s="36">
        <f t="shared" si="229"/>
        <v>1000</v>
      </c>
      <c r="AR585" s="36">
        <f t="shared" si="230"/>
        <v>700.2</v>
      </c>
      <c r="AS585" s="36">
        <f t="shared" si="231"/>
        <v>23117</v>
      </c>
      <c r="AT585" s="40">
        <f t="shared" si="232"/>
        <v>23858</v>
      </c>
      <c r="AU585" s="37"/>
      <c r="AV585" s="37">
        <f t="shared" si="233"/>
        <v>1</v>
      </c>
    </row>
    <row r="586" spans="1:48" ht="15" customHeight="1" x14ac:dyDescent="0.25">
      <c r="A586" s="43">
        <v>60</v>
      </c>
      <c r="B586" s="43">
        <v>1600</v>
      </c>
      <c r="C586" t="s">
        <v>1909</v>
      </c>
      <c r="D586" t="s">
        <v>1910</v>
      </c>
      <c r="E586" s="44" t="s">
        <v>501</v>
      </c>
      <c r="F586" s="35">
        <v>266773</v>
      </c>
      <c r="G586" s="53">
        <v>603</v>
      </c>
      <c r="H586" s="56">
        <f t="shared" si="208"/>
        <v>2.7803173121401512</v>
      </c>
      <c r="I586">
        <v>162</v>
      </c>
      <c r="J586">
        <v>334</v>
      </c>
      <c r="K586" s="37">
        <f t="shared" si="234"/>
        <v>48.503</v>
      </c>
      <c r="L586" s="37">
        <v>753</v>
      </c>
      <c r="M586" s="37">
        <v>681</v>
      </c>
      <c r="N586" s="37">
        <v>665</v>
      </c>
      <c r="O586" s="37">
        <v>638</v>
      </c>
      <c r="P586" s="48">
        <v>625</v>
      </c>
      <c r="Q586" s="53">
        <v>606</v>
      </c>
      <c r="R586" s="45">
        <f t="shared" si="210"/>
        <v>753</v>
      </c>
      <c r="S586" s="38">
        <f t="shared" si="211"/>
        <v>19.920000000000002</v>
      </c>
      <c r="T586" s="53">
        <v>3708400</v>
      </c>
      <c r="U586" s="53">
        <v>28399400</v>
      </c>
      <c r="V586" s="63">
        <f t="shared" si="212"/>
        <v>13.058021999999999</v>
      </c>
      <c r="W586" s="36">
        <v>205</v>
      </c>
      <c r="X586">
        <v>842</v>
      </c>
      <c r="Y586">
        <f t="shared" si="213"/>
        <v>24.35</v>
      </c>
      <c r="Z586" s="55">
        <v>292563</v>
      </c>
      <c r="AA586" s="46">
        <v>228279</v>
      </c>
      <c r="AB586" s="37">
        <f t="shared" si="214"/>
        <v>0.376778</v>
      </c>
      <c r="AC586" s="37" t="str">
        <f t="shared" si="215"/>
        <v/>
      </c>
      <c r="AD586" s="37" t="str">
        <f t="shared" si="216"/>
        <v/>
      </c>
      <c r="AE586" s="71">
        <f t="shared" si="217"/>
        <v>810.59514695358018</v>
      </c>
      <c r="AF586" s="71">
        <f t="shared" si="218"/>
        <v>0</v>
      </c>
      <c r="AG586" s="71">
        <f t="shared" si="219"/>
        <v>0</v>
      </c>
      <c r="AH586" s="71" t="str">
        <f t="shared" si="220"/>
        <v/>
      </c>
      <c r="AI586" s="37" t="str">
        <f t="shared" si="221"/>
        <v/>
      </c>
      <c r="AJ586" s="37" t="str">
        <f t="shared" si="222"/>
        <v/>
      </c>
      <c r="AK586" s="38">
        <f t="shared" si="223"/>
        <v>810.6</v>
      </c>
      <c r="AL586" s="38">
        <f t="shared" si="224"/>
        <v>824.49</v>
      </c>
      <c r="AM586" s="36">
        <f t="shared" si="225"/>
        <v>386936</v>
      </c>
      <c r="AN586" s="39">
        <f t="shared" si="226"/>
        <v>1.8122660999999999E-3</v>
      </c>
      <c r="AO586" s="36">
        <f t="shared" si="227"/>
        <v>217.7673313743</v>
      </c>
      <c r="AP586" s="36">
        <f t="shared" si="228"/>
        <v>266991</v>
      </c>
      <c r="AQ586" s="36">
        <f t="shared" si="229"/>
        <v>6030</v>
      </c>
      <c r="AR586" s="36">
        <f t="shared" si="230"/>
        <v>11413.95</v>
      </c>
      <c r="AS586" s="36">
        <f t="shared" si="231"/>
        <v>260743</v>
      </c>
      <c r="AT586" s="40">
        <f t="shared" si="232"/>
        <v>266991</v>
      </c>
      <c r="AU586" s="37"/>
      <c r="AV586" s="37">
        <f t="shared" si="233"/>
        <v>1</v>
      </c>
    </row>
    <row r="587" spans="1:48" ht="15" customHeight="1" x14ac:dyDescent="0.25">
      <c r="A587" s="43">
        <v>60</v>
      </c>
      <c r="B587" s="43">
        <v>1800</v>
      </c>
      <c r="C587" t="s">
        <v>1931</v>
      </c>
      <c r="D587" t="s">
        <v>1932</v>
      </c>
      <c r="E587" s="44" t="s">
        <v>512</v>
      </c>
      <c r="F587" s="35">
        <v>34229</v>
      </c>
      <c r="G587" s="53">
        <v>104</v>
      </c>
      <c r="H587" s="56">
        <f t="shared" si="208"/>
        <v>2.0170333392987803</v>
      </c>
      <c r="I587">
        <v>38</v>
      </c>
      <c r="J587">
        <v>95</v>
      </c>
      <c r="K587" s="37">
        <f t="shared" si="234"/>
        <v>40</v>
      </c>
      <c r="L587" s="37">
        <v>236</v>
      </c>
      <c r="M587" s="37">
        <v>219</v>
      </c>
      <c r="N587" s="37">
        <v>94</v>
      </c>
      <c r="O587" s="37">
        <v>150</v>
      </c>
      <c r="P587" s="48">
        <v>153</v>
      </c>
      <c r="Q587" s="53">
        <v>104</v>
      </c>
      <c r="R587" s="45">
        <f t="shared" si="210"/>
        <v>236</v>
      </c>
      <c r="S587" s="38">
        <f t="shared" si="211"/>
        <v>55.93</v>
      </c>
      <c r="T587" s="53">
        <v>2459500</v>
      </c>
      <c r="U587" s="53">
        <v>8382100</v>
      </c>
      <c r="V587" s="63">
        <f t="shared" si="212"/>
        <v>29.342289000000001</v>
      </c>
      <c r="W587" s="36">
        <v>39</v>
      </c>
      <c r="X587">
        <v>142</v>
      </c>
      <c r="Y587">
        <f t="shared" si="213"/>
        <v>27.46</v>
      </c>
      <c r="Z587" s="55">
        <v>93489</v>
      </c>
      <c r="AA587" s="46">
        <v>51907</v>
      </c>
      <c r="AB587" s="37">
        <f t="shared" si="214"/>
        <v>0.376778</v>
      </c>
      <c r="AC587" s="37" t="str">
        <f t="shared" si="215"/>
        <v/>
      </c>
      <c r="AD587" s="37" t="str">
        <f t="shared" si="216"/>
        <v/>
      </c>
      <c r="AE587" s="71">
        <f t="shared" si="217"/>
        <v>642.00327288429673</v>
      </c>
      <c r="AF587" s="71">
        <f t="shared" si="218"/>
        <v>0</v>
      </c>
      <c r="AG587" s="71">
        <f t="shared" si="219"/>
        <v>0</v>
      </c>
      <c r="AH587" s="71" t="str">
        <f t="shared" si="220"/>
        <v/>
      </c>
      <c r="AI587" s="37" t="str">
        <f t="shared" si="221"/>
        <v/>
      </c>
      <c r="AJ587" s="37" t="str">
        <f t="shared" si="222"/>
        <v/>
      </c>
      <c r="AK587" s="38">
        <f t="shared" si="223"/>
        <v>642</v>
      </c>
      <c r="AL587" s="38">
        <f t="shared" si="224"/>
        <v>653</v>
      </c>
      <c r="AM587" s="36">
        <f t="shared" si="225"/>
        <v>32687</v>
      </c>
      <c r="AN587" s="39">
        <f t="shared" si="226"/>
        <v>1.8122660999999999E-3</v>
      </c>
      <c r="AO587" s="36">
        <f t="shared" si="227"/>
        <v>-2.7945143261999998</v>
      </c>
      <c r="AP587" s="36">
        <f t="shared" si="228"/>
        <v>32687</v>
      </c>
      <c r="AQ587" s="36">
        <f t="shared" si="229"/>
        <v>1040</v>
      </c>
      <c r="AR587" s="36">
        <f t="shared" si="230"/>
        <v>2595.3500000000004</v>
      </c>
      <c r="AS587" s="36">
        <f t="shared" si="231"/>
        <v>33189</v>
      </c>
      <c r="AT587" s="40">
        <f t="shared" si="232"/>
        <v>33189</v>
      </c>
      <c r="AU587" s="37"/>
      <c r="AV587" s="37">
        <f t="shared" si="233"/>
        <v>1</v>
      </c>
    </row>
    <row r="588" spans="1:48" ht="15" customHeight="1" x14ac:dyDescent="0.25">
      <c r="A588" s="43">
        <v>60</v>
      </c>
      <c r="B588" s="43">
        <v>1900</v>
      </c>
      <c r="C588" t="s">
        <v>2043</v>
      </c>
      <c r="D588" t="s">
        <v>2044</v>
      </c>
      <c r="E588" s="44" t="s">
        <v>568</v>
      </c>
      <c r="F588" s="35">
        <v>27991</v>
      </c>
      <c r="G588" s="53">
        <v>78</v>
      </c>
      <c r="H588" s="56">
        <f t="shared" ref="H588:H651" si="235">LOG10(G588)</f>
        <v>1.8920946026904804</v>
      </c>
      <c r="I588">
        <v>27</v>
      </c>
      <c r="J588">
        <v>51</v>
      </c>
      <c r="K588" s="37">
        <f t="shared" si="234"/>
        <v>52.941200000000002</v>
      </c>
      <c r="L588" s="37">
        <v>156</v>
      </c>
      <c r="M588" s="37">
        <v>145</v>
      </c>
      <c r="N588" s="37">
        <v>100</v>
      </c>
      <c r="O588" s="37">
        <v>91</v>
      </c>
      <c r="P588" s="48">
        <v>90</v>
      </c>
      <c r="Q588" s="53">
        <v>78</v>
      </c>
      <c r="R588" s="45">
        <f t="shared" ref="R588:R651" si="236">MAX(L588:Q588)</f>
        <v>156</v>
      </c>
      <c r="S588" s="38">
        <f t="shared" ref="S588:S651" si="237">ROUND(IF(100*(1-(G588/R588))&lt;0,0,100*(1-G588/R588)),2)</f>
        <v>50</v>
      </c>
      <c r="T588" s="53">
        <v>175100</v>
      </c>
      <c r="U588" s="53">
        <v>1600400</v>
      </c>
      <c r="V588" s="63">
        <f t="shared" ref="V588:V651" si="238">ROUND(T588/U588*100,6)</f>
        <v>10.941015</v>
      </c>
      <c r="W588" s="36">
        <v>3</v>
      </c>
      <c r="X588">
        <v>88</v>
      </c>
      <c r="Y588">
        <f t="shared" ref="Y588:Y651" si="239">ROUND(W588/X588*100,2)</f>
        <v>3.41</v>
      </c>
      <c r="Z588" s="55">
        <v>14925</v>
      </c>
      <c r="AA588" s="46">
        <v>40080</v>
      </c>
      <c r="AB588" s="37">
        <f t="shared" ref="AB588:AB651" si="240">ROUND(AA$11/Z$11,6)</f>
        <v>0.376778</v>
      </c>
      <c r="AC588" s="37" t="str">
        <f t="shared" ref="AC588:AC651" si="241">IF(AND(2500&lt;=G588,G588&lt;3000),(G588-2500)*0.002,"")</f>
        <v/>
      </c>
      <c r="AD588" s="37" t="str">
        <f t="shared" ref="AD588:AD651" si="242">IF(AND(10000&lt;=G588,G588&lt;11000),(11000-G588)*0.001,"")</f>
        <v/>
      </c>
      <c r="AE588" s="71">
        <f t="shared" ref="AE588:AE651" si="243">IF(G588&lt;3000, 196.487+(220.877*H588),0)</f>
        <v>614.40717955846526</v>
      </c>
      <c r="AF588" s="71">
        <f t="shared" ref="AF588:AF651" si="244">IF((AND(2500&lt;=G588,G588&lt;11000)),1.15*(497.308+(6.667*K588)+(9.215*V588)+(16.081*S588)),0)</f>
        <v>0</v>
      </c>
      <c r="AG588" s="71">
        <f t="shared" ref="AG588:AG651" si="245">IF(G588&gt;=10000,1.15*(293.056+(8.572*K588)+(11.494*Y588)+(5.719*V588)+(9.484*S588)),0)</f>
        <v>0</v>
      </c>
      <c r="AH588" s="71" t="str">
        <f t="shared" ref="AH588:AH651" si="246">IF(AND(2500&lt;=G588,G588&lt;3000),(AC588*AF588)+((1-AC588)*AE588),"")</f>
        <v/>
      </c>
      <c r="AI588" s="37" t="str">
        <f t="shared" ref="AI588:AI651" si="247">IF(AND(10000&lt;=G588,G588&lt;11000),(AD588*AF588)+(AG588*(1-AD588)),"")</f>
        <v/>
      </c>
      <c r="AJ588" s="37" t="str">
        <f t="shared" ref="AJ588:AJ651" si="248">IF(AND(AC588="",AD588=""),"",1)</f>
        <v/>
      </c>
      <c r="AK588" s="38">
        <f t="shared" ref="AK588:AK651" si="249">ROUND(IF(AJ588="",MAX(AE588,AF588,AG588),MAX(AH588,AI588)),2)</f>
        <v>614.41</v>
      </c>
      <c r="AL588" s="38">
        <f t="shared" ref="AL588:AL651" si="250">ROUND(AK588*AL$2,2)</f>
        <v>624.94000000000005</v>
      </c>
      <c r="AM588" s="36">
        <f t="shared" ref="AM588:AM651" si="251">ROUND(IF((AL588*G588)-(Z588*AB588)&lt;0,0,(AL588*G588)-(Z588*AB588)),0)</f>
        <v>43122</v>
      </c>
      <c r="AN588" s="39">
        <f t="shared" ref="AN588:AN651" si="252">$AN$11</f>
        <v>1.8122660999999999E-3</v>
      </c>
      <c r="AO588" s="36">
        <f t="shared" ref="AO588:AO651" si="253">(AM588-F588)*AN588</f>
        <v>27.421398359099999</v>
      </c>
      <c r="AP588" s="36">
        <f t="shared" ref="AP588:AP651" si="254">ROUND(MAX(IF(F588&lt;AM588,F588+AO588,AM588),0),0)</f>
        <v>28018</v>
      </c>
      <c r="AQ588" s="36">
        <f t="shared" ref="AQ588:AQ651" si="255">10*G588</f>
        <v>780</v>
      </c>
      <c r="AR588" s="36">
        <f t="shared" ref="AR588:AR651" si="256">0.05*AA588</f>
        <v>2004</v>
      </c>
      <c r="AS588" s="36">
        <f t="shared" ref="AS588:AS651" si="257">ROUND(MAX(F588-MIN(AQ588:AR588)),0)</f>
        <v>27211</v>
      </c>
      <c r="AT588" s="40">
        <f t="shared" ref="AT588:AT651" si="258">MAX(AP588,AS588)</f>
        <v>28018</v>
      </c>
      <c r="AU588" s="37"/>
      <c r="AV588" s="37">
        <f t="shared" ref="AV588:AV651" si="259">IF(AT588&gt;0,1,0)</f>
        <v>1</v>
      </c>
    </row>
    <row r="589" spans="1:48" ht="15" customHeight="1" x14ac:dyDescent="0.25">
      <c r="A589" s="43">
        <v>60</v>
      </c>
      <c r="B589" s="43">
        <v>2100</v>
      </c>
      <c r="C589" t="s">
        <v>2433</v>
      </c>
      <c r="D589" t="s">
        <v>2434</v>
      </c>
      <c r="E589" s="44" t="s">
        <v>762</v>
      </c>
      <c r="F589" s="35">
        <v>0</v>
      </c>
      <c r="G589" s="53">
        <v>39</v>
      </c>
      <c r="H589" s="56">
        <f t="shared" si="235"/>
        <v>1.5910646070264991</v>
      </c>
      <c r="I589">
        <v>10</v>
      </c>
      <c r="J589">
        <v>28</v>
      </c>
      <c r="K589" s="37">
        <f t="shared" si="234"/>
        <v>35.714300000000001</v>
      </c>
      <c r="L589" s="37">
        <v>99</v>
      </c>
      <c r="M589" s="37">
        <v>97</v>
      </c>
      <c r="N589" s="37">
        <v>67</v>
      </c>
      <c r="O589" s="37">
        <v>62</v>
      </c>
      <c r="P589" s="48">
        <v>46</v>
      </c>
      <c r="Q589" s="53">
        <v>40</v>
      </c>
      <c r="R589" s="45">
        <f t="shared" si="236"/>
        <v>99</v>
      </c>
      <c r="S589" s="38">
        <f t="shared" si="237"/>
        <v>60.61</v>
      </c>
      <c r="T589" s="53">
        <v>8264500</v>
      </c>
      <c r="U589" s="53">
        <v>9754500</v>
      </c>
      <c r="V589" s="63">
        <f t="shared" si="238"/>
        <v>84.724998999999997</v>
      </c>
      <c r="W589" s="36">
        <v>7</v>
      </c>
      <c r="X589">
        <v>47</v>
      </c>
      <c r="Y589">
        <f t="shared" si="239"/>
        <v>14.89</v>
      </c>
      <c r="Z589" s="55">
        <v>147025</v>
      </c>
      <c r="AA589" s="46">
        <v>9000</v>
      </c>
      <c r="AB589" s="37">
        <f t="shared" si="240"/>
        <v>0.376778</v>
      </c>
      <c r="AC589" s="37" t="str">
        <f t="shared" si="241"/>
        <v/>
      </c>
      <c r="AD589" s="37" t="str">
        <f t="shared" si="242"/>
        <v/>
      </c>
      <c r="AE589" s="71">
        <f t="shared" si="243"/>
        <v>547.91657720619207</v>
      </c>
      <c r="AF589" s="71">
        <f t="shared" si="244"/>
        <v>0</v>
      </c>
      <c r="AG589" s="71">
        <f t="shared" si="245"/>
        <v>0</v>
      </c>
      <c r="AH589" s="71" t="str">
        <f t="shared" si="246"/>
        <v/>
      </c>
      <c r="AI589" s="37" t="str">
        <f t="shared" si="247"/>
        <v/>
      </c>
      <c r="AJ589" s="37" t="str">
        <f t="shared" si="248"/>
        <v/>
      </c>
      <c r="AK589" s="38">
        <f t="shared" si="249"/>
        <v>547.91999999999996</v>
      </c>
      <c r="AL589" s="38">
        <f t="shared" si="250"/>
        <v>557.30999999999995</v>
      </c>
      <c r="AM589" s="36">
        <f t="shared" si="251"/>
        <v>0</v>
      </c>
      <c r="AN589" s="39">
        <f t="shared" si="252"/>
        <v>1.8122660999999999E-3</v>
      </c>
      <c r="AO589" s="36">
        <f t="shared" si="253"/>
        <v>0</v>
      </c>
      <c r="AP589" s="36">
        <f t="shared" si="254"/>
        <v>0</v>
      </c>
      <c r="AQ589" s="36">
        <f t="shared" si="255"/>
        <v>390</v>
      </c>
      <c r="AR589" s="36">
        <f t="shared" si="256"/>
        <v>450</v>
      </c>
      <c r="AS589" s="36">
        <f t="shared" si="257"/>
        <v>-390</v>
      </c>
      <c r="AT589" s="40">
        <f t="shared" si="258"/>
        <v>0</v>
      </c>
      <c r="AU589" s="37"/>
      <c r="AV589" s="37">
        <f t="shared" si="259"/>
        <v>0</v>
      </c>
    </row>
    <row r="590" spans="1:48" ht="15" customHeight="1" x14ac:dyDescent="0.25">
      <c r="A590" s="43">
        <v>60</v>
      </c>
      <c r="B590" s="43">
        <v>2200</v>
      </c>
      <c r="C590" t="s">
        <v>2571</v>
      </c>
      <c r="D590" t="s">
        <v>2572</v>
      </c>
      <c r="E590" s="44" t="s">
        <v>831</v>
      </c>
      <c r="F590" s="35">
        <v>54643</v>
      </c>
      <c r="G590" s="53">
        <v>167</v>
      </c>
      <c r="H590" s="56">
        <f t="shared" si="235"/>
        <v>2.2227164711475833</v>
      </c>
      <c r="I590">
        <v>44</v>
      </c>
      <c r="J590">
        <v>87</v>
      </c>
      <c r="K590" s="37">
        <f t="shared" si="234"/>
        <v>50.574699999999993</v>
      </c>
      <c r="L590" s="37">
        <v>228</v>
      </c>
      <c r="M590" s="37">
        <v>200</v>
      </c>
      <c r="N590" s="37">
        <v>167</v>
      </c>
      <c r="O590" s="37">
        <v>205</v>
      </c>
      <c r="P590" s="48">
        <v>220</v>
      </c>
      <c r="Q590" s="53">
        <v>174</v>
      </c>
      <c r="R590" s="45">
        <f t="shared" si="236"/>
        <v>228</v>
      </c>
      <c r="S590" s="38">
        <f t="shared" si="237"/>
        <v>26.75</v>
      </c>
      <c r="T590" s="53">
        <v>2158200</v>
      </c>
      <c r="U590" s="53">
        <v>9265200</v>
      </c>
      <c r="V590" s="63">
        <f t="shared" si="238"/>
        <v>23.293614999999999</v>
      </c>
      <c r="W590" s="36">
        <v>30</v>
      </c>
      <c r="X590">
        <v>155</v>
      </c>
      <c r="Y590">
        <f t="shared" si="239"/>
        <v>19.350000000000001</v>
      </c>
      <c r="Z590" s="55">
        <v>82581</v>
      </c>
      <c r="AA590" s="46">
        <v>90938</v>
      </c>
      <c r="AB590" s="37">
        <f t="shared" si="240"/>
        <v>0.376778</v>
      </c>
      <c r="AC590" s="37" t="str">
        <f t="shared" si="241"/>
        <v/>
      </c>
      <c r="AD590" s="37" t="str">
        <f t="shared" si="242"/>
        <v/>
      </c>
      <c r="AE590" s="71">
        <f t="shared" si="243"/>
        <v>687.43394599766475</v>
      </c>
      <c r="AF590" s="71">
        <f t="shared" si="244"/>
        <v>0</v>
      </c>
      <c r="AG590" s="71">
        <f t="shared" si="245"/>
        <v>0</v>
      </c>
      <c r="AH590" s="71" t="str">
        <f t="shared" si="246"/>
        <v/>
      </c>
      <c r="AI590" s="37" t="str">
        <f t="shared" si="247"/>
        <v/>
      </c>
      <c r="AJ590" s="37" t="str">
        <f t="shared" si="248"/>
        <v/>
      </c>
      <c r="AK590" s="38">
        <f t="shared" si="249"/>
        <v>687.43</v>
      </c>
      <c r="AL590" s="38">
        <f t="shared" si="250"/>
        <v>699.21</v>
      </c>
      <c r="AM590" s="36">
        <f t="shared" si="251"/>
        <v>85653</v>
      </c>
      <c r="AN590" s="39">
        <f t="shared" si="252"/>
        <v>1.8122660999999999E-3</v>
      </c>
      <c r="AO590" s="36">
        <f t="shared" si="253"/>
        <v>56.198371760999997</v>
      </c>
      <c r="AP590" s="36">
        <f t="shared" si="254"/>
        <v>54699</v>
      </c>
      <c r="AQ590" s="36">
        <f t="shared" si="255"/>
        <v>1670</v>
      </c>
      <c r="AR590" s="36">
        <f t="shared" si="256"/>
        <v>4546.9000000000005</v>
      </c>
      <c r="AS590" s="36">
        <f t="shared" si="257"/>
        <v>52973</v>
      </c>
      <c r="AT590" s="40">
        <f t="shared" si="258"/>
        <v>54699</v>
      </c>
      <c r="AU590" s="37"/>
      <c r="AV590" s="37">
        <f t="shared" si="259"/>
        <v>1</v>
      </c>
    </row>
    <row r="591" spans="1:48" ht="15" customHeight="1" x14ac:dyDescent="0.25">
      <c r="A591" s="43">
        <v>61</v>
      </c>
      <c r="B591" s="43">
        <v>100</v>
      </c>
      <c r="C591" t="s">
        <v>1265</v>
      </c>
      <c r="D591" t="s">
        <v>1266</v>
      </c>
      <c r="E591" s="44" t="s">
        <v>180</v>
      </c>
      <c r="F591" s="35">
        <v>102209</v>
      </c>
      <c r="G591" s="53">
        <v>318</v>
      </c>
      <c r="H591" s="56">
        <f t="shared" si="235"/>
        <v>2.5024271199844326</v>
      </c>
      <c r="I591">
        <v>38</v>
      </c>
      <c r="J591">
        <v>141</v>
      </c>
      <c r="K591" s="37">
        <f t="shared" si="234"/>
        <v>26.950400000000002</v>
      </c>
      <c r="L591" s="37">
        <v>289</v>
      </c>
      <c r="M591" s="37">
        <v>334</v>
      </c>
      <c r="N591" s="37">
        <v>328</v>
      </c>
      <c r="O591" s="37">
        <v>303</v>
      </c>
      <c r="P591" s="48">
        <v>288</v>
      </c>
      <c r="Q591" s="53">
        <v>305</v>
      </c>
      <c r="R591" s="45">
        <f t="shared" si="236"/>
        <v>334</v>
      </c>
      <c r="S591" s="38">
        <f t="shared" si="237"/>
        <v>4.79</v>
      </c>
      <c r="T591" s="53">
        <v>1642900</v>
      </c>
      <c r="U591" s="53">
        <v>16615808</v>
      </c>
      <c r="V591" s="63">
        <f t="shared" si="238"/>
        <v>9.8875720000000005</v>
      </c>
      <c r="W591" s="36">
        <v>57</v>
      </c>
      <c r="X591">
        <v>304</v>
      </c>
      <c r="Y591">
        <f t="shared" si="239"/>
        <v>18.75</v>
      </c>
      <c r="Z591" s="55">
        <v>184065</v>
      </c>
      <c r="AA591" s="46">
        <v>107314</v>
      </c>
      <c r="AB591" s="37">
        <f t="shared" si="240"/>
        <v>0.376778</v>
      </c>
      <c r="AC591" s="37" t="str">
        <f t="shared" si="241"/>
        <v/>
      </c>
      <c r="AD591" s="37" t="str">
        <f t="shared" si="242"/>
        <v/>
      </c>
      <c r="AE591" s="71">
        <f t="shared" si="243"/>
        <v>749.21559498080148</v>
      </c>
      <c r="AF591" s="71">
        <f t="shared" si="244"/>
        <v>0</v>
      </c>
      <c r="AG591" s="71">
        <f t="shared" si="245"/>
        <v>0</v>
      </c>
      <c r="AH591" s="71" t="str">
        <f t="shared" si="246"/>
        <v/>
      </c>
      <c r="AI591" s="37" t="str">
        <f t="shared" si="247"/>
        <v/>
      </c>
      <c r="AJ591" s="37" t="str">
        <f t="shared" si="248"/>
        <v/>
      </c>
      <c r="AK591" s="38">
        <f t="shared" si="249"/>
        <v>749.22</v>
      </c>
      <c r="AL591" s="38">
        <f t="shared" si="250"/>
        <v>762.06</v>
      </c>
      <c r="AM591" s="36">
        <f t="shared" si="251"/>
        <v>172983</v>
      </c>
      <c r="AN591" s="39">
        <f t="shared" si="252"/>
        <v>1.8122660999999999E-3</v>
      </c>
      <c r="AO591" s="36">
        <f t="shared" si="253"/>
        <v>128.2613209614</v>
      </c>
      <c r="AP591" s="36">
        <f t="shared" si="254"/>
        <v>102337</v>
      </c>
      <c r="AQ591" s="36">
        <f t="shared" si="255"/>
        <v>3180</v>
      </c>
      <c r="AR591" s="36">
        <f t="shared" si="256"/>
        <v>5365.7000000000007</v>
      </c>
      <c r="AS591" s="36">
        <f t="shared" si="257"/>
        <v>99029</v>
      </c>
      <c r="AT591" s="40">
        <f t="shared" si="258"/>
        <v>102337</v>
      </c>
      <c r="AU591" s="37"/>
      <c r="AV591" s="37">
        <f t="shared" si="259"/>
        <v>1</v>
      </c>
    </row>
    <row r="592" spans="1:48" ht="15" customHeight="1" x14ac:dyDescent="0.25">
      <c r="A592" s="43">
        <v>61</v>
      </c>
      <c r="B592" s="43">
        <v>200</v>
      </c>
      <c r="C592" t="s">
        <v>1423</v>
      </c>
      <c r="D592" t="s">
        <v>1424</v>
      </c>
      <c r="E592" s="44" t="s">
        <v>258</v>
      </c>
      <c r="F592" s="35">
        <v>14165</v>
      </c>
      <c r="G592" s="53">
        <v>57</v>
      </c>
      <c r="H592" s="56">
        <f t="shared" si="235"/>
        <v>1.7558748556724915</v>
      </c>
      <c r="I592">
        <v>15</v>
      </c>
      <c r="J592">
        <v>23</v>
      </c>
      <c r="K592" s="37">
        <f t="shared" si="234"/>
        <v>65.217399999999998</v>
      </c>
      <c r="L592" s="37">
        <v>102</v>
      </c>
      <c r="M592" s="37">
        <v>77</v>
      </c>
      <c r="N592" s="37">
        <v>74</v>
      </c>
      <c r="O592" s="37">
        <v>57</v>
      </c>
      <c r="P592" s="48">
        <v>51</v>
      </c>
      <c r="Q592" s="53">
        <v>56</v>
      </c>
      <c r="R592" s="45">
        <f t="shared" si="236"/>
        <v>102</v>
      </c>
      <c r="S592" s="38">
        <f t="shared" si="237"/>
        <v>44.12</v>
      </c>
      <c r="T592" s="53">
        <v>484700</v>
      </c>
      <c r="U592" s="53">
        <v>3988680</v>
      </c>
      <c r="V592" s="63">
        <f t="shared" si="238"/>
        <v>12.15189</v>
      </c>
      <c r="W592" s="36">
        <v>8</v>
      </c>
      <c r="X592">
        <v>36</v>
      </c>
      <c r="Y592">
        <f t="shared" si="239"/>
        <v>22.22</v>
      </c>
      <c r="Z592" s="55">
        <v>46828</v>
      </c>
      <c r="AA592" s="46">
        <v>16000</v>
      </c>
      <c r="AB592" s="37">
        <f t="shared" si="240"/>
        <v>0.376778</v>
      </c>
      <c r="AC592" s="37" t="str">
        <f t="shared" si="241"/>
        <v/>
      </c>
      <c r="AD592" s="37" t="str">
        <f t="shared" si="242"/>
        <v/>
      </c>
      <c r="AE592" s="71">
        <f t="shared" si="243"/>
        <v>584.31937049637293</v>
      </c>
      <c r="AF592" s="71">
        <f t="shared" si="244"/>
        <v>0</v>
      </c>
      <c r="AG592" s="71">
        <f t="shared" si="245"/>
        <v>0</v>
      </c>
      <c r="AH592" s="71" t="str">
        <f t="shared" si="246"/>
        <v/>
      </c>
      <c r="AI592" s="37" t="str">
        <f t="shared" si="247"/>
        <v/>
      </c>
      <c r="AJ592" s="37" t="str">
        <f t="shared" si="248"/>
        <v/>
      </c>
      <c r="AK592" s="38">
        <f t="shared" si="249"/>
        <v>584.32000000000005</v>
      </c>
      <c r="AL592" s="38">
        <f t="shared" si="250"/>
        <v>594.33000000000004</v>
      </c>
      <c r="AM592" s="36">
        <f t="shared" si="251"/>
        <v>16233</v>
      </c>
      <c r="AN592" s="39">
        <f t="shared" si="252"/>
        <v>1.8122660999999999E-3</v>
      </c>
      <c r="AO592" s="36">
        <f t="shared" si="253"/>
        <v>3.7477662947999999</v>
      </c>
      <c r="AP592" s="36">
        <f t="shared" si="254"/>
        <v>14169</v>
      </c>
      <c r="AQ592" s="36">
        <f t="shared" si="255"/>
        <v>570</v>
      </c>
      <c r="AR592" s="36">
        <f t="shared" si="256"/>
        <v>800</v>
      </c>
      <c r="AS592" s="36">
        <f t="shared" si="257"/>
        <v>13595</v>
      </c>
      <c r="AT592" s="40">
        <f t="shared" si="258"/>
        <v>14169</v>
      </c>
      <c r="AU592" s="37"/>
      <c r="AV592" s="37">
        <f t="shared" si="259"/>
        <v>1</v>
      </c>
    </row>
    <row r="593" spans="1:48" ht="15" customHeight="1" x14ac:dyDescent="0.25">
      <c r="A593" s="43">
        <v>61</v>
      </c>
      <c r="B593" s="43">
        <v>300</v>
      </c>
      <c r="C593" t="s">
        <v>1507</v>
      </c>
      <c r="D593" t="s">
        <v>1508</v>
      </c>
      <c r="E593" s="44" t="s">
        <v>300</v>
      </c>
      <c r="F593" s="35">
        <v>826146</v>
      </c>
      <c r="G593" s="53">
        <v>2705</v>
      </c>
      <c r="H593" s="56">
        <f t="shared" si="235"/>
        <v>3.4321672694425884</v>
      </c>
      <c r="I593">
        <v>389</v>
      </c>
      <c r="J593">
        <v>1298</v>
      </c>
      <c r="K593" s="37">
        <f t="shared" si="234"/>
        <v>29.969200000000001</v>
      </c>
      <c r="L593" s="37">
        <v>2584</v>
      </c>
      <c r="M593" s="37">
        <v>2523</v>
      </c>
      <c r="N593" s="37">
        <v>2573</v>
      </c>
      <c r="O593" s="37">
        <v>2594</v>
      </c>
      <c r="P593" s="45">
        <v>2564</v>
      </c>
      <c r="Q593" s="53">
        <v>2657</v>
      </c>
      <c r="R593" s="45">
        <f t="shared" si="236"/>
        <v>2657</v>
      </c>
      <c r="S593" s="38">
        <f t="shared" si="237"/>
        <v>0</v>
      </c>
      <c r="T593" s="53">
        <v>87950500</v>
      </c>
      <c r="U593" s="53">
        <v>330370960</v>
      </c>
      <c r="V593" s="63">
        <f t="shared" si="238"/>
        <v>26.621741</v>
      </c>
      <c r="W593" s="36">
        <v>694</v>
      </c>
      <c r="X593">
        <v>2628</v>
      </c>
      <c r="Y593">
        <f t="shared" si="239"/>
        <v>26.41</v>
      </c>
      <c r="Z593" s="55">
        <v>4018656</v>
      </c>
      <c r="AA593" s="46">
        <v>2027633</v>
      </c>
      <c r="AB593" s="37">
        <f t="shared" si="240"/>
        <v>0.376778</v>
      </c>
      <c r="AC593" s="37">
        <f t="shared" si="241"/>
        <v>0.41000000000000003</v>
      </c>
      <c r="AD593" s="37" t="str">
        <f t="shared" si="242"/>
        <v/>
      </c>
      <c r="AE593" s="71">
        <f t="shared" si="243"/>
        <v>954.57380997267057</v>
      </c>
      <c r="AF593" s="71">
        <f t="shared" si="244"/>
        <v>1083.7967996722498</v>
      </c>
      <c r="AG593" s="71">
        <f t="shared" si="245"/>
        <v>0</v>
      </c>
      <c r="AH593" s="71">
        <f t="shared" si="246"/>
        <v>1007.555235749498</v>
      </c>
      <c r="AI593" s="37" t="str">
        <f t="shared" si="247"/>
        <v/>
      </c>
      <c r="AJ593" s="37">
        <f t="shared" si="248"/>
        <v>1</v>
      </c>
      <c r="AK593" s="38">
        <f t="shared" si="249"/>
        <v>1007.56</v>
      </c>
      <c r="AL593" s="38">
        <f t="shared" si="250"/>
        <v>1024.82</v>
      </c>
      <c r="AM593" s="36">
        <f t="shared" si="251"/>
        <v>1257997</v>
      </c>
      <c r="AN593" s="39">
        <f t="shared" si="252"/>
        <v>1.8122660999999999E-3</v>
      </c>
      <c r="AO593" s="36">
        <f t="shared" si="253"/>
        <v>782.62892755109999</v>
      </c>
      <c r="AP593" s="36">
        <f t="shared" si="254"/>
        <v>826929</v>
      </c>
      <c r="AQ593" s="36">
        <f t="shared" si="255"/>
        <v>27050</v>
      </c>
      <c r="AR593" s="36">
        <f t="shared" si="256"/>
        <v>101381.65000000001</v>
      </c>
      <c r="AS593" s="36">
        <f t="shared" si="257"/>
        <v>799096</v>
      </c>
      <c r="AT593" s="40">
        <f t="shared" si="258"/>
        <v>826929</v>
      </c>
      <c r="AU593" s="37"/>
      <c r="AV593" s="37">
        <f t="shared" si="259"/>
        <v>1</v>
      </c>
    </row>
    <row r="594" spans="1:48" ht="15" customHeight="1" x14ac:dyDescent="0.25">
      <c r="A594" s="43">
        <v>61</v>
      </c>
      <c r="B594" s="43">
        <v>400</v>
      </c>
      <c r="C594" t="s">
        <v>1833</v>
      </c>
      <c r="D594" t="s">
        <v>1834</v>
      </c>
      <c r="E594" s="44" t="s">
        <v>463</v>
      </c>
      <c r="F594" s="35">
        <v>0</v>
      </c>
      <c r="G594" s="53">
        <v>344</v>
      </c>
      <c r="H594" s="56">
        <f t="shared" si="235"/>
        <v>2.53655844257153</v>
      </c>
      <c r="I594">
        <v>14</v>
      </c>
      <c r="J594">
        <v>226</v>
      </c>
      <c r="K594" s="37">
        <f t="shared" si="234"/>
        <v>6.1947000000000001</v>
      </c>
      <c r="L594" s="37">
        <v>219</v>
      </c>
      <c r="M594" s="37">
        <v>263</v>
      </c>
      <c r="N594" s="37">
        <v>204</v>
      </c>
      <c r="O594" s="37">
        <v>271</v>
      </c>
      <c r="P594" s="48">
        <v>335</v>
      </c>
      <c r="Q594" s="53">
        <v>338</v>
      </c>
      <c r="R594" s="45">
        <f t="shared" si="236"/>
        <v>338</v>
      </c>
      <c r="S594" s="38">
        <f t="shared" si="237"/>
        <v>0</v>
      </c>
      <c r="T594" s="53">
        <v>2529500</v>
      </c>
      <c r="U594" s="53">
        <v>99637159</v>
      </c>
      <c r="V594" s="63">
        <f t="shared" si="238"/>
        <v>2.5387110000000002</v>
      </c>
      <c r="W594" s="36">
        <v>134</v>
      </c>
      <c r="X594">
        <v>301</v>
      </c>
      <c r="Y594">
        <f t="shared" si="239"/>
        <v>44.52</v>
      </c>
      <c r="Z594" s="55">
        <v>1086371</v>
      </c>
      <c r="AA594" s="46">
        <v>154009</v>
      </c>
      <c r="AB594" s="37">
        <f t="shared" si="240"/>
        <v>0.376778</v>
      </c>
      <c r="AC594" s="37" t="str">
        <f t="shared" si="241"/>
        <v/>
      </c>
      <c r="AD594" s="37" t="str">
        <f t="shared" si="242"/>
        <v/>
      </c>
      <c r="AE594" s="71">
        <f t="shared" si="243"/>
        <v>756.75441911987184</v>
      </c>
      <c r="AF594" s="71">
        <f t="shared" si="244"/>
        <v>0</v>
      </c>
      <c r="AG594" s="71">
        <f t="shared" si="245"/>
        <v>0</v>
      </c>
      <c r="AH594" s="71" t="str">
        <f t="shared" si="246"/>
        <v/>
      </c>
      <c r="AI594" s="37" t="str">
        <f t="shared" si="247"/>
        <v/>
      </c>
      <c r="AJ594" s="37" t="str">
        <f t="shared" si="248"/>
        <v/>
      </c>
      <c r="AK594" s="38">
        <f t="shared" si="249"/>
        <v>756.75</v>
      </c>
      <c r="AL594" s="38">
        <f t="shared" si="250"/>
        <v>769.71</v>
      </c>
      <c r="AM594" s="36">
        <f t="shared" si="251"/>
        <v>0</v>
      </c>
      <c r="AN594" s="39">
        <f t="shared" si="252"/>
        <v>1.8122660999999999E-3</v>
      </c>
      <c r="AO594" s="36">
        <f t="shared" si="253"/>
        <v>0</v>
      </c>
      <c r="AP594" s="36">
        <f t="shared" si="254"/>
        <v>0</v>
      </c>
      <c r="AQ594" s="36">
        <f t="shared" si="255"/>
        <v>3440</v>
      </c>
      <c r="AR594" s="36">
        <f t="shared" si="256"/>
        <v>7700.4500000000007</v>
      </c>
      <c r="AS594" s="36">
        <f t="shared" si="257"/>
        <v>-3440</v>
      </c>
      <c r="AT594" s="40">
        <f t="shared" si="258"/>
        <v>0</v>
      </c>
      <c r="AU594" s="37"/>
      <c r="AV594" s="37">
        <f t="shared" si="259"/>
        <v>0</v>
      </c>
    </row>
    <row r="595" spans="1:48" ht="15" customHeight="1" x14ac:dyDescent="0.25">
      <c r="A595" s="43">
        <v>61</v>
      </c>
      <c r="B595" s="43">
        <v>500</v>
      </c>
      <c r="C595" t="s">
        <v>1847</v>
      </c>
      <c r="D595" t="s">
        <v>1848</v>
      </c>
      <c r="E595" s="44" t="s">
        <v>470</v>
      </c>
      <c r="F595" s="35">
        <v>79915</v>
      </c>
      <c r="G595" s="53">
        <v>336</v>
      </c>
      <c r="H595" s="56">
        <f t="shared" si="235"/>
        <v>2.5263392773898441</v>
      </c>
      <c r="I595">
        <v>45</v>
      </c>
      <c r="J595">
        <v>138</v>
      </c>
      <c r="K595" s="37">
        <f t="shared" si="234"/>
        <v>32.608699999999999</v>
      </c>
      <c r="L595" s="37">
        <v>257</v>
      </c>
      <c r="M595" s="37">
        <v>283</v>
      </c>
      <c r="N595" s="37">
        <v>233</v>
      </c>
      <c r="O595" s="37">
        <v>271</v>
      </c>
      <c r="P595" s="48">
        <v>299</v>
      </c>
      <c r="Q595" s="53">
        <v>334</v>
      </c>
      <c r="R595" s="45">
        <f t="shared" si="236"/>
        <v>334</v>
      </c>
      <c r="S595" s="38">
        <f t="shared" si="237"/>
        <v>0</v>
      </c>
      <c r="T595" s="53">
        <v>4038300</v>
      </c>
      <c r="U595" s="53">
        <v>24706206</v>
      </c>
      <c r="V595" s="63">
        <f t="shared" si="238"/>
        <v>16.345286000000002</v>
      </c>
      <c r="W595" s="36">
        <v>73</v>
      </c>
      <c r="X595">
        <v>316</v>
      </c>
      <c r="Y595">
        <f t="shared" si="239"/>
        <v>23.1</v>
      </c>
      <c r="Z595" s="55">
        <v>305557</v>
      </c>
      <c r="AA595" s="46">
        <v>119002</v>
      </c>
      <c r="AB595" s="37">
        <f t="shared" si="240"/>
        <v>0.376778</v>
      </c>
      <c r="AC595" s="37" t="str">
        <f t="shared" si="241"/>
        <v/>
      </c>
      <c r="AD595" s="37" t="str">
        <f t="shared" si="242"/>
        <v/>
      </c>
      <c r="AE595" s="71">
        <f t="shared" si="243"/>
        <v>754.49724057203662</v>
      </c>
      <c r="AF595" s="71">
        <f t="shared" si="244"/>
        <v>0</v>
      </c>
      <c r="AG595" s="71">
        <f t="shared" si="245"/>
        <v>0</v>
      </c>
      <c r="AH595" s="71" t="str">
        <f t="shared" si="246"/>
        <v/>
      </c>
      <c r="AI595" s="37" t="str">
        <f t="shared" si="247"/>
        <v/>
      </c>
      <c r="AJ595" s="37" t="str">
        <f t="shared" si="248"/>
        <v/>
      </c>
      <c r="AK595" s="38">
        <f t="shared" si="249"/>
        <v>754.5</v>
      </c>
      <c r="AL595" s="38">
        <f t="shared" si="250"/>
        <v>767.43</v>
      </c>
      <c r="AM595" s="36">
        <f t="shared" si="251"/>
        <v>142729</v>
      </c>
      <c r="AN595" s="39">
        <f t="shared" si="252"/>
        <v>1.8122660999999999E-3</v>
      </c>
      <c r="AO595" s="36">
        <f t="shared" si="253"/>
        <v>113.8356828054</v>
      </c>
      <c r="AP595" s="36">
        <f t="shared" si="254"/>
        <v>80029</v>
      </c>
      <c r="AQ595" s="36">
        <f t="shared" si="255"/>
        <v>3360</v>
      </c>
      <c r="AR595" s="36">
        <f t="shared" si="256"/>
        <v>5950.1</v>
      </c>
      <c r="AS595" s="36">
        <f t="shared" si="257"/>
        <v>76555</v>
      </c>
      <c r="AT595" s="40">
        <f t="shared" si="258"/>
        <v>80029</v>
      </c>
      <c r="AU595" s="37"/>
      <c r="AV595" s="37">
        <f t="shared" si="259"/>
        <v>1</v>
      </c>
    </row>
    <row r="596" spans="1:48" ht="15" customHeight="1" x14ac:dyDescent="0.25">
      <c r="A596" s="43">
        <v>61</v>
      </c>
      <c r="B596" s="43">
        <v>700</v>
      </c>
      <c r="C596" t="s">
        <v>2291</v>
      </c>
      <c r="D596" t="s">
        <v>2292</v>
      </c>
      <c r="E596" s="44" t="s">
        <v>691</v>
      </c>
      <c r="F596" s="35">
        <v>7954</v>
      </c>
      <c r="G596" s="53">
        <v>50</v>
      </c>
      <c r="H596" s="56">
        <f t="shared" si="235"/>
        <v>1.6989700043360187</v>
      </c>
      <c r="I596">
        <v>15</v>
      </c>
      <c r="J596">
        <v>22</v>
      </c>
      <c r="K596" s="37">
        <f t="shared" si="234"/>
        <v>68.18180000000001</v>
      </c>
      <c r="L596" s="37">
        <v>55</v>
      </c>
      <c r="M596" s="37">
        <v>62</v>
      </c>
      <c r="N596" s="37">
        <v>63</v>
      </c>
      <c r="O596" s="37">
        <v>65</v>
      </c>
      <c r="P596" s="48">
        <v>45</v>
      </c>
      <c r="Q596" s="53">
        <v>43</v>
      </c>
      <c r="R596" s="45">
        <f t="shared" si="236"/>
        <v>65</v>
      </c>
      <c r="S596" s="38">
        <f t="shared" si="237"/>
        <v>23.08</v>
      </c>
      <c r="T596" s="53">
        <v>696500</v>
      </c>
      <c r="U596" s="53">
        <v>3815020</v>
      </c>
      <c r="V596" s="63">
        <f t="shared" si="238"/>
        <v>18.256785000000001</v>
      </c>
      <c r="W596" s="36">
        <v>5</v>
      </c>
      <c r="X596">
        <v>29</v>
      </c>
      <c r="Y596">
        <f t="shared" si="239"/>
        <v>17.239999999999998</v>
      </c>
      <c r="Z596" s="55">
        <v>36599</v>
      </c>
      <c r="AA596" s="46">
        <v>16648</v>
      </c>
      <c r="AB596" s="37">
        <f t="shared" si="240"/>
        <v>0.376778</v>
      </c>
      <c r="AC596" s="37" t="str">
        <f t="shared" si="241"/>
        <v/>
      </c>
      <c r="AD596" s="37" t="str">
        <f t="shared" si="242"/>
        <v/>
      </c>
      <c r="AE596" s="71">
        <f t="shared" si="243"/>
        <v>571.7503976477268</v>
      </c>
      <c r="AF596" s="71">
        <f t="shared" si="244"/>
        <v>0</v>
      </c>
      <c r="AG596" s="71">
        <f t="shared" si="245"/>
        <v>0</v>
      </c>
      <c r="AH596" s="71" t="str">
        <f t="shared" si="246"/>
        <v/>
      </c>
      <c r="AI596" s="37" t="str">
        <f t="shared" si="247"/>
        <v/>
      </c>
      <c r="AJ596" s="37" t="str">
        <f t="shared" si="248"/>
        <v/>
      </c>
      <c r="AK596" s="38">
        <f t="shared" si="249"/>
        <v>571.75</v>
      </c>
      <c r="AL596" s="38">
        <f t="shared" si="250"/>
        <v>581.54999999999995</v>
      </c>
      <c r="AM596" s="36">
        <f t="shared" si="251"/>
        <v>15288</v>
      </c>
      <c r="AN596" s="39">
        <f t="shared" si="252"/>
        <v>1.8122660999999999E-3</v>
      </c>
      <c r="AO596" s="36">
        <f t="shared" si="253"/>
        <v>13.2911595774</v>
      </c>
      <c r="AP596" s="36">
        <f t="shared" si="254"/>
        <v>7967</v>
      </c>
      <c r="AQ596" s="36">
        <f t="shared" si="255"/>
        <v>500</v>
      </c>
      <c r="AR596" s="36">
        <f t="shared" si="256"/>
        <v>832.40000000000009</v>
      </c>
      <c r="AS596" s="36">
        <f t="shared" si="257"/>
        <v>7454</v>
      </c>
      <c r="AT596" s="40">
        <f t="shared" si="258"/>
        <v>7967</v>
      </c>
      <c r="AU596" s="37"/>
      <c r="AV596" s="37">
        <f t="shared" si="259"/>
        <v>1</v>
      </c>
    </row>
    <row r="597" spans="1:48" ht="15" customHeight="1" x14ac:dyDescent="0.25">
      <c r="A597" s="43">
        <v>61</v>
      </c>
      <c r="B597" s="43">
        <v>800</v>
      </c>
      <c r="C597" t="s">
        <v>2383</v>
      </c>
      <c r="D597" t="s">
        <v>2384</v>
      </c>
      <c r="E597" s="44" t="s">
        <v>737</v>
      </c>
      <c r="F597" s="35">
        <v>456067</v>
      </c>
      <c r="G597" s="53">
        <v>1440</v>
      </c>
      <c r="H597" s="56">
        <f t="shared" si="235"/>
        <v>3.1583624920952498</v>
      </c>
      <c r="I597">
        <v>128</v>
      </c>
      <c r="J597">
        <v>631</v>
      </c>
      <c r="K597" s="37">
        <f t="shared" si="234"/>
        <v>20.285299999999999</v>
      </c>
      <c r="L597" s="37">
        <v>1138</v>
      </c>
      <c r="M597" s="37">
        <v>1224</v>
      </c>
      <c r="N597" s="37">
        <v>1143</v>
      </c>
      <c r="O597" s="37">
        <v>1314</v>
      </c>
      <c r="P597" s="45">
        <v>1302</v>
      </c>
      <c r="Q597" s="53">
        <v>1365</v>
      </c>
      <c r="R597" s="45">
        <f t="shared" si="236"/>
        <v>1365</v>
      </c>
      <c r="S597" s="38">
        <f t="shared" si="237"/>
        <v>0</v>
      </c>
      <c r="T597" s="53">
        <v>14813800</v>
      </c>
      <c r="U597" s="53">
        <v>123037654</v>
      </c>
      <c r="V597" s="63">
        <f t="shared" si="238"/>
        <v>12.040054</v>
      </c>
      <c r="W597" s="36">
        <v>351</v>
      </c>
      <c r="X597">
        <v>1269</v>
      </c>
      <c r="Y597">
        <f t="shared" si="239"/>
        <v>27.66</v>
      </c>
      <c r="Z597" s="55">
        <v>1432387</v>
      </c>
      <c r="AA597" s="46">
        <v>940549</v>
      </c>
      <c r="AB597" s="37">
        <f t="shared" si="240"/>
        <v>0.376778</v>
      </c>
      <c r="AC597" s="37" t="str">
        <f t="shared" si="241"/>
        <v/>
      </c>
      <c r="AD597" s="37" t="str">
        <f t="shared" si="242"/>
        <v/>
      </c>
      <c r="AE597" s="71">
        <f t="shared" si="243"/>
        <v>894.09663216652245</v>
      </c>
      <c r="AF597" s="71">
        <f t="shared" si="244"/>
        <v>0</v>
      </c>
      <c r="AG597" s="71">
        <f t="shared" si="245"/>
        <v>0</v>
      </c>
      <c r="AH597" s="71" t="str">
        <f t="shared" si="246"/>
        <v/>
      </c>
      <c r="AI597" s="37" t="str">
        <f t="shared" si="247"/>
        <v/>
      </c>
      <c r="AJ597" s="37" t="str">
        <f t="shared" si="248"/>
        <v/>
      </c>
      <c r="AK597" s="38">
        <f t="shared" si="249"/>
        <v>894.1</v>
      </c>
      <c r="AL597" s="38">
        <f t="shared" si="250"/>
        <v>909.42</v>
      </c>
      <c r="AM597" s="36">
        <f t="shared" si="251"/>
        <v>769873</v>
      </c>
      <c r="AN597" s="39">
        <f t="shared" si="252"/>
        <v>1.8122660999999999E-3</v>
      </c>
      <c r="AO597" s="36">
        <f t="shared" si="253"/>
        <v>568.69997577660001</v>
      </c>
      <c r="AP597" s="36">
        <f t="shared" si="254"/>
        <v>456636</v>
      </c>
      <c r="AQ597" s="36">
        <f t="shared" si="255"/>
        <v>14400</v>
      </c>
      <c r="AR597" s="36">
        <f t="shared" si="256"/>
        <v>47027.450000000004</v>
      </c>
      <c r="AS597" s="36">
        <f t="shared" si="257"/>
        <v>441667</v>
      </c>
      <c r="AT597" s="40">
        <f t="shared" si="258"/>
        <v>456636</v>
      </c>
      <c r="AU597" s="37"/>
      <c r="AV597" s="37">
        <f t="shared" si="259"/>
        <v>1</v>
      </c>
    </row>
    <row r="598" spans="1:48" ht="15" customHeight="1" x14ac:dyDescent="0.25">
      <c r="A598" s="43">
        <v>61</v>
      </c>
      <c r="B598" s="43">
        <v>1000</v>
      </c>
      <c r="C598" t="s">
        <v>2479</v>
      </c>
      <c r="D598" t="s">
        <v>2480</v>
      </c>
      <c r="E598" s="44" t="s">
        <v>785</v>
      </c>
      <c r="F598" s="35">
        <v>52815</v>
      </c>
      <c r="G598" s="53">
        <v>232</v>
      </c>
      <c r="H598" s="56">
        <f t="shared" si="235"/>
        <v>2.3654879848908998</v>
      </c>
      <c r="I598">
        <v>46</v>
      </c>
      <c r="J598">
        <v>144</v>
      </c>
      <c r="K598" s="37">
        <f t="shared" si="234"/>
        <v>31.944400000000002</v>
      </c>
      <c r="L598" s="37">
        <v>221</v>
      </c>
      <c r="M598" s="37">
        <v>275</v>
      </c>
      <c r="N598" s="37">
        <v>247</v>
      </c>
      <c r="O598" s="37">
        <v>244</v>
      </c>
      <c r="P598" s="48">
        <v>254</v>
      </c>
      <c r="Q598" s="53">
        <v>225</v>
      </c>
      <c r="R598" s="45">
        <f t="shared" si="236"/>
        <v>275</v>
      </c>
      <c r="S598" s="38">
        <f t="shared" si="237"/>
        <v>15.64</v>
      </c>
      <c r="T598" s="53">
        <v>4819300</v>
      </c>
      <c r="U598" s="53">
        <v>23991618</v>
      </c>
      <c r="V598" s="63">
        <f t="shared" si="238"/>
        <v>20.087432</v>
      </c>
      <c r="W598" s="36">
        <v>69</v>
      </c>
      <c r="X598">
        <v>268</v>
      </c>
      <c r="Y598">
        <f t="shared" si="239"/>
        <v>25.75</v>
      </c>
      <c r="Z598" s="55">
        <v>264973</v>
      </c>
      <c r="AA598" s="46">
        <v>122004</v>
      </c>
      <c r="AB598" s="37">
        <f t="shared" si="240"/>
        <v>0.376778</v>
      </c>
      <c r="AC598" s="37" t="str">
        <f t="shared" si="241"/>
        <v/>
      </c>
      <c r="AD598" s="37" t="str">
        <f t="shared" si="242"/>
        <v/>
      </c>
      <c r="AE598" s="71">
        <f t="shared" si="243"/>
        <v>718.96888963874733</v>
      </c>
      <c r="AF598" s="71">
        <f t="shared" si="244"/>
        <v>0</v>
      </c>
      <c r="AG598" s="71">
        <f t="shared" si="245"/>
        <v>0</v>
      </c>
      <c r="AH598" s="71" t="str">
        <f t="shared" si="246"/>
        <v/>
      </c>
      <c r="AI598" s="37" t="str">
        <f t="shared" si="247"/>
        <v/>
      </c>
      <c r="AJ598" s="37" t="str">
        <f t="shared" si="248"/>
        <v/>
      </c>
      <c r="AK598" s="38">
        <f t="shared" si="249"/>
        <v>718.97</v>
      </c>
      <c r="AL598" s="38">
        <f t="shared" si="250"/>
        <v>731.29</v>
      </c>
      <c r="AM598" s="36">
        <f t="shared" si="251"/>
        <v>69823</v>
      </c>
      <c r="AN598" s="39">
        <f t="shared" si="252"/>
        <v>1.8122660999999999E-3</v>
      </c>
      <c r="AO598" s="36">
        <f t="shared" si="253"/>
        <v>30.823021828799998</v>
      </c>
      <c r="AP598" s="36">
        <f t="shared" si="254"/>
        <v>52846</v>
      </c>
      <c r="AQ598" s="36">
        <f t="shared" si="255"/>
        <v>2320</v>
      </c>
      <c r="AR598" s="36">
        <f t="shared" si="256"/>
        <v>6100.2000000000007</v>
      </c>
      <c r="AS598" s="36">
        <f t="shared" si="257"/>
        <v>50495</v>
      </c>
      <c r="AT598" s="40">
        <f t="shared" si="258"/>
        <v>52846</v>
      </c>
      <c r="AU598" s="37"/>
      <c r="AV598" s="37">
        <f t="shared" si="259"/>
        <v>1</v>
      </c>
    </row>
    <row r="599" spans="1:48" ht="15" customHeight="1" x14ac:dyDescent="0.25">
      <c r="A599" s="43">
        <v>61</v>
      </c>
      <c r="B599" s="43">
        <v>1100</v>
      </c>
      <c r="C599" t="s">
        <v>2547</v>
      </c>
      <c r="D599" t="s">
        <v>2548</v>
      </c>
      <c r="E599" s="44" t="s">
        <v>819</v>
      </c>
      <c r="F599" s="35">
        <v>9289</v>
      </c>
      <c r="G599" s="53">
        <v>44</v>
      </c>
      <c r="H599" s="56">
        <f t="shared" si="235"/>
        <v>1.6434526764861874</v>
      </c>
      <c r="I599">
        <v>6</v>
      </c>
      <c r="J599">
        <v>20</v>
      </c>
      <c r="K599" s="37">
        <f t="shared" si="234"/>
        <v>30</v>
      </c>
      <c r="L599" s="37">
        <v>65</v>
      </c>
      <c r="M599" s="37">
        <v>50</v>
      </c>
      <c r="N599" s="37">
        <v>47</v>
      </c>
      <c r="O599" s="37">
        <v>72</v>
      </c>
      <c r="P599" s="48">
        <v>57</v>
      </c>
      <c r="Q599" s="53">
        <v>44</v>
      </c>
      <c r="R599" s="45">
        <f t="shared" si="236"/>
        <v>72</v>
      </c>
      <c r="S599" s="38">
        <f t="shared" si="237"/>
        <v>38.89</v>
      </c>
      <c r="T599" s="53">
        <v>553600</v>
      </c>
      <c r="U599" s="53">
        <v>4145159</v>
      </c>
      <c r="V599" s="63">
        <f t="shared" si="238"/>
        <v>13.355338</v>
      </c>
      <c r="W599" s="36">
        <v>8</v>
      </c>
      <c r="X599">
        <v>45</v>
      </c>
      <c r="Y599">
        <f t="shared" si="239"/>
        <v>17.78</v>
      </c>
      <c r="Z599" s="55">
        <v>45507</v>
      </c>
      <c r="AA599" s="46">
        <v>2601</v>
      </c>
      <c r="AB599" s="37">
        <f t="shared" si="240"/>
        <v>0.376778</v>
      </c>
      <c r="AC599" s="37" t="str">
        <f t="shared" si="241"/>
        <v/>
      </c>
      <c r="AD599" s="37" t="str">
        <f t="shared" si="242"/>
        <v/>
      </c>
      <c r="AE599" s="71">
        <f t="shared" si="243"/>
        <v>559.48789682423967</v>
      </c>
      <c r="AF599" s="71">
        <f t="shared" si="244"/>
        <v>0</v>
      </c>
      <c r="AG599" s="71">
        <f t="shared" si="245"/>
        <v>0</v>
      </c>
      <c r="AH599" s="71" t="str">
        <f t="shared" si="246"/>
        <v/>
      </c>
      <c r="AI599" s="37" t="str">
        <f t="shared" si="247"/>
        <v/>
      </c>
      <c r="AJ599" s="37" t="str">
        <f t="shared" si="248"/>
        <v/>
      </c>
      <c r="AK599" s="38">
        <f t="shared" si="249"/>
        <v>559.49</v>
      </c>
      <c r="AL599" s="38">
        <f t="shared" si="250"/>
        <v>569.08000000000004</v>
      </c>
      <c r="AM599" s="36">
        <f t="shared" si="251"/>
        <v>7893</v>
      </c>
      <c r="AN599" s="39">
        <f t="shared" si="252"/>
        <v>1.8122660999999999E-3</v>
      </c>
      <c r="AO599" s="36">
        <f t="shared" si="253"/>
        <v>-2.5299234756</v>
      </c>
      <c r="AP599" s="36">
        <f t="shared" si="254"/>
        <v>7893</v>
      </c>
      <c r="AQ599" s="36">
        <f t="shared" si="255"/>
        <v>440</v>
      </c>
      <c r="AR599" s="36">
        <f t="shared" si="256"/>
        <v>130.05000000000001</v>
      </c>
      <c r="AS599" s="36">
        <f t="shared" si="257"/>
        <v>9159</v>
      </c>
      <c r="AT599" s="40">
        <f t="shared" si="258"/>
        <v>9159</v>
      </c>
      <c r="AU599" s="37"/>
      <c r="AV599" s="37">
        <f t="shared" si="259"/>
        <v>1</v>
      </c>
    </row>
    <row r="600" spans="1:48" ht="15" customHeight="1" x14ac:dyDescent="0.25">
      <c r="A600" s="43">
        <v>62</v>
      </c>
      <c r="B600" s="43">
        <v>100</v>
      </c>
      <c r="C600" t="s">
        <v>2017</v>
      </c>
      <c r="D600" t="s">
        <v>2018</v>
      </c>
      <c r="E600" s="44" t="s">
        <v>555</v>
      </c>
      <c r="F600" s="35">
        <v>779794</v>
      </c>
      <c r="G600" s="53">
        <v>23405</v>
      </c>
      <c r="H600" s="56">
        <f t="shared" si="235"/>
        <v>4.3693086454634606</v>
      </c>
      <c r="I600">
        <v>346</v>
      </c>
      <c r="J600">
        <v>9392</v>
      </c>
      <c r="K600" s="37">
        <f t="shared" si="234"/>
        <v>3.6839999999999997</v>
      </c>
      <c r="L600" s="37">
        <v>19507</v>
      </c>
      <c r="M600" s="37">
        <v>23269</v>
      </c>
      <c r="N600" s="37">
        <v>22207</v>
      </c>
      <c r="O600" s="37">
        <v>22206</v>
      </c>
      <c r="P600" s="45">
        <v>21456</v>
      </c>
      <c r="Q600" s="53">
        <v>23454</v>
      </c>
      <c r="R600" s="45">
        <f t="shared" si="236"/>
        <v>23454</v>
      </c>
      <c r="S600" s="38">
        <f t="shared" si="237"/>
        <v>0.21</v>
      </c>
      <c r="T600" s="53">
        <v>573943100</v>
      </c>
      <c r="U600" s="53">
        <v>3360958251</v>
      </c>
      <c r="V600" s="63">
        <f t="shared" si="238"/>
        <v>17.07677</v>
      </c>
      <c r="W600" s="36">
        <v>3914</v>
      </c>
      <c r="X600">
        <v>23141</v>
      </c>
      <c r="Y600">
        <f t="shared" si="239"/>
        <v>16.91</v>
      </c>
      <c r="Z600" s="55">
        <v>39092714</v>
      </c>
      <c r="AA600" s="46">
        <v>12615388</v>
      </c>
      <c r="AB600" s="37">
        <f t="shared" si="240"/>
        <v>0.376778</v>
      </c>
      <c r="AC600" s="37" t="str">
        <f t="shared" si="241"/>
        <v/>
      </c>
      <c r="AD600" s="37" t="str">
        <f t="shared" si="242"/>
        <v/>
      </c>
      <c r="AE600" s="71">
        <f t="shared" si="243"/>
        <v>0</v>
      </c>
      <c r="AF600" s="71">
        <f t="shared" si="244"/>
        <v>0</v>
      </c>
      <c r="AG600" s="71">
        <f t="shared" si="245"/>
        <v>711.45034697449989</v>
      </c>
      <c r="AH600" s="71" t="str">
        <f t="shared" si="246"/>
        <v/>
      </c>
      <c r="AI600" s="37" t="str">
        <f t="shared" si="247"/>
        <v/>
      </c>
      <c r="AJ600" s="37" t="str">
        <f t="shared" si="248"/>
        <v/>
      </c>
      <c r="AK600" s="38">
        <f t="shared" si="249"/>
        <v>711.45</v>
      </c>
      <c r="AL600" s="38">
        <f t="shared" si="250"/>
        <v>723.64</v>
      </c>
      <c r="AM600" s="36">
        <f t="shared" si="251"/>
        <v>2207520</v>
      </c>
      <c r="AN600" s="39">
        <f t="shared" si="252"/>
        <v>1.8122660999999999E-3</v>
      </c>
      <c r="AO600" s="36">
        <f t="shared" si="253"/>
        <v>2587.4194298886</v>
      </c>
      <c r="AP600" s="36">
        <f t="shared" si="254"/>
        <v>782381</v>
      </c>
      <c r="AQ600" s="36">
        <f t="shared" si="255"/>
        <v>234050</v>
      </c>
      <c r="AR600" s="36">
        <f t="shared" si="256"/>
        <v>630769.4</v>
      </c>
      <c r="AS600" s="36">
        <f t="shared" si="257"/>
        <v>545744</v>
      </c>
      <c r="AT600" s="40">
        <f t="shared" si="258"/>
        <v>782381</v>
      </c>
      <c r="AU600" s="37"/>
      <c r="AV600" s="37">
        <f t="shared" si="259"/>
        <v>1</v>
      </c>
    </row>
    <row r="601" spans="1:48" ht="15" customHeight="1" x14ac:dyDescent="0.25">
      <c r="A601" s="43">
        <v>62</v>
      </c>
      <c r="B601" s="43">
        <v>200</v>
      </c>
      <c r="C601" t="s">
        <v>2057</v>
      </c>
      <c r="D601" t="s">
        <v>2058</v>
      </c>
      <c r="E601" s="44" t="s">
        <v>575</v>
      </c>
      <c r="F601" s="35">
        <v>1621246</v>
      </c>
      <c r="G601" s="53">
        <v>12486</v>
      </c>
      <c r="H601" s="56">
        <f t="shared" si="235"/>
        <v>4.0964233305952709</v>
      </c>
      <c r="I601">
        <v>437</v>
      </c>
      <c r="J601">
        <v>4752</v>
      </c>
      <c r="K601" s="37">
        <f t="shared" si="234"/>
        <v>9.1960999999999995</v>
      </c>
      <c r="L601" s="37">
        <v>11950</v>
      </c>
      <c r="M601" s="37">
        <v>11921</v>
      </c>
      <c r="N601" s="37">
        <v>12376</v>
      </c>
      <c r="O601" s="37">
        <v>11929</v>
      </c>
      <c r="P601" s="45">
        <v>11460</v>
      </c>
      <c r="Q601" s="53">
        <v>12364</v>
      </c>
      <c r="R601" s="45">
        <f t="shared" si="236"/>
        <v>12376</v>
      </c>
      <c r="S601" s="38">
        <f t="shared" si="237"/>
        <v>0</v>
      </c>
      <c r="T601" s="53">
        <v>132983700</v>
      </c>
      <c r="U601" s="53">
        <v>1438362545</v>
      </c>
      <c r="V601" s="63">
        <f t="shared" si="238"/>
        <v>9.2454920000000005</v>
      </c>
      <c r="W601" s="36">
        <v>1738</v>
      </c>
      <c r="X601">
        <v>12465</v>
      </c>
      <c r="Y601">
        <f t="shared" si="239"/>
        <v>13.94</v>
      </c>
      <c r="Z601" s="55">
        <v>16860555</v>
      </c>
      <c r="AA601" s="46">
        <v>6553100</v>
      </c>
      <c r="AB601" s="37">
        <f t="shared" si="240"/>
        <v>0.376778</v>
      </c>
      <c r="AC601" s="37" t="str">
        <f t="shared" si="241"/>
        <v/>
      </c>
      <c r="AD601" s="37" t="str">
        <f t="shared" si="242"/>
        <v/>
      </c>
      <c r="AE601" s="71">
        <f t="shared" si="243"/>
        <v>0</v>
      </c>
      <c r="AF601" s="71">
        <f t="shared" si="244"/>
        <v>0</v>
      </c>
      <c r="AG601" s="71">
        <f t="shared" si="245"/>
        <v>672.73424264019991</v>
      </c>
      <c r="AH601" s="71" t="str">
        <f t="shared" si="246"/>
        <v/>
      </c>
      <c r="AI601" s="37" t="str">
        <f t="shared" si="247"/>
        <v/>
      </c>
      <c r="AJ601" s="37" t="str">
        <f t="shared" si="248"/>
        <v/>
      </c>
      <c r="AK601" s="38">
        <f t="shared" si="249"/>
        <v>672.73</v>
      </c>
      <c r="AL601" s="38">
        <f t="shared" si="250"/>
        <v>684.26</v>
      </c>
      <c r="AM601" s="36">
        <f t="shared" si="251"/>
        <v>2190984</v>
      </c>
      <c r="AN601" s="39">
        <f t="shared" si="252"/>
        <v>1.8122660999999999E-3</v>
      </c>
      <c r="AO601" s="36">
        <f t="shared" si="253"/>
        <v>1032.5168632817999</v>
      </c>
      <c r="AP601" s="36">
        <f t="shared" si="254"/>
        <v>1622279</v>
      </c>
      <c r="AQ601" s="36">
        <f t="shared" si="255"/>
        <v>124860</v>
      </c>
      <c r="AR601" s="36">
        <f t="shared" si="256"/>
        <v>327655</v>
      </c>
      <c r="AS601" s="36">
        <f t="shared" si="257"/>
        <v>1496386</v>
      </c>
      <c r="AT601" s="40">
        <f t="shared" si="258"/>
        <v>1622279</v>
      </c>
      <c r="AU601" s="37"/>
      <c r="AV601" s="37">
        <f t="shared" si="259"/>
        <v>1</v>
      </c>
    </row>
    <row r="602" spans="1:48" ht="15" customHeight="1" x14ac:dyDescent="0.25">
      <c r="A602" s="43">
        <v>62</v>
      </c>
      <c r="B602" s="43">
        <v>400</v>
      </c>
      <c r="C602" t="s">
        <v>2237</v>
      </c>
      <c r="D602" t="s">
        <v>2238</v>
      </c>
      <c r="E602" s="44" t="s">
        <v>664</v>
      </c>
      <c r="F602" s="35">
        <v>2808</v>
      </c>
      <c r="G602" s="53">
        <v>36810</v>
      </c>
      <c r="H602" s="56">
        <f t="shared" si="235"/>
        <v>4.5659658174466671</v>
      </c>
      <c r="I602">
        <v>526</v>
      </c>
      <c r="J602">
        <v>16559</v>
      </c>
      <c r="K602" s="37">
        <f t="shared" si="234"/>
        <v>3.1765000000000003</v>
      </c>
      <c r="L602" s="37">
        <v>34438</v>
      </c>
      <c r="M602" s="37">
        <v>35820</v>
      </c>
      <c r="N602" s="37">
        <v>33485</v>
      </c>
      <c r="O602" s="37">
        <v>33690</v>
      </c>
      <c r="P602" s="45">
        <v>33660</v>
      </c>
      <c r="Q602" s="53">
        <v>36254</v>
      </c>
      <c r="R602" s="45">
        <f t="shared" si="236"/>
        <v>36254</v>
      </c>
      <c r="S602" s="38">
        <f t="shared" si="237"/>
        <v>0</v>
      </c>
      <c r="T602" s="53">
        <v>1958276600</v>
      </c>
      <c r="U602" s="53">
        <v>6737160894</v>
      </c>
      <c r="V602" s="63">
        <f t="shared" si="238"/>
        <v>29.066793000000001</v>
      </c>
      <c r="W602" s="36">
        <v>8060</v>
      </c>
      <c r="X602">
        <v>36066</v>
      </c>
      <c r="Y602">
        <f t="shared" si="239"/>
        <v>22.35</v>
      </c>
      <c r="Z602" s="55">
        <v>78180440</v>
      </c>
      <c r="AA602" s="46">
        <v>26411412</v>
      </c>
      <c r="AB602" s="37">
        <f t="shared" si="240"/>
        <v>0.376778</v>
      </c>
      <c r="AC602" s="37" t="str">
        <f t="shared" si="241"/>
        <v/>
      </c>
      <c r="AD602" s="37" t="str">
        <f t="shared" si="242"/>
        <v/>
      </c>
      <c r="AE602" s="71">
        <f t="shared" si="243"/>
        <v>0</v>
      </c>
      <c r="AF602" s="71">
        <f t="shared" si="244"/>
        <v>0</v>
      </c>
      <c r="AG602" s="71">
        <f t="shared" si="245"/>
        <v>854.92017424204994</v>
      </c>
      <c r="AH602" s="71" t="str">
        <f t="shared" si="246"/>
        <v/>
      </c>
      <c r="AI602" s="37" t="str">
        <f t="shared" si="247"/>
        <v/>
      </c>
      <c r="AJ602" s="37" t="str">
        <f t="shared" si="248"/>
        <v/>
      </c>
      <c r="AK602" s="38">
        <f t="shared" si="249"/>
        <v>854.92</v>
      </c>
      <c r="AL602" s="38">
        <f t="shared" si="250"/>
        <v>869.57</v>
      </c>
      <c r="AM602" s="36">
        <f t="shared" si="251"/>
        <v>2552202</v>
      </c>
      <c r="AN602" s="39">
        <f t="shared" si="252"/>
        <v>1.8122660999999999E-3</v>
      </c>
      <c r="AO602" s="36">
        <f t="shared" si="253"/>
        <v>4620.1803217433999</v>
      </c>
      <c r="AP602" s="36">
        <f t="shared" si="254"/>
        <v>7428</v>
      </c>
      <c r="AQ602" s="36">
        <f t="shared" si="255"/>
        <v>368100</v>
      </c>
      <c r="AR602" s="36">
        <f t="shared" si="256"/>
        <v>1320570.6000000001</v>
      </c>
      <c r="AS602" s="36">
        <f t="shared" si="257"/>
        <v>-365292</v>
      </c>
      <c r="AT602" s="40">
        <f t="shared" si="258"/>
        <v>7428</v>
      </c>
      <c r="AU602" s="37"/>
      <c r="AV602" s="37">
        <f t="shared" si="259"/>
        <v>1</v>
      </c>
    </row>
    <row r="603" spans="1:48" ht="15" customHeight="1" x14ac:dyDescent="0.25">
      <c r="A603" s="43">
        <v>62</v>
      </c>
      <c r="B603" s="43">
        <v>500</v>
      </c>
      <c r="C603" t="s">
        <v>1417</v>
      </c>
      <c r="D603" t="s">
        <v>1418</v>
      </c>
      <c r="E603" s="44" t="s">
        <v>255</v>
      </c>
      <c r="F603" s="35">
        <v>861564</v>
      </c>
      <c r="G603" s="53">
        <v>5379</v>
      </c>
      <c r="H603" s="56">
        <f t="shared" si="235"/>
        <v>3.7307015442818452</v>
      </c>
      <c r="I603">
        <v>300</v>
      </c>
      <c r="J603">
        <v>2155</v>
      </c>
      <c r="K603" s="37">
        <f t="shared" si="234"/>
        <v>13.921100000000001</v>
      </c>
      <c r="L603" s="37">
        <v>5530</v>
      </c>
      <c r="M603" s="37">
        <v>5291</v>
      </c>
      <c r="N603" s="37">
        <v>5380</v>
      </c>
      <c r="O603" s="37">
        <v>5572</v>
      </c>
      <c r="P603" s="45">
        <v>5321</v>
      </c>
      <c r="Q603" s="53">
        <v>5369</v>
      </c>
      <c r="R603" s="45">
        <f t="shared" si="236"/>
        <v>5572</v>
      </c>
      <c r="S603" s="38">
        <f t="shared" si="237"/>
        <v>3.46</v>
      </c>
      <c r="T603" s="53">
        <v>33280500</v>
      </c>
      <c r="U603" s="53">
        <v>638999805</v>
      </c>
      <c r="V603" s="63">
        <f t="shared" si="238"/>
        <v>5.2082179999999996</v>
      </c>
      <c r="W603" s="36">
        <v>887</v>
      </c>
      <c r="X603">
        <v>5232</v>
      </c>
      <c r="Y603">
        <f t="shared" si="239"/>
        <v>16.95</v>
      </c>
      <c r="Z603" s="55">
        <v>7863180</v>
      </c>
      <c r="AA603" s="46">
        <v>2474306</v>
      </c>
      <c r="AB603" s="37">
        <f t="shared" si="240"/>
        <v>0.376778</v>
      </c>
      <c r="AC603" s="37" t="str">
        <f t="shared" si="241"/>
        <v/>
      </c>
      <c r="AD603" s="37" t="str">
        <f t="shared" si="242"/>
        <v/>
      </c>
      <c r="AE603" s="71">
        <f t="shared" si="243"/>
        <v>0</v>
      </c>
      <c r="AF603" s="71">
        <f t="shared" si="244"/>
        <v>797.81705695549999</v>
      </c>
      <c r="AG603" s="71">
        <f t="shared" si="245"/>
        <v>0</v>
      </c>
      <c r="AH603" s="71" t="str">
        <f t="shared" si="246"/>
        <v/>
      </c>
      <c r="AI603" s="37" t="str">
        <f t="shared" si="247"/>
        <v/>
      </c>
      <c r="AJ603" s="37" t="str">
        <f t="shared" si="248"/>
        <v/>
      </c>
      <c r="AK603" s="38">
        <f t="shared" si="249"/>
        <v>797.82</v>
      </c>
      <c r="AL603" s="38">
        <f t="shared" si="250"/>
        <v>811.49</v>
      </c>
      <c r="AM603" s="36">
        <f t="shared" si="251"/>
        <v>1402331</v>
      </c>
      <c r="AN603" s="39">
        <f t="shared" si="252"/>
        <v>1.8122660999999999E-3</v>
      </c>
      <c r="AO603" s="36">
        <f t="shared" si="253"/>
        <v>980.01370209869992</v>
      </c>
      <c r="AP603" s="36">
        <f t="shared" si="254"/>
        <v>862544</v>
      </c>
      <c r="AQ603" s="36">
        <f t="shared" si="255"/>
        <v>53790</v>
      </c>
      <c r="AR603" s="36">
        <f t="shared" si="256"/>
        <v>123715.3</v>
      </c>
      <c r="AS603" s="36">
        <f t="shared" si="257"/>
        <v>807774</v>
      </c>
      <c r="AT603" s="40">
        <f t="shared" si="258"/>
        <v>862544</v>
      </c>
      <c r="AU603" s="37"/>
      <c r="AV603" s="37">
        <f t="shared" si="259"/>
        <v>1</v>
      </c>
    </row>
    <row r="604" spans="1:48" ht="15" customHeight="1" x14ac:dyDescent="0.25">
      <c r="A604" s="43">
        <v>62</v>
      </c>
      <c r="B604" s="43">
        <v>600</v>
      </c>
      <c r="C604" t="s">
        <v>1795</v>
      </c>
      <c r="D604" t="s">
        <v>1796</v>
      </c>
      <c r="E604" s="44" t="s">
        <v>444</v>
      </c>
      <c r="F604" s="35">
        <v>499470</v>
      </c>
      <c r="G604" s="53">
        <v>2221</v>
      </c>
      <c r="H604" s="56">
        <f t="shared" si="235"/>
        <v>3.346548558548474</v>
      </c>
      <c r="I604">
        <v>161</v>
      </c>
      <c r="J604">
        <v>1285</v>
      </c>
      <c r="K604" s="37">
        <f t="shared" si="234"/>
        <v>12.529199999999999</v>
      </c>
      <c r="L604" s="37">
        <v>2530</v>
      </c>
      <c r="M604" s="37">
        <v>1985</v>
      </c>
      <c r="N604" s="37">
        <v>2700</v>
      </c>
      <c r="O604" s="37">
        <v>2364</v>
      </c>
      <c r="P604" s="45">
        <v>2379</v>
      </c>
      <c r="Q604" s="53">
        <v>2271</v>
      </c>
      <c r="R604" s="45">
        <f t="shared" si="236"/>
        <v>2700</v>
      </c>
      <c r="S604" s="38">
        <f t="shared" si="237"/>
        <v>17.739999999999998</v>
      </c>
      <c r="T604" s="53">
        <v>44874300</v>
      </c>
      <c r="U604" s="53">
        <v>302338731</v>
      </c>
      <c r="V604" s="63">
        <f t="shared" si="238"/>
        <v>14.842392</v>
      </c>
      <c r="W604" s="36">
        <v>499</v>
      </c>
      <c r="X604">
        <v>2454</v>
      </c>
      <c r="Y604">
        <f t="shared" si="239"/>
        <v>20.329999999999998</v>
      </c>
      <c r="Z604" s="55">
        <v>3984107</v>
      </c>
      <c r="AA604" s="46">
        <v>1010178</v>
      </c>
      <c r="AB604" s="37">
        <f t="shared" si="240"/>
        <v>0.376778</v>
      </c>
      <c r="AC604" s="37" t="str">
        <f t="shared" si="241"/>
        <v/>
      </c>
      <c r="AD604" s="37" t="str">
        <f t="shared" si="242"/>
        <v/>
      </c>
      <c r="AE604" s="71">
        <f t="shared" si="243"/>
        <v>935.66260596651125</v>
      </c>
      <c r="AF604" s="71">
        <f t="shared" si="244"/>
        <v>0</v>
      </c>
      <c r="AG604" s="71">
        <f t="shared" si="245"/>
        <v>0</v>
      </c>
      <c r="AH604" s="71" t="str">
        <f t="shared" si="246"/>
        <v/>
      </c>
      <c r="AI604" s="37" t="str">
        <f t="shared" si="247"/>
        <v/>
      </c>
      <c r="AJ604" s="37" t="str">
        <f t="shared" si="248"/>
        <v/>
      </c>
      <c r="AK604" s="38">
        <f t="shared" si="249"/>
        <v>935.66</v>
      </c>
      <c r="AL604" s="38">
        <f t="shared" si="250"/>
        <v>951.69</v>
      </c>
      <c r="AM604" s="36">
        <f t="shared" si="251"/>
        <v>612580</v>
      </c>
      <c r="AN604" s="39">
        <f t="shared" si="252"/>
        <v>1.8122660999999999E-3</v>
      </c>
      <c r="AO604" s="36">
        <f t="shared" si="253"/>
        <v>204.985418571</v>
      </c>
      <c r="AP604" s="36">
        <f t="shared" si="254"/>
        <v>499675</v>
      </c>
      <c r="AQ604" s="36">
        <f t="shared" si="255"/>
        <v>22210</v>
      </c>
      <c r="AR604" s="36">
        <f t="shared" si="256"/>
        <v>50508.9</v>
      </c>
      <c r="AS604" s="36">
        <f t="shared" si="257"/>
        <v>477260</v>
      </c>
      <c r="AT604" s="40">
        <f t="shared" si="258"/>
        <v>499675</v>
      </c>
      <c r="AU604" s="37"/>
      <c r="AV604" s="37">
        <f t="shared" si="259"/>
        <v>1</v>
      </c>
    </row>
    <row r="605" spans="1:48" ht="15" customHeight="1" x14ac:dyDescent="0.25">
      <c r="A605" s="43">
        <v>62</v>
      </c>
      <c r="B605" s="43">
        <v>700</v>
      </c>
      <c r="C605" t="s">
        <v>949</v>
      </c>
      <c r="D605" t="s">
        <v>950</v>
      </c>
      <c r="E605" s="44" t="s">
        <v>23</v>
      </c>
      <c r="F605" s="35">
        <v>121471</v>
      </c>
      <c r="G605" s="53">
        <v>9682</v>
      </c>
      <c r="H605" s="56">
        <f t="shared" si="235"/>
        <v>3.9859650783048708</v>
      </c>
      <c r="I605">
        <v>99</v>
      </c>
      <c r="J605">
        <v>2934</v>
      </c>
      <c r="K605" s="37">
        <f t="shared" si="234"/>
        <v>3.3742000000000001</v>
      </c>
      <c r="L605" s="37">
        <v>5149</v>
      </c>
      <c r="M605" s="37">
        <v>8012</v>
      </c>
      <c r="N605" s="37">
        <v>9199</v>
      </c>
      <c r="O605" s="37">
        <v>9652</v>
      </c>
      <c r="P605" s="45">
        <v>9552</v>
      </c>
      <c r="Q605" s="53">
        <v>9939</v>
      </c>
      <c r="R605" s="45">
        <f t="shared" si="236"/>
        <v>9939</v>
      </c>
      <c r="S605" s="38">
        <f t="shared" si="237"/>
        <v>2.59</v>
      </c>
      <c r="T605" s="53">
        <v>470736000</v>
      </c>
      <c r="U605" s="53">
        <v>1792224841</v>
      </c>
      <c r="V605" s="63">
        <f t="shared" si="238"/>
        <v>26.265453999999998</v>
      </c>
      <c r="W605" s="36">
        <v>1831</v>
      </c>
      <c r="X605">
        <v>9805</v>
      </c>
      <c r="Y605">
        <f t="shared" si="239"/>
        <v>18.670000000000002</v>
      </c>
      <c r="Z605" s="55">
        <v>22187782</v>
      </c>
      <c r="AA605" s="46">
        <v>4792972</v>
      </c>
      <c r="AB605" s="37">
        <f t="shared" si="240"/>
        <v>0.376778</v>
      </c>
      <c r="AC605" s="37" t="str">
        <f t="shared" si="241"/>
        <v/>
      </c>
      <c r="AD605" s="37" t="str">
        <f t="shared" si="242"/>
        <v/>
      </c>
      <c r="AE605" s="71">
        <f t="shared" si="243"/>
        <v>0</v>
      </c>
      <c r="AF605" s="71">
        <f t="shared" si="244"/>
        <v>924.01320101149975</v>
      </c>
      <c r="AG605" s="71">
        <f t="shared" si="245"/>
        <v>0</v>
      </c>
      <c r="AH605" s="71" t="str">
        <f t="shared" si="246"/>
        <v/>
      </c>
      <c r="AI605" s="37" t="str">
        <f t="shared" si="247"/>
        <v/>
      </c>
      <c r="AJ605" s="37" t="str">
        <f t="shared" si="248"/>
        <v/>
      </c>
      <c r="AK605" s="38">
        <f t="shared" si="249"/>
        <v>924.01</v>
      </c>
      <c r="AL605" s="38">
        <f t="shared" si="250"/>
        <v>939.84</v>
      </c>
      <c r="AM605" s="36">
        <f t="shared" si="251"/>
        <v>739663</v>
      </c>
      <c r="AN605" s="39">
        <f t="shared" si="252"/>
        <v>1.8122660999999999E-3</v>
      </c>
      <c r="AO605" s="36">
        <f t="shared" si="253"/>
        <v>1120.3284048911999</v>
      </c>
      <c r="AP605" s="36">
        <f t="shared" si="254"/>
        <v>122591</v>
      </c>
      <c r="AQ605" s="36">
        <f t="shared" si="255"/>
        <v>96820</v>
      </c>
      <c r="AR605" s="36">
        <f t="shared" si="256"/>
        <v>239648.6</v>
      </c>
      <c r="AS605" s="36">
        <f t="shared" si="257"/>
        <v>24651</v>
      </c>
      <c r="AT605" s="40">
        <f t="shared" si="258"/>
        <v>122591</v>
      </c>
      <c r="AU605" s="37"/>
      <c r="AV605" s="37">
        <f t="shared" si="259"/>
        <v>1</v>
      </c>
    </row>
    <row r="606" spans="1:48" ht="15" customHeight="1" x14ac:dyDescent="0.25">
      <c r="A606" s="43">
        <v>62</v>
      </c>
      <c r="B606" s="43">
        <v>800</v>
      </c>
      <c r="C606" t="s">
        <v>1827</v>
      </c>
      <c r="D606" t="s">
        <v>1828</v>
      </c>
      <c r="E606" s="44" t="s">
        <v>460</v>
      </c>
      <c r="F606" s="35">
        <v>410287</v>
      </c>
      <c r="G606" s="53">
        <v>10632</v>
      </c>
      <c r="H606" s="56">
        <f t="shared" si="235"/>
        <v>4.0266149679346759</v>
      </c>
      <c r="I606">
        <v>212</v>
      </c>
      <c r="J606">
        <v>4957</v>
      </c>
      <c r="K606" s="37">
        <f t="shared" si="234"/>
        <v>4.2767999999999997</v>
      </c>
      <c r="L606" s="37">
        <v>3481</v>
      </c>
      <c r="M606" s="37">
        <v>7102</v>
      </c>
      <c r="N606" s="37">
        <v>8971</v>
      </c>
      <c r="O606" s="37">
        <v>9771</v>
      </c>
      <c r="P606" s="45">
        <v>9773</v>
      </c>
      <c r="Q606" s="53">
        <v>10819</v>
      </c>
      <c r="R606" s="45">
        <f t="shared" si="236"/>
        <v>10819</v>
      </c>
      <c r="S606" s="38">
        <f t="shared" si="237"/>
        <v>1.73</v>
      </c>
      <c r="T606" s="53">
        <v>372112100</v>
      </c>
      <c r="U606" s="53">
        <v>1527116043</v>
      </c>
      <c r="V606" s="63">
        <f t="shared" si="238"/>
        <v>24.366983000000001</v>
      </c>
      <c r="W606" s="36">
        <v>1761</v>
      </c>
      <c r="X606">
        <v>10624</v>
      </c>
      <c r="Y606">
        <f t="shared" si="239"/>
        <v>16.579999999999998</v>
      </c>
      <c r="Z606" s="55">
        <v>19324531</v>
      </c>
      <c r="AA606" s="46">
        <v>4203545</v>
      </c>
      <c r="AB606" s="37">
        <f t="shared" si="240"/>
        <v>0.376778</v>
      </c>
      <c r="AC606" s="37" t="str">
        <f t="shared" si="241"/>
        <v/>
      </c>
      <c r="AD606" s="37">
        <f t="shared" si="242"/>
        <v>0.36799999999999999</v>
      </c>
      <c r="AE606" s="71">
        <f t="shared" si="243"/>
        <v>0</v>
      </c>
      <c r="AF606" s="71">
        <f t="shared" si="244"/>
        <v>894.91079953674989</v>
      </c>
      <c r="AG606" s="71">
        <f t="shared" si="245"/>
        <v>777.45674718354996</v>
      </c>
      <c r="AH606" s="71" t="str">
        <f t="shared" si="246"/>
        <v/>
      </c>
      <c r="AI606" s="37">
        <f t="shared" si="247"/>
        <v>820.67983844952755</v>
      </c>
      <c r="AJ606" s="37">
        <f t="shared" si="248"/>
        <v>1</v>
      </c>
      <c r="AK606" s="38">
        <f t="shared" si="249"/>
        <v>820.68</v>
      </c>
      <c r="AL606" s="38">
        <f t="shared" si="250"/>
        <v>834.74</v>
      </c>
      <c r="AM606" s="36">
        <f t="shared" si="251"/>
        <v>1593898</v>
      </c>
      <c r="AN606" s="39">
        <f t="shared" si="252"/>
        <v>1.8122660999999999E-3</v>
      </c>
      <c r="AO606" s="36">
        <f t="shared" si="253"/>
        <v>2145.0180908870998</v>
      </c>
      <c r="AP606" s="36">
        <f t="shared" si="254"/>
        <v>412432</v>
      </c>
      <c r="AQ606" s="36">
        <f t="shared" si="255"/>
        <v>106320</v>
      </c>
      <c r="AR606" s="36">
        <f t="shared" si="256"/>
        <v>210177.25</v>
      </c>
      <c r="AS606" s="36">
        <f t="shared" si="257"/>
        <v>303967</v>
      </c>
      <c r="AT606" s="40">
        <f t="shared" si="258"/>
        <v>412432</v>
      </c>
      <c r="AU606" s="37"/>
      <c r="AV606" s="37">
        <f t="shared" si="259"/>
        <v>1</v>
      </c>
    </row>
    <row r="607" spans="1:48" ht="15" customHeight="1" x14ac:dyDescent="0.25">
      <c r="A607" s="43">
        <v>62</v>
      </c>
      <c r="B607" s="43">
        <v>1000</v>
      </c>
      <c r="C607" t="s">
        <v>2055</v>
      </c>
      <c r="D607" t="s">
        <v>2056</v>
      </c>
      <c r="E607" s="44" t="s">
        <v>574</v>
      </c>
      <c r="F607" s="35">
        <v>0</v>
      </c>
      <c r="G607" s="53">
        <v>5195</v>
      </c>
      <c r="H607" s="56">
        <f t="shared" si="235"/>
        <v>3.7155855518931964</v>
      </c>
      <c r="I607">
        <v>74</v>
      </c>
      <c r="J607">
        <v>1817</v>
      </c>
      <c r="K607" s="37">
        <f t="shared" si="234"/>
        <v>4.0725999999999996</v>
      </c>
      <c r="L607" s="37">
        <v>2002</v>
      </c>
      <c r="M607" s="37">
        <v>2846</v>
      </c>
      <c r="N607" s="37">
        <v>3386</v>
      </c>
      <c r="O607" s="37">
        <v>3883</v>
      </c>
      <c r="P607" s="45">
        <v>4469</v>
      </c>
      <c r="Q607" s="53">
        <v>5272</v>
      </c>
      <c r="R607" s="45">
        <f t="shared" si="236"/>
        <v>5272</v>
      </c>
      <c r="S607" s="38">
        <f t="shared" si="237"/>
        <v>1.46</v>
      </c>
      <c r="T607" s="53">
        <v>44533400</v>
      </c>
      <c r="U607" s="53">
        <v>1845193932</v>
      </c>
      <c r="V607" s="63">
        <f t="shared" si="238"/>
        <v>2.413481</v>
      </c>
      <c r="W607" s="36">
        <v>1421</v>
      </c>
      <c r="X607">
        <v>5193</v>
      </c>
      <c r="Y607">
        <f t="shared" si="239"/>
        <v>27.36</v>
      </c>
      <c r="Z607" s="55">
        <v>22400800</v>
      </c>
      <c r="AA607" s="46">
        <v>2182656</v>
      </c>
      <c r="AB607" s="37">
        <f t="shared" si="240"/>
        <v>0.376778</v>
      </c>
      <c r="AC607" s="37" t="str">
        <f t="shared" si="241"/>
        <v/>
      </c>
      <c r="AD607" s="37" t="str">
        <f t="shared" si="242"/>
        <v/>
      </c>
      <c r="AE607" s="71">
        <f t="shared" si="243"/>
        <v>0</v>
      </c>
      <c r="AF607" s="71">
        <f t="shared" si="244"/>
        <v>655.70528835724997</v>
      </c>
      <c r="AG607" s="71">
        <f t="shared" si="245"/>
        <v>0</v>
      </c>
      <c r="AH607" s="71" t="str">
        <f t="shared" si="246"/>
        <v/>
      </c>
      <c r="AI607" s="37" t="str">
        <f t="shared" si="247"/>
        <v/>
      </c>
      <c r="AJ607" s="37" t="str">
        <f t="shared" si="248"/>
        <v/>
      </c>
      <c r="AK607" s="38">
        <f t="shared" si="249"/>
        <v>655.71</v>
      </c>
      <c r="AL607" s="38">
        <f t="shared" si="250"/>
        <v>666.94</v>
      </c>
      <c r="AM607" s="36">
        <f t="shared" si="251"/>
        <v>0</v>
      </c>
      <c r="AN607" s="39">
        <f t="shared" si="252"/>
        <v>1.8122660999999999E-3</v>
      </c>
      <c r="AO607" s="36">
        <f t="shared" si="253"/>
        <v>0</v>
      </c>
      <c r="AP607" s="36">
        <f t="shared" si="254"/>
        <v>0</v>
      </c>
      <c r="AQ607" s="36">
        <f t="shared" si="255"/>
        <v>51950</v>
      </c>
      <c r="AR607" s="36">
        <f t="shared" si="256"/>
        <v>109132.8</v>
      </c>
      <c r="AS607" s="36">
        <f t="shared" si="257"/>
        <v>-51950</v>
      </c>
      <c r="AT607" s="40">
        <f t="shared" si="258"/>
        <v>0</v>
      </c>
      <c r="AU607" s="37"/>
      <c r="AV607" s="37">
        <f t="shared" si="259"/>
        <v>0</v>
      </c>
    </row>
    <row r="608" spans="1:48" ht="15" customHeight="1" x14ac:dyDescent="0.25">
      <c r="A608" s="43">
        <v>62</v>
      </c>
      <c r="B608" s="43">
        <v>1100</v>
      </c>
      <c r="C608" t="s">
        <v>1889</v>
      </c>
      <c r="D608" t="s">
        <v>1890</v>
      </c>
      <c r="E608" s="44" t="s">
        <v>491</v>
      </c>
      <c r="F608" s="35">
        <v>2075989</v>
      </c>
      <c r="G608" s="53">
        <v>41581</v>
      </c>
      <c r="H608" s="56">
        <f t="shared" si="235"/>
        <v>4.6188949296625879</v>
      </c>
      <c r="I608">
        <v>933</v>
      </c>
      <c r="J608">
        <v>16104</v>
      </c>
      <c r="K608" s="37">
        <f t="shared" si="234"/>
        <v>5.7936000000000005</v>
      </c>
      <c r="L608" s="37">
        <v>25186</v>
      </c>
      <c r="M608" s="37">
        <v>26990</v>
      </c>
      <c r="N608" s="37">
        <v>30954</v>
      </c>
      <c r="O608" s="37">
        <v>34947</v>
      </c>
      <c r="P608" s="45">
        <v>38018</v>
      </c>
      <c r="Q608" s="53">
        <v>42088</v>
      </c>
      <c r="R608" s="45">
        <f t="shared" si="236"/>
        <v>42088</v>
      </c>
      <c r="S608" s="38">
        <f t="shared" si="237"/>
        <v>1.2</v>
      </c>
      <c r="T608" s="53">
        <v>1121703300</v>
      </c>
      <c r="U608" s="53">
        <v>5498859187</v>
      </c>
      <c r="V608" s="63">
        <f t="shared" si="238"/>
        <v>20.398837</v>
      </c>
      <c r="W608" s="36">
        <v>7521</v>
      </c>
      <c r="X608">
        <v>41405</v>
      </c>
      <c r="Y608">
        <f t="shared" si="239"/>
        <v>18.16</v>
      </c>
      <c r="Z608" s="55">
        <v>69665407</v>
      </c>
      <c r="AA608" s="46">
        <v>25963934</v>
      </c>
      <c r="AB608" s="37">
        <f t="shared" si="240"/>
        <v>0.376778</v>
      </c>
      <c r="AC608" s="37" t="str">
        <f t="shared" si="241"/>
        <v/>
      </c>
      <c r="AD608" s="37" t="str">
        <f t="shared" si="242"/>
        <v/>
      </c>
      <c r="AE608" s="71">
        <f t="shared" si="243"/>
        <v>0</v>
      </c>
      <c r="AF608" s="71">
        <f t="shared" si="244"/>
        <v>0</v>
      </c>
      <c r="AG608" s="71">
        <f t="shared" si="245"/>
        <v>781.41525720344987</v>
      </c>
      <c r="AH608" s="71" t="str">
        <f t="shared" si="246"/>
        <v/>
      </c>
      <c r="AI608" s="37" t="str">
        <f t="shared" si="247"/>
        <v/>
      </c>
      <c r="AJ608" s="37" t="str">
        <f t="shared" si="248"/>
        <v/>
      </c>
      <c r="AK608" s="38">
        <f t="shared" si="249"/>
        <v>781.42</v>
      </c>
      <c r="AL608" s="38">
        <f t="shared" si="250"/>
        <v>794.81</v>
      </c>
      <c r="AM608" s="36">
        <f t="shared" si="251"/>
        <v>6800602</v>
      </c>
      <c r="AN608" s="39">
        <f t="shared" si="252"/>
        <v>1.8122660999999999E-3</v>
      </c>
      <c r="AO608" s="36">
        <f t="shared" si="253"/>
        <v>8562.2559755192997</v>
      </c>
      <c r="AP608" s="36">
        <f t="shared" si="254"/>
        <v>2084551</v>
      </c>
      <c r="AQ608" s="36">
        <f t="shared" si="255"/>
        <v>415810</v>
      </c>
      <c r="AR608" s="36">
        <f t="shared" si="256"/>
        <v>1298196.7000000002</v>
      </c>
      <c r="AS608" s="36">
        <f t="shared" si="257"/>
        <v>1660179</v>
      </c>
      <c r="AT608" s="40">
        <f t="shared" si="258"/>
        <v>2084551</v>
      </c>
      <c r="AU608" s="37"/>
      <c r="AV608" s="37">
        <f t="shared" si="259"/>
        <v>1</v>
      </c>
    </row>
    <row r="609" spans="1:48" ht="15" customHeight="1" x14ac:dyDescent="0.25">
      <c r="A609" s="43">
        <v>62</v>
      </c>
      <c r="B609" s="43">
        <v>1200</v>
      </c>
      <c r="C609" t="s">
        <v>2303</v>
      </c>
      <c r="D609" t="s">
        <v>2304</v>
      </c>
      <c r="E609" s="44" t="s">
        <v>697</v>
      </c>
      <c r="F609" s="35">
        <v>0</v>
      </c>
      <c r="G609" s="53">
        <v>27141</v>
      </c>
      <c r="H609" s="56">
        <f t="shared" si="235"/>
        <v>4.4336258450363601</v>
      </c>
      <c r="I609">
        <v>392</v>
      </c>
      <c r="J609">
        <v>11775</v>
      </c>
      <c r="K609" s="37">
        <f t="shared" si="234"/>
        <v>3.3290999999999999</v>
      </c>
      <c r="L609" s="37">
        <v>10978</v>
      </c>
      <c r="M609" s="37">
        <v>17300</v>
      </c>
      <c r="N609" s="37">
        <v>24587</v>
      </c>
      <c r="O609" s="37">
        <v>25924</v>
      </c>
      <c r="P609" s="45">
        <v>25043</v>
      </c>
      <c r="Q609" s="53">
        <v>26921</v>
      </c>
      <c r="R609" s="45">
        <f t="shared" si="236"/>
        <v>26921</v>
      </c>
      <c r="S609" s="38">
        <f t="shared" si="237"/>
        <v>0</v>
      </c>
      <c r="T609" s="53">
        <v>438006200</v>
      </c>
      <c r="U609" s="53">
        <v>4745902157</v>
      </c>
      <c r="V609" s="63">
        <f t="shared" si="238"/>
        <v>9.2291450000000008</v>
      </c>
      <c r="W609" s="36">
        <v>5838</v>
      </c>
      <c r="X609">
        <v>26846</v>
      </c>
      <c r="Y609">
        <f t="shared" si="239"/>
        <v>21.75</v>
      </c>
      <c r="Z609" s="55">
        <v>56563420</v>
      </c>
      <c r="AA609" s="46">
        <v>15046404</v>
      </c>
      <c r="AB609" s="37">
        <f t="shared" si="240"/>
        <v>0.376778</v>
      </c>
      <c r="AC609" s="37" t="str">
        <f t="shared" si="241"/>
        <v/>
      </c>
      <c r="AD609" s="37" t="str">
        <f t="shared" si="242"/>
        <v/>
      </c>
      <c r="AE609" s="71">
        <f t="shared" si="243"/>
        <v>0</v>
      </c>
      <c r="AF609" s="71">
        <f t="shared" si="244"/>
        <v>0</v>
      </c>
      <c r="AG609" s="71">
        <f t="shared" si="245"/>
        <v>718.02437927325002</v>
      </c>
      <c r="AH609" s="71" t="str">
        <f t="shared" si="246"/>
        <v/>
      </c>
      <c r="AI609" s="37" t="str">
        <f t="shared" si="247"/>
        <v/>
      </c>
      <c r="AJ609" s="37" t="str">
        <f t="shared" si="248"/>
        <v/>
      </c>
      <c r="AK609" s="38">
        <f t="shared" si="249"/>
        <v>718.02</v>
      </c>
      <c r="AL609" s="38">
        <f t="shared" si="250"/>
        <v>730.32</v>
      </c>
      <c r="AM609" s="36">
        <f t="shared" si="251"/>
        <v>0</v>
      </c>
      <c r="AN609" s="39">
        <f t="shared" si="252"/>
        <v>1.8122660999999999E-3</v>
      </c>
      <c r="AO609" s="36">
        <f t="shared" si="253"/>
        <v>0</v>
      </c>
      <c r="AP609" s="36">
        <f t="shared" si="254"/>
        <v>0</v>
      </c>
      <c r="AQ609" s="36">
        <f t="shared" si="255"/>
        <v>271410</v>
      </c>
      <c r="AR609" s="36">
        <f t="shared" si="256"/>
        <v>752320.20000000007</v>
      </c>
      <c r="AS609" s="36">
        <f t="shared" si="257"/>
        <v>-271410</v>
      </c>
      <c r="AT609" s="40">
        <f t="shared" si="258"/>
        <v>0</v>
      </c>
      <c r="AU609" s="37"/>
      <c r="AV609" s="37">
        <f t="shared" si="259"/>
        <v>0</v>
      </c>
    </row>
    <row r="610" spans="1:48" ht="15" customHeight="1" x14ac:dyDescent="0.25">
      <c r="A610" s="43">
        <v>62</v>
      </c>
      <c r="B610" s="43">
        <v>1300</v>
      </c>
      <c r="C610" t="s">
        <v>2463</v>
      </c>
      <c r="D610" t="s">
        <v>2464</v>
      </c>
      <c r="E610" s="44" t="s">
        <v>777</v>
      </c>
      <c r="F610" s="35">
        <v>0</v>
      </c>
      <c r="G610" s="53">
        <v>13270</v>
      </c>
      <c r="H610" s="56">
        <f t="shared" si="235"/>
        <v>4.1228709228644354</v>
      </c>
      <c r="I610">
        <v>144</v>
      </c>
      <c r="J610">
        <v>5777</v>
      </c>
      <c r="K610" s="37">
        <f t="shared" si="234"/>
        <v>2.4925999999999999</v>
      </c>
      <c r="L610" s="37">
        <v>3411</v>
      </c>
      <c r="M610" s="37">
        <v>5111</v>
      </c>
      <c r="N610" s="37">
        <v>11041</v>
      </c>
      <c r="O610" s="37">
        <v>13069</v>
      </c>
      <c r="P610" s="45">
        <v>12302</v>
      </c>
      <c r="Q610" s="53">
        <v>12912</v>
      </c>
      <c r="R610" s="45">
        <f t="shared" si="236"/>
        <v>13069</v>
      </c>
      <c r="S610" s="38">
        <f t="shared" si="237"/>
        <v>0</v>
      </c>
      <c r="T610" s="53">
        <v>559451300</v>
      </c>
      <c r="U610" s="53">
        <v>2371896827</v>
      </c>
      <c r="V610" s="63">
        <f t="shared" si="238"/>
        <v>23.586663000000001</v>
      </c>
      <c r="W610" s="36">
        <v>2438</v>
      </c>
      <c r="X610">
        <v>12864</v>
      </c>
      <c r="Y610">
        <f t="shared" si="239"/>
        <v>18.95</v>
      </c>
      <c r="Z610" s="55">
        <v>27998082</v>
      </c>
      <c r="AA610" s="46">
        <v>6461269</v>
      </c>
      <c r="AB610" s="37">
        <f t="shared" si="240"/>
        <v>0.376778</v>
      </c>
      <c r="AC610" s="37" t="str">
        <f t="shared" si="241"/>
        <v/>
      </c>
      <c r="AD610" s="37" t="str">
        <f t="shared" si="242"/>
        <v/>
      </c>
      <c r="AE610" s="71">
        <f t="shared" si="243"/>
        <v>0</v>
      </c>
      <c r="AF610" s="71">
        <f t="shared" si="244"/>
        <v>0</v>
      </c>
      <c r="AG610" s="71">
        <f t="shared" si="245"/>
        <v>767.19489183154985</v>
      </c>
      <c r="AH610" s="71" t="str">
        <f t="shared" si="246"/>
        <v/>
      </c>
      <c r="AI610" s="37" t="str">
        <f t="shared" si="247"/>
        <v/>
      </c>
      <c r="AJ610" s="37" t="str">
        <f t="shared" si="248"/>
        <v/>
      </c>
      <c r="AK610" s="38">
        <f t="shared" si="249"/>
        <v>767.19</v>
      </c>
      <c r="AL610" s="38">
        <f t="shared" si="250"/>
        <v>780.33</v>
      </c>
      <c r="AM610" s="36">
        <f t="shared" si="251"/>
        <v>0</v>
      </c>
      <c r="AN610" s="39">
        <f t="shared" si="252"/>
        <v>1.8122660999999999E-3</v>
      </c>
      <c r="AO610" s="36">
        <f t="shared" si="253"/>
        <v>0</v>
      </c>
      <c r="AP610" s="36">
        <f t="shared" si="254"/>
        <v>0</v>
      </c>
      <c r="AQ610" s="36">
        <f t="shared" si="255"/>
        <v>132700</v>
      </c>
      <c r="AR610" s="36">
        <f t="shared" si="256"/>
        <v>323063.45</v>
      </c>
      <c r="AS610" s="36">
        <f t="shared" si="257"/>
        <v>-132700</v>
      </c>
      <c r="AT610" s="40">
        <f t="shared" si="258"/>
        <v>0</v>
      </c>
      <c r="AU610" s="37"/>
      <c r="AV610" s="37">
        <f t="shared" si="259"/>
        <v>0</v>
      </c>
    </row>
    <row r="611" spans="1:48" ht="15" customHeight="1" x14ac:dyDescent="0.25">
      <c r="A611" s="43">
        <v>62</v>
      </c>
      <c r="B611" s="43">
        <v>1700</v>
      </c>
      <c r="C611" t="s">
        <v>1993</v>
      </c>
      <c r="D611" t="s">
        <v>1994</v>
      </c>
      <c r="E611" s="44" t="s">
        <v>543</v>
      </c>
      <c r="F611" s="35">
        <v>1026470</v>
      </c>
      <c r="G611" s="53">
        <v>12965</v>
      </c>
      <c r="H611" s="56">
        <f t="shared" si="235"/>
        <v>4.1127725211053701</v>
      </c>
      <c r="I611">
        <v>120</v>
      </c>
      <c r="J611">
        <v>5359</v>
      </c>
      <c r="K611" s="37">
        <f t="shared" si="234"/>
        <v>2.2391999999999999</v>
      </c>
      <c r="L611" s="37">
        <v>10599</v>
      </c>
      <c r="M611" s="37">
        <v>12593</v>
      </c>
      <c r="N611" s="37">
        <v>12541</v>
      </c>
      <c r="O611" s="37">
        <v>12738</v>
      </c>
      <c r="P611" s="45">
        <v>12155</v>
      </c>
      <c r="Q611" s="53">
        <v>13249</v>
      </c>
      <c r="R611" s="45">
        <f t="shared" si="236"/>
        <v>13249</v>
      </c>
      <c r="S611" s="38">
        <f t="shared" si="237"/>
        <v>2.14</v>
      </c>
      <c r="T611" s="53">
        <v>369262700</v>
      </c>
      <c r="U611" s="53">
        <v>1634109098</v>
      </c>
      <c r="V611" s="63">
        <f t="shared" si="238"/>
        <v>22.597187999999999</v>
      </c>
      <c r="W611" s="36">
        <v>2225</v>
      </c>
      <c r="X611">
        <v>13100</v>
      </c>
      <c r="Y611">
        <f t="shared" si="239"/>
        <v>16.98</v>
      </c>
      <c r="Z611" s="55">
        <v>18316846</v>
      </c>
      <c r="AA611" s="46">
        <v>6481516</v>
      </c>
      <c r="AB611" s="37">
        <f t="shared" si="240"/>
        <v>0.376778</v>
      </c>
      <c r="AC611" s="37" t="str">
        <f t="shared" si="241"/>
        <v/>
      </c>
      <c r="AD611" s="37" t="str">
        <f t="shared" si="242"/>
        <v/>
      </c>
      <c r="AE611" s="71">
        <f t="shared" si="243"/>
        <v>0</v>
      </c>
      <c r="AF611" s="71">
        <f t="shared" si="244"/>
        <v>0</v>
      </c>
      <c r="AG611" s="71">
        <f t="shared" si="245"/>
        <v>755.48976365779993</v>
      </c>
      <c r="AH611" s="71" t="str">
        <f t="shared" si="246"/>
        <v/>
      </c>
      <c r="AI611" s="37" t="str">
        <f t="shared" si="247"/>
        <v/>
      </c>
      <c r="AJ611" s="37" t="str">
        <f t="shared" si="248"/>
        <v/>
      </c>
      <c r="AK611" s="38">
        <f t="shared" si="249"/>
        <v>755.49</v>
      </c>
      <c r="AL611" s="38">
        <f t="shared" si="250"/>
        <v>768.43</v>
      </c>
      <c r="AM611" s="36">
        <f t="shared" si="251"/>
        <v>3061310</v>
      </c>
      <c r="AN611" s="39">
        <f t="shared" si="252"/>
        <v>1.8122660999999999E-3</v>
      </c>
      <c r="AO611" s="36">
        <f t="shared" si="253"/>
        <v>3687.6715509239998</v>
      </c>
      <c r="AP611" s="36">
        <f t="shared" si="254"/>
        <v>1030158</v>
      </c>
      <c r="AQ611" s="36">
        <f t="shared" si="255"/>
        <v>129650</v>
      </c>
      <c r="AR611" s="36">
        <f t="shared" si="256"/>
        <v>324075.80000000005</v>
      </c>
      <c r="AS611" s="36">
        <f t="shared" si="257"/>
        <v>896820</v>
      </c>
      <c r="AT611" s="40">
        <f t="shared" si="258"/>
        <v>1030158</v>
      </c>
      <c r="AU611" s="37"/>
      <c r="AV611" s="37">
        <f t="shared" si="259"/>
        <v>1</v>
      </c>
    </row>
    <row r="612" spans="1:48" ht="15" customHeight="1" x14ac:dyDescent="0.25">
      <c r="A612" s="43">
        <v>62</v>
      </c>
      <c r="B612" s="43">
        <v>1800</v>
      </c>
      <c r="C612" t="s">
        <v>1487</v>
      </c>
      <c r="D612" t="s">
        <v>1488</v>
      </c>
      <c r="E612" s="44" t="s">
        <v>290</v>
      </c>
      <c r="F612" s="35">
        <v>0</v>
      </c>
      <c r="G612" s="53">
        <v>530</v>
      </c>
      <c r="H612" s="56">
        <f t="shared" si="235"/>
        <v>2.7242758696007892</v>
      </c>
      <c r="I612">
        <v>19</v>
      </c>
      <c r="J612">
        <v>175</v>
      </c>
      <c r="K612" s="37">
        <f t="shared" si="234"/>
        <v>10.857100000000001</v>
      </c>
      <c r="L612" s="37">
        <v>216</v>
      </c>
      <c r="M612" s="37">
        <v>394</v>
      </c>
      <c r="N612" s="37">
        <v>439</v>
      </c>
      <c r="O612" s="37">
        <v>419</v>
      </c>
      <c r="P612" s="48">
        <v>393</v>
      </c>
      <c r="Q612" s="53">
        <v>528</v>
      </c>
      <c r="R612" s="45">
        <f t="shared" si="236"/>
        <v>528</v>
      </c>
      <c r="S612" s="38">
        <f t="shared" si="237"/>
        <v>0</v>
      </c>
      <c r="T612" s="53">
        <v>28926100</v>
      </c>
      <c r="U612" s="53">
        <v>157467222</v>
      </c>
      <c r="V612" s="63">
        <f t="shared" si="238"/>
        <v>18.369600999999999</v>
      </c>
      <c r="W612" s="36">
        <v>97</v>
      </c>
      <c r="X612">
        <v>475</v>
      </c>
      <c r="Y612">
        <f t="shared" si="239"/>
        <v>20.420000000000002</v>
      </c>
      <c r="Z612" s="55">
        <v>1897194</v>
      </c>
      <c r="AA612" s="46">
        <v>669112</v>
      </c>
      <c r="AB612" s="37">
        <f t="shared" si="240"/>
        <v>0.376778</v>
      </c>
      <c r="AC612" s="37" t="str">
        <f t="shared" si="241"/>
        <v/>
      </c>
      <c r="AD612" s="37" t="str">
        <f t="shared" si="242"/>
        <v/>
      </c>
      <c r="AE612" s="71">
        <f t="shared" si="243"/>
        <v>798.21688124981347</v>
      </c>
      <c r="AF612" s="71">
        <f t="shared" si="244"/>
        <v>0</v>
      </c>
      <c r="AG612" s="71">
        <f t="shared" si="245"/>
        <v>0</v>
      </c>
      <c r="AH612" s="71" t="str">
        <f t="shared" si="246"/>
        <v/>
      </c>
      <c r="AI612" s="37" t="str">
        <f t="shared" si="247"/>
        <v/>
      </c>
      <c r="AJ612" s="37" t="str">
        <f t="shared" si="248"/>
        <v/>
      </c>
      <c r="AK612" s="38">
        <f t="shared" si="249"/>
        <v>798.22</v>
      </c>
      <c r="AL612" s="38">
        <f t="shared" si="250"/>
        <v>811.9</v>
      </c>
      <c r="AM612" s="36">
        <f t="shared" si="251"/>
        <v>0</v>
      </c>
      <c r="AN612" s="39">
        <f t="shared" si="252"/>
        <v>1.8122660999999999E-3</v>
      </c>
      <c r="AO612" s="36">
        <f t="shared" si="253"/>
        <v>0</v>
      </c>
      <c r="AP612" s="36">
        <f t="shared" si="254"/>
        <v>0</v>
      </c>
      <c r="AQ612" s="36">
        <f t="shared" si="255"/>
        <v>5300</v>
      </c>
      <c r="AR612" s="36">
        <f t="shared" si="256"/>
        <v>33455.599999999999</v>
      </c>
      <c r="AS612" s="36">
        <f t="shared" si="257"/>
        <v>-5300</v>
      </c>
      <c r="AT612" s="40">
        <f t="shared" si="258"/>
        <v>0</v>
      </c>
      <c r="AU612" s="37"/>
      <c r="AV612" s="37">
        <f t="shared" si="259"/>
        <v>0</v>
      </c>
    </row>
    <row r="613" spans="1:48" ht="15" customHeight="1" x14ac:dyDescent="0.25">
      <c r="A613" s="43">
        <v>62</v>
      </c>
      <c r="B613" s="43">
        <v>8900</v>
      </c>
      <c r="C613" t="s">
        <v>2367</v>
      </c>
      <c r="D613" t="s">
        <v>2368</v>
      </c>
      <c r="E613" s="44" t="s">
        <v>729</v>
      </c>
      <c r="F613" s="35">
        <v>81648670</v>
      </c>
      <c r="G613" s="53">
        <v>310992</v>
      </c>
      <c r="H613" s="56">
        <f t="shared" si="235"/>
        <v>5.492749217320914</v>
      </c>
      <c r="I613">
        <v>53780</v>
      </c>
      <c r="J613">
        <v>129525</v>
      </c>
      <c r="K613" s="37">
        <f t="shared" si="234"/>
        <v>41.520899999999997</v>
      </c>
      <c r="L613" s="37">
        <v>309866</v>
      </c>
      <c r="M613" s="37">
        <v>270230</v>
      </c>
      <c r="N613" s="37">
        <v>272235</v>
      </c>
      <c r="O613" s="37">
        <v>287151</v>
      </c>
      <c r="P613" s="45">
        <v>285068</v>
      </c>
      <c r="Q613" s="53">
        <v>311527</v>
      </c>
      <c r="R613" s="45">
        <f t="shared" si="236"/>
        <v>311527</v>
      </c>
      <c r="S613" s="38">
        <f t="shared" si="237"/>
        <v>0.17</v>
      </c>
      <c r="T613" s="53">
        <v>5981612100</v>
      </c>
      <c r="U613" s="53">
        <v>34933969789</v>
      </c>
      <c r="V613" s="63">
        <f t="shared" si="238"/>
        <v>17.122623000000001</v>
      </c>
      <c r="W613" s="36">
        <v>36352</v>
      </c>
      <c r="X613">
        <v>308806</v>
      </c>
      <c r="Y613">
        <f t="shared" si="239"/>
        <v>11.77</v>
      </c>
      <c r="Z613" s="55">
        <v>445183171</v>
      </c>
      <c r="AA613" s="46">
        <v>201059087</v>
      </c>
      <c r="AB613" s="37">
        <f t="shared" si="240"/>
        <v>0.376778</v>
      </c>
      <c r="AC613" s="37" t="str">
        <f t="shared" si="241"/>
        <v/>
      </c>
      <c r="AD613" s="37" t="str">
        <f t="shared" si="242"/>
        <v/>
      </c>
      <c r="AE613" s="71">
        <f t="shared" si="243"/>
        <v>0</v>
      </c>
      <c r="AF613" s="71">
        <f t="shared" si="244"/>
        <v>0</v>
      </c>
      <c r="AG613" s="71">
        <f t="shared" si="245"/>
        <v>1016.3632100975501</v>
      </c>
      <c r="AH613" s="71" t="str">
        <f t="shared" si="246"/>
        <v/>
      </c>
      <c r="AI613" s="37" t="str">
        <f t="shared" si="247"/>
        <v/>
      </c>
      <c r="AJ613" s="37" t="str">
        <f t="shared" si="248"/>
        <v/>
      </c>
      <c r="AK613" s="38">
        <f t="shared" si="249"/>
        <v>1016.36</v>
      </c>
      <c r="AL613" s="38">
        <f t="shared" si="250"/>
        <v>1033.77</v>
      </c>
      <c r="AM613" s="36">
        <f t="shared" si="251"/>
        <v>153758975</v>
      </c>
      <c r="AN613" s="39">
        <f t="shared" si="252"/>
        <v>1.8122660999999999E-3</v>
      </c>
      <c r="AO613" s="36">
        <f t="shared" si="253"/>
        <v>130683.06121216049</v>
      </c>
      <c r="AP613" s="36">
        <f t="shared" si="254"/>
        <v>81779353</v>
      </c>
      <c r="AQ613" s="36">
        <f t="shared" si="255"/>
        <v>3109920</v>
      </c>
      <c r="AR613" s="36">
        <f t="shared" si="256"/>
        <v>10052954.35</v>
      </c>
      <c r="AS613" s="36">
        <f t="shared" si="257"/>
        <v>78538750</v>
      </c>
      <c r="AT613" s="40">
        <f t="shared" si="258"/>
        <v>81779353</v>
      </c>
      <c r="AU613" s="37"/>
      <c r="AV613" s="37">
        <f t="shared" si="259"/>
        <v>1</v>
      </c>
    </row>
    <row r="614" spans="1:48" ht="15" customHeight="1" x14ac:dyDescent="0.25">
      <c r="A614" s="43">
        <v>62</v>
      </c>
      <c r="B614" s="43">
        <v>9400</v>
      </c>
      <c r="C614" t="s">
        <v>2553</v>
      </c>
      <c r="D614" t="s">
        <v>2554</v>
      </c>
      <c r="E614" s="44" t="s">
        <v>822</v>
      </c>
      <c r="F614" s="35">
        <v>1201009</v>
      </c>
      <c r="G614" s="53">
        <v>24689</v>
      </c>
      <c r="H614" s="56">
        <f t="shared" si="235"/>
        <v>4.3925034996817462</v>
      </c>
      <c r="I614">
        <v>963</v>
      </c>
      <c r="J614">
        <v>10735</v>
      </c>
      <c r="K614" s="37">
        <f t="shared" si="234"/>
        <v>8.970699999999999</v>
      </c>
      <c r="L614" s="37">
        <v>23313</v>
      </c>
      <c r="M614" s="37">
        <v>22538</v>
      </c>
      <c r="N614" s="37">
        <v>24704</v>
      </c>
      <c r="O614" s="37">
        <v>24325</v>
      </c>
      <c r="P614" s="45">
        <v>23797</v>
      </c>
      <c r="Q614" s="53">
        <v>24883</v>
      </c>
      <c r="R614" s="45">
        <f t="shared" si="236"/>
        <v>24883</v>
      </c>
      <c r="S614" s="38">
        <f t="shared" si="237"/>
        <v>0.78</v>
      </c>
      <c r="T614" s="53">
        <v>572516500</v>
      </c>
      <c r="U614" s="53">
        <v>3717884270</v>
      </c>
      <c r="V614" s="63">
        <f t="shared" si="238"/>
        <v>15.398987</v>
      </c>
      <c r="W614" s="36">
        <v>5110</v>
      </c>
      <c r="X614">
        <v>24317</v>
      </c>
      <c r="Y614">
        <f t="shared" si="239"/>
        <v>21.01</v>
      </c>
      <c r="Z614" s="55">
        <v>45944830</v>
      </c>
      <c r="AA614" s="46">
        <v>9955030</v>
      </c>
      <c r="AB614" s="37">
        <f t="shared" si="240"/>
        <v>0.376778</v>
      </c>
      <c r="AC614" s="37" t="str">
        <f t="shared" si="241"/>
        <v/>
      </c>
      <c r="AD614" s="37" t="str">
        <f t="shared" si="242"/>
        <v/>
      </c>
      <c r="AE614" s="71">
        <f t="shared" si="243"/>
        <v>0</v>
      </c>
      <c r="AF614" s="71">
        <f t="shared" si="244"/>
        <v>0</v>
      </c>
      <c r="AG614" s="71">
        <f t="shared" si="245"/>
        <v>812.94202311094989</v>
      </c>
      <c r="AH614" s="71" t="str">
        <f t="shared" si="246"/>
        <v/>
      </c>
      <c r="AI614" s="37" t="str">
        <f t="shared" si="247"/>
        <v/>
      </c>
      <c r="AJ614" s="37" t="str">
        <f t="shared" si="248"/>
        <v/>
      </c>
      <c r="AK614" s="38">
        <f t="shared" si="249"/>
        <v>812.94</v>
      </c>
      <c r="AL614" s="38">
        <f t="shared" si="250"/>
        <v>826.87</v>
      </c>
      <c r="AM614" s="36">
        <f t="shared" si="251"/>
        <v>3103592</v>
      </c>
      <c r="AN614" s="39">
        <f t="shared" si="252"/>
        <v>1.8122660999999999E-3</v>
      </c>
      <c r="AO614" s="36">
        <f t="shared" si="253"/>
        <v>3447.9866733362996</v>
      </c>
      <c r="AP614" s="36">
        <f t="shared" si="254"/>
        <v>1204457</v>
      </c>
      <c r="AQ614" s="36">
        <f t="shared" si="255"/>
        <v>246890</v>
      </c>
      <c r="AR614" s="36">
        <f t="shared" si="256"/>
        <v>497751.5</v>
      </c>
      <c r="AS614" s="36">
        <f t="shared" si="257"/>
        <v>954119</v>
      </c>
      <c r="AT614" s="40">
        <f t="shared" si="258"/>
        <v>1204457</v>
      </c>
      <c r="AU614" s="37"/>
      <c r="AV614" s="37">
        <f t="shared" si="259"/>
        <v>1</v>
      </c>
    </row>
    <row r="615" spans="1:48" ht="15" customHeight="1" x14ac:dyDescent="0.25">
      <c r="A615" s="43">
        <v>63</v>
      </c>
      <c r="B615" s="43">
        <v>100</v>
      </c>
      <c r="C615" t="s">
        <v>1093</v>
      </c>
      <c r="D615" t="s">
        <v>1094</v>
      </c>
      <c r="E615" s="44" t="s">
        <v>95</v>
      </c>
      <c r="F615" s="35">
        <v>31560</v>
      </c>
      <c r="G615" s="53">
        <v>120</v>
      </c>
      <c r="H615" s="56">
        <f t="shared" si="235"/>
        <v>2.0791812460476247</v>
      </c>
      <c r="I615">
        <v>21</v>
      </c>
      <c r="J615">
        <v>67</v>
      </c>
      <c r="K615" s="37">
        <f t="shared" si="234"/>
        <v>31.343300000000003</v>
      </c>
      <c r="L615" s="37">
        <v>163</v>
      </c>
      <c r="M615" s="37">
        <v>173</v>
      </c>
      <c r="N615" s="37">
        <v>158</v>
      </c>
      <c r="O615" s="37">
        <v>141</v>
      </c>
      <c r="P615" s="48">
        <v>141</v>
      </c>
      <c r="Q615" s="53">
        <v>117</v>
      </c>
      <c r="R615" s="45">
        <f t="shared" si="236"/>
        <v>173</v>
      </c>
      <c r="S615" s="38">
        <f t="shared" si="237"/>
        <v>30.64</v>
      </c>
      <c r="T615" s="53">
        <v>3255300</v>
      </c>
      <c r="U615" s="53">
        <v>12076283</v>
      </c>
      <c r="V615" s="63">
        <f t="shared" si="238"/>
        <v>26.956142</v>
      </c>
      <c r="W615" s="36">
        <v>39</v>
      </c>
      <c r="X615">
        <v>113</v>
      </c>
      <c r="Y615">
        <f t="shared" si="239"/>
        <v>34.51</v>
      </c>
      <c r="Z615" s="55">
        <v>118748</v>
      </c>
      <c r="AA615" s="46">
        <v>16000</v>
      </c>
      <c r="AB615" s="37">
        <f t="shared" si="240"/>
        <v>0.376778</v>
      </c>
      <c r="AC615" s="37" t="str">
        <f t="shared" si="241"/>
        <v/>
      </c>
      <c r="AD615" s="37" t="str">
        <f t="shared" si="242"/>
        <v/>
      </c>
      <c r="AE615" s="71">
        <f t="shared" si="243"/>
        <v>655.73031608326119</v>
      </c>
      <c r="AF615" s="71">
        <f t="shared" si="244"/>
        <v>0</v>
      </c>
      <c r="AG615" s="71">
        <f t="shared" si="245"/>
        <v>0</v>
      </c>
      <c r="AH615" s="71" t="str">
        <f t="shared" si="246"/>
        <v/>
      </c>
      <c r="AI615" s="37" t="str">
        <f t="shared" si="247"/>
        <v/>
      </c>
      <c r="AJ615" s="37" t="str">
        <f t="shared" si="248"/>
        <v/>
      </c>
      <c r="AK615" s="38">
        <f t="shared" si="249"/>
        <v>655.73</v>
      </c>
      <c r="AL615" s="38">
        <f t="shared" si="250"/>
        <v>666.96</v>
      </c>
      <c r="AM615" s="36">
        <f t="shared" si="251"/>
        <v>35294</v>
      </c>
      <c r="AN615" s="39">
        <f t="shared" si="252"/>
        <v>1.8122660999999999E-3</v>
      </c>
      <c r="AO615" s="36">
        <f t="shared" si="253"/>
        <v>6.7670016174000001</v>
      </c>
      <c r="AP615" s="36">
        <f t="shared" si="254"/>
        <v>31567</v>
      </c>
      <c r="AQ615" s="36">
        <f t="shared" si="255"/>
        <v>1200</v>
      </c>
      <c r="AR615" s="36">
        <f t="shared" si="256"/>
        <v>800</v>
      </c>
      <c r="AS615" s="36">
        <f t="shared" si="257"/>
        <v>30760</v>
      </c>
      <c r="AT615" s="40">
        <f t="shared" si="258"/>
        <v>31567</v>
      </c>
      <c r="AU615" s="37"/>
      <c r="AV615" s="37">
        <f t="shared" si="259"/>
        <v>1</v>
      </c>
    </row>
    <row r="616" spans="1:48" ht="15" customHeight="1" x14ac:dyDescent="0.25">
      <c r="A616" s="43">
        <v>63</v>
      </c>
      <c r="B616" s="43">
        <v>400</v>
      </c>
      <c r="C616" t="s">
        <v>2085</v>
      </c>
      <c r="D616" t="s">
        <v>2086</v>
      </c>
      <c r="E616" s="44" t="s">
        <v>589</v>
      </c>
      <c r="F616" s="35">
        <v>156111</v>
      </c>
      <c r="G616" s="53">
        <v>417</v>
      </c>
      <c r="H616" s="56">
        <f t="shared" si="235"/>
        <v>2.6201360549737576</v>
      </c>
      <c r="I616">
        <v>52</v>
      </c>
      <c r="J616">
        <v>196</v>
      </c>
      <c r="K616" s="37">
        <f t="shared" si="234"/>
        <v>26.5306</v>
      </c>
      <c r="L616" s="37">
        <v>536</v>
      </c>
      <c r="M616" s="37">
        <v>536</v>
      </c>
      <c r="N616" s="37">
        <v>441</v>
      </c>
      <c r="O616" s="37">
        <v>396</v>
      </c>
      <c r="P616" s="48">
        <v>435</v>
      </c>
      <c r="Q616" s="53">
        <v>413</v>
      </c>
      <c r="R616" s="45">
        <f t="shared" si="236"/>
        <v>536</v>
      </c>
      <c r="S616" s="38">
        <f t="shared" si="237"/>
        <v>22.2</v>
      </c>
      <c r="T616" s="53">
        <v>5451500</v>
      </c>
      <c r="U616" s="53">
        <v>18591751</v>
      </c>
      <c r="V616" s="63">
        <f t="shared" si="238"/>
        <v>29.322144000000002</v>
      </c>
      <c r="W616" s="36">
        <v>58</v>
      </c>
      <c r="X616">
        <v>399</v>
      </c>
      <c r="Y616">
        <f t="shared" si="239"/>
        <v>14.54</v>
      </c>
      <c r="Z616" s="55">
        <v>231675</v>
      </c>
      <c r="AA616" s="46">
        <v>243806</v>
      </c>
      <c r="AB616" s="37">
        <f t="shared" si="240"/>
        <v>0.376778</v>
      </c>
      <c r="AC616" s="37" t="str">
        <f t="shared" si="241"/>
        <v/>
      </c>
      <c r="AD616" s="37" t="str">
        <f t="shared" si="242"/>
        <v/>
      </c>
      <c r="AE616" s="71">
        <f t="shared" si="243"/>
        <v>775.21479141443865</v>
      </c>
      <c r="AF616" s="71">
        <f t="shared" si="244"/>
        <v>0</v>
      </c>
      <c r="AG616" s="71">
        <f t="shared" si="245"/>
        <v>0</v>
      </c>
      <c r="AH616" s="71" t="str">
        <f t="shared" si="246"/>
        <v/>
      </c>
      <c r="AI616" s="37" t="str">
        <f t="shared" si="247"/>
        <v/>
      </c>
      <c r="AJ616" s="37" t="str">
        <f t="shared" si="248"/>
        <v/>
      </c>
      <c r="AK616" s="38">
        <f t="shared" si="249"/>
        <v>775.21</v>
      </c>
      <c r="AL616" s="38">
        <f t="shared" si="250"/>
        <v>788.49</v>
      </c>
      <c r="AM616" s="36">
        <f t="shared" si="251"/>
        <v>241510</v>
      </c>
      <c r="AN616" s="39">
        <f t="shared" si="252"/>
        <v>1.8122660999999999E-3</v>
      </c>
      <c r="AO616" s="36">
        <f t="shared" si="253"/>
        <v>154.7657126739</v>
      </c>
      <c r="AP616" s="36">
        <f t="shared" si="254"/>
        <v>156266</v>
      </c>
      <c r="AQ616" s="36">
        <f t="shared" si="255"/>
        <v>4170</v>
      </c>
      <c r="AR616" s="36">
        <f t="shared" si="256"/>
        <v>12190.300000000001</v>
      </c>
      <c r="AS616" s="36">
        <f t="shared" si="257"/>
        <v>151941</v>
      </c>
      <c r="AT616" s="40">
        <f t="shared" si="258"/>
        <v>156266</v>
      </c>
      <c r="AU616" s="37"/>
      <c r="AV616" s="37">
        <f t="shared" si="259"/>
        <v>1</v>
      </c>
    </row>
    <row r="617" spans="1:48" ht="15" customHeight="1" x14ac:dyDescent="0.25">
      <c r="A617" s="43">
        <v>63</v>
      </c>
      <c r="B617" s="43">
        <v>500</v>
      </c>
      <c r="C617" t="s">
        <v>2157</v>
      </c>
      <c r="D617" t="s">
        <v>2158</v>
      </c>
      <c r="E617" s="44" t="s">
        <v>625</v>
      </c>
      <c r="F617" s="35">
        <v>43259</v>
      </c>
      <c r="G617" s="53">
        <v>281</v>
      </c>
      <c r="H617" s="56">
        <f t="shared" si="235"/>
        <v>2.4487063199050798</v>
      </c>
      <c r="I617">
        <v>41</v>
      </c>
      <c r="J617">
        <v>156</v>
      </c>
      <c r="K617" s="37">
        <f t="shared" si="234"/>
        <v>26.282100000000003</v>
      </c>
      <c r="L617" s="37">
        <v>285</v>
      </c>
      <c r="M617" s="37">
        <v>353</v>
      </c>
      <c r="N617" s="37">
        <v>277</v>
      </c>
      <c r="O617" s="37">
        <v>270</v>
      </c>
      <c r="P617" s="48">
        <v>292</v>
      </c>
      <c r="Q617" s="53">
        <v>276</v>
      </c>
      <c r="R617" s="45">
        <f t="shared" si="236"/>
        <v>353</v>
      </c>
      <c r="S617" s="38">
        <f t="shared" si="237"/>
        <v>20.399999999999999</v>
      </c>
      <c r="T617" s="53">
        <v>32959100</v>
      </c>
      <c r="U617" s="53">
        <v>46572302</v>
      </c>
      <c r="V617" s="63">
        <f t="shared" si="238"/>
        <v>70.769745999999998</v>
      </c>
      <c r="W617" s="36">
        <v>57</v>
      </c>
      <c r="X617">
        <v>325</v>
      </c>
      <c r="Y617">
        <f t="shared" si="239"/>
        <v>17.54</v>
      </c>
      <c r="Z617" s="55">
        <v>671821</v>
      </c>
      <c r="AA617" s="46">
        <v>215142</v>
      </c>
      <c r="AB617" s="37">
        <f t="shared" si="240"/>
        <v>0.376778</v>
      </c>
      <c r="AC617" s="37" t="str">
        <f t="shared" si="241"/>
        <v/>
      </c>
      <c r="AD617" s="37" t="str">
        <f t="shared" si="242"/>
        <v/>
      </c>
      <c r="AE617" s="71">
        <f t="shared" si="243"/>
        <v>737.34990582167427</v>
      </c>
      <c r="AF617" s="71">
        <f t="shared" si="244"/>
        <v>0</v>
      </c>
      <c r="AG617" s="71">
        <f t="shared" si="245"/>
        <v>0</v>
      </c>
      <c r="AH617" s="71" t="str">
        <f t="shared" si="246"/>
        <v/>
      </c>
      <c r="AI617" s="37" t="str">
        <f t="shared" si="247"/>
        <v/>
      </c>
      <c r="AJ617" s="37" t="str">
        <f t="shared" si="248"/>
        <v/>
      </c>
      <c r="AK617" s="38">
        <f t="shared" si="249"/>
        <v>737.35</v>
      </c>
      <c r="AL617" s="38">
        <f t="shared" si="250"/>
        <v>749.98</v>
      </c>
      <c r="AM617" s="36">
        <f t="shared" si="251"/>
        <v>0</v>
      </c>
      <c r="AN617" s="39">
        <f t="shared" si="252"/>
        <v>1.8122660999999999E-3</v>
      </c>
      <c r="AO617" s="36">
        <f t="shared" si="253"/>
        <v>-78.396819219899996</v>
      </c>
      <c r="AP617" s="36">
        <f t="shared" si="254"/>
        <v>0</v>
      </c>
      <c r="AQ617" s="36">
        <f t="shared" si="255"/>
        <v>2810</v>
      </c>
      <c r="AR617" s="36">
        <f t="shared" si="256"/>
        <v>10757.1</v>
      </c>
      <c r="AS617" s="36">
        <f t="shared" si="257"/>
        <v>40449</v>
      </c>
      <c r="AT617" s="40">
        <f t="shared" si="258"/>
        <v>40449</v>
      </c>
      <c r="AU617" s="37"/>
      <c r="AV617" s="37">
        <f t="shared" si="259"/>
        <v>1</v>
      </c>
    </row>
    <row r="618" spans="1:48" ht="15" customHeight="1" x14ac:dyDescent="0.25">
      <c r="A618" s="43">
        <v>63</v>
      </c>
      <c r="B618" s="43">
        <v>600</v>
      </c>
      <c r="C618" t="s">
        <v>2187</v>
      </c>
      <c r="D618" t="s">
        <v>2188</v>
      </c>
      <c r="E618" s="44" t="s">
        <v>640</v>
      </c>
      <c r="F618" s="35">
        <v>664010</v>
      </c>
      <c r="G618" s="53">
        <v>1353</v>
      </c>
      <c r="H618" s="56">
        <f t="shared" si="235"/>
        <v>3.131297796597623</v>
      </c>
      <c r="I618">
        <v>149</v>
      </c>
      <c r="J618">
        <v>631</v>
      </c>
      <c r="K618" s="37">
        <f t="shared" si="234"/>
        <v>23.613300000000002</v>
      </c>
      <c r="L618" s="37">
        <v>1740</v>
      </c>
      <c r="M618" s="37">
        <v>1732</v>
      </c>
      <c r="N618" s="37">
        <v>1481</v>
      </c>
      <c r="O618" s="37">
        <v>1590</v>
      </c>
      <c r="P618" s="45">
        <v>1427</v>
      </c>
      <c r="Q618" s="53">
        <v>1339</v>
      </c>
      <c r="R618" s="45">
        <f t="shared" si="236"/>
        <v>1740</v>
      </c>
      <c r="S618" s="38">
        <f t="shared" si="237"/>
        <v>22.24</v>
      </c>
      <c r="T618" s="53">
        <v>11515000</v>
      </c>
      <c r="U618" s="53">
        <v>80115977</v>
      </c>
      <c r="V618" s="63">
        <f t="shared" si="238"/>
        <v>14.372913</v>
      </c>
      <c r="W618" s="36">
        <v>299</v>
      </c>
      <c r="X618">
        <v>1288</v>
      </c>
      <c r="Y618">
        <f t="shared" si="239"/>
        <v>23.21</v>
      </c>
      <c r="Z618" s="55">
        <v>802069</v>
      </c>
      <c r="AA618" s="46">
        <v>826812</v>
      </c>
      <c r="AB618" s="37">
        <f t="shared" si="240"/>
        <v>0.376778</v>
      </c>
      <c r="AC618" s="37" t="str">
        <f t="shared" si="241"/>
        <v/>
      </c>
      <c r="AD618" s="37" t="str">
        <f t="shared" si="242"/>
        <v/>
      </c>
      <c r="AE618" s="71">
        <f t="shared" si="243"/>
        <v>888.1186634190932</v>
      </c>
      <c r="AF618" s="71">
        <f t="shared" si="244"/>
        <v>0</v>
      </c>
      <c r="AG618" s="71">
        <f t="shared" si="245"/>
        <v>0</v>
      </c>
      <c r="AH618" s="71" t="str">
        <f t="shared" si="246"/>
        <v/>
      </c>
      <c r="AI618" s="37" t="str">
        <f t="shared" si="247"/>
        <v/>
      </c>
      <c r="AJ618" s="37" t="str">
        <f t="shared" si="248"/>
        <v/>
      </c>
      <c r="AK618" s="38">
        <f t="shared" si="249"/>
        <v>888.12</v>
      </c>
      <c r="AL618" s="38">
        <f t="shared" si="250"/>
        <v>903.34</v>
      </c>
      <c r="AM618" s="36">
        <f t="shared" si="251"/>
        <v>920017</v>
      </c>
      <c r="AN618" s="39">
        <f t="shared" si="252"/>
        <v>1.8122660999999999E-3</v>
      </c>
      <c r="AO618" s="36">
        <f t="shared" si="253"/>
        <v>463.95280746269998</v>
      </c>
      <c r="AP618" s="36">
        <f t="shared" si="254"/>
        <v>664474</v>
      </c>
      <c r="AQ618" s="36">
        <f t="shared" si="255"/>
        <v>13530</v>
      </c>
      <c r="AR618" s="36">
        <f t="shared" si="256"/>
        <v>41340.600000000006</v>
      </c>
      <c r="AS618" s="36">
        <f t="shared" si="257"/>
        <v>650480</v>
      </c>
      <c r="AT618" s="40">
        <f t="shared" si="258"/>
        <v>664474</v>
      </c>
      <c r="AU618" s="37"/>
      <c r="AV618" s="37">
        <f t="shared" si="259"/>
        <v>1</v>
      </c>
    </row>
    <row r="619" spans="1:48" ht="15" customHeight="1" x14ac:dyDescent="0.25">
      <c r="A619" s="43">
        <v>64</v>
      </c>
      <c r="B619" s="43">
        <v>100</v>
      </c>
      <c r="C619" t="s">
        <v>1017</v>
      </c>
      <c r="D619" t="s">
        <v>1018</v>
      </c>
      <c r="E619" s="44" t="s">
        <v>57</v>
      </c>
      <c r="F619" s="35">
        <v>127330</v>
      </c>
      <c r="G619" s="53">
        <v>288</v>
      </c>
      <c r="H619" s="56">
        <f t="shared" si="235"/>
        <v>2.459392487759231</v>
      </c>
      <c r="I619">
        <v>47</v>
      </c>
      <c r="J619">
        <v>171</v>
      </c>
      <c r="K619" s="37">
        <f t="shared" si="234"/>
        <v>27.485399999999998</v>
      </c>
      <c r="L619" s="37">
        <v>429</v>
      </c>
      <c r="M619" s="37">
        <v>438</v>
      </c>
      <c r="N619" s="37">
        <v>383</v>
      </c>
      <c r="O619" s="37">
        <v>412</v>
      </c>
      <c r="P619" s="48">
        <v>384</v>
      </c>
      <c r="Q619" s="53">
        <v>291</v>
      </c>
      <c r="R619" s="45">
        <f t="shared" si="236"/>
        <v>438</v>
      </c>
      <c r="S619" s="38">
        <f t="shared" si="237"/>
        <v>34.25</v>
      </c>
      <c r="T619" s="53">
        <v>1148000</v>
      </c>
      <c r="U619" s="53">
        <v>15158533</v>
      </c>
      <c r="V619" s="63">
        <f t="shared" si="238"/>
        <v>7.5732920000000004</v>
      </c>
      <c r="W619" s="36">
        <v>97</v>
      </c>
      <c r="X619">
        <v>359</v>
      </c>
      <c r="Y619">
        <f t="shared" si="239"/>
        <v>27.02</v>
      </c>
      <c r="Z619" s="55">
        <v>142924</v>
      </c>
      <c r="AA619" s="46">
        <v>159226</v>
      </c>
      <c r="AB619" s="37">
        <f t="shared" si="240"/>
        <v>0.376778</v>
      </c>
      <c r="AC619" s="37" t="str">
        <f t="shared" si="241"/>
        <v/>
      </c>
      <c r="AD619" s="37" t="str">
        <f t="shared" si="242"/>
        <v/>
      </c>
      <c r="AE619" s="71">
        <f t="shared" si="243"/>
        <v>739.71023451879569</v>
      </c>
      <c r="AF619" s="71">
        <f t="shared" si="244"/>
        <v>0</v>
      </c>
      <c r="AG619" s="71">
        <f t="shared" si="245"/>
        <v>0</v>
      </c>
      <c r="AH619" s="71" t="str">
        <f t="shared" si="246"/>
        <v/>
      </c>
      <c r="AI619" s="37" t="str">
        <f t="shared" si="247"/>
        <v/>
      </c>
      <c r="AJ619" s="37" t="str">
        <f t="shared" si="248"/>
        <v/>
      </c>
      <c r="AK619" s="38">
        <f t="shared" si="249"/>
        <v>739.71</v>
      </c>
      <c r="AL619" s="38">
        <f t="shared" si="250"/>
        <v>752.38</v>
      </c>
      <c r="AM619" s="36">
        <f t="shared" si="251"/>
        <v>162835</v>
      </c>
      <c r="AN619" s="39">
        <f t="shared" si="252"/>
        <v>1.8122660999999999E-3</v>
      </c>
      <c r="AO619" s="36">
        <f t="shared" si="253"/>
        <v>64.344507880500004</v>
      </c>
      <c r="AP619" s="36">
        <f t="shared" si="254"/>
        <v>127394</v>
      </c>
      <c r="AQ619" s="36">
        <f t="shared" si="255"/>
        <v>2880</v>
      </c>
      <c r="AR619" s="36">
        <f t="shared" si="256"/>
        <v>7961.3</v>
      </c>
      <c r="AS619" s="36">
        <f t="shared" si="257"/>
        <v>124450</v>
      </c>
      <c r="AT619" s="40">
        <f t="shared" si="258"/>
        <v>127394</v>
      </c>
      <c r="AU619" s="37"/>
      <c r="AV619" s="37">
        <f t="shared" si="259"/>
        <v>1</v>
      </c>
    </row>
    <row r="620" spans="1:48" ht="15" customHeight="1" x14ac:dyDescent="0.25">
      <c r="A620" s="43">
        <v>64</v>
      </c>
      <c r="B620" s="43">
        <v>200</v>
      </c>
      <c r="C620" t="s">
        <v>1195</v>
      </c>
      <c r="D620" t="s">
        <v>1196</v>
      </c>
      <c r="E620" s="44" t="s">
        <v>146</v>
      </c>
      <c r="F620" s="35">
        <v>41820</v>
      </c>
      <c r="G620" s="53">
        <v>156</v>
      </c>
      <c r="H620" s="56">
        <f t="shared" si="235"/>
        <v>2.1931245983544616</v>
      </c>
      <c r="I620">
        <v>23</v>
      </c>
      <c r="J620">
        <v>70</v>
      </c>
      <c r="K620" s="37">
        <f t="shared" si="234"/>
        <v>32.857100000000003</v>
      </c>
      <c r="L620" s="37">
        <v>252</v>
      </c>
      <c r="M620" s="37">
        <v>227</v>
      </c>
      <c r="N620" s="37">
        <v>191</v>
      </c>
      <c r="O620" s="37">
        <v>191</v>
      </c>
      <c r="P620" s="48">
        <v>153</v>
      </c>
      <c r="Q620" s="53">
        <v>155</v>
      </c>
      <c r="R620" s="45">
        <f t="shared" si="236"/>
        <v>252</v>
      </c>
      <c r="S620" s="38">
        <f t="shared" si="237"/>
        <v>38.1</v>
      </c>
      <c r="T620" s="53">
        <v>1470600</v>
      </c>
      <c r="U620" s="53">
        <v>7768944</v>
      </c>
      <c r="V620" s="63">
        <f t="shared" si="238"/>
        <v>18.929214000000002</v>
      </c>
      <c r="W620" s="36">
        <v>20</v>
      </c>
      <c r="X620">
        <v>142</v>
      </c>
      <c r="Y620">
        <f t="shared" si="239"/>
        <v>14.08</v>
      </c>
      <c r="Z620" s="55">
        <v>78956</v>
      </c>
      <c r="AA620" s="46">
        <v>65921</v>
      </c>
      <c r="AB620" s="37">
        <f t="shared" si="240"/>
        <v>0.376778</v>
      </c>
      <c r="AC620" s="37" t="str">
        <f t="shared" si="241"/>
        <v/>
      </c>
      <c r="AD620" s="37" t="str">
        <f t="shared" si="242"/>
        <v/>
      </c>
      <c r="AE620" s="71">
        <f t="shared" si="243"/>
        <v>680.89778191073844</v>
      </c>
      <c r="AF620" s="71">
        <f t="shared" si="244"/>
        <v>0</v>
      </c>
      <c r="AG620" s="71">
        <f t="shared" si="245"/>
        <v>0</v>
      </c>
      <c r="AH620" s="71" t="str">
        <f t="shared" si="246"/>
        <v/>
      </c>
      <c r="AI620" s="37" t="str">
        <f t="shared" si="247"/>
        <v/>
      </c>
      <c r="AJ620" s="37" t="str">
        <f t="shared" si="248"/>
        <v/>
      </c>
      <c r="AK620" s="38">
        <f t="shared" si="249"/>
        <v>680.9</v>
      </c>
      <c r="AL620" s="38">
        <f t="shared" si="250"/>
        <v>692.57</v>
      </c>
      <c r="AM620" s="36">
        <f t="shared" si="251"/>
        <v>78292</v>
      </c>
      <c r="AN620" s="39">
        <f t="shared" si="252"/>
        <v>1.8122660999999999E-3</v>
      </c>
      <c r="AO620" s="36">
        <f t="shared" si="253"/>
        <v>66.096969199200004</v>
      </c>
      <c r="AP620" s="36">
        <f t="shared" si="254"/>
        <v>41886</v>
      </c>
      <c r="AQ620" s="36">
        <f t="shared" si="255"/>
        <v>1560</v>
      </c>
      <c r="AR620" s="36">
        <f t="shared" si="256"/>
        <v>3296.05</v>
      </c>
      <c r="AS620" s="36">
        <f t="shared" si="257"/>
        <v>40260</v>
      </c>
      <c r="AT620" s="40">
        <f t="shared" si="258"/>
        <v>41886</v>
      </c>
      <c r="AU620" s="37"/>
      <c r="AV620" s="37">
        <f t="shared" si="259"/>
        <v>1</v>
      </c>
    </row>
    <row r="621" spans="1:48" ht="15" customHeight="1" x14ac:dyDescent="0.25">
      <c r="A621" s="43">
        <v>64</v>
      </c>
      <c r="B621" s="43">
        <v>300</v>
      </c>
      <c r="C621" t="s">
        <v>1299</v>
      </c>
      <c r="D621" t="s">
        <v>1300</v>
      </c>
      <c r="E621" s="44" t="s">
        <v>197</v>
      </c>
      <c r="F621" s="35">
        <v>10110</v>
      </c>
      <c r="G621" s="53">
        <v>46</v>
      </c>
      <c r="H621" s="56">
        <f t="shared" si="235"/>
        <v>1.6627578316815741</v>
      </c>
      <c r="I621">
        <v>21</v>
      </c>
      <c r="J621">
        <v>28</v>
      </c>
      <c r="K621" s="37">
        <f t="shared" si="234"/>
        <v>75</v>
      </c>
      <c r="L621" s="37">
        <v>154</v>
      </c>
      <c r="M621" s="37">
        <v>96</v>
      </c>
      <c r="N621" s="37">
        <v>69</v>
      </c>
      <c r="O621" s="37">
        <v>69</v>
      </c>
      <c r="P621" s="48">
        <v>70</v>
      </c>
      <c r="Q621" s="53">
        <v>46</v>
      </c>
      <c r="R621" s="45">
        <f t="shared" si="236"/>
        <v>154</v>
      </c>
      <c r="S621" s="38">
        <f t="shared" si="237"/>
        <v>70.13</v>
      </c>
      <c r="T621" s="53">
        <v>3158500</v>
      </c>
      <c r="U621" s="53">
        <v>8695470</v>
      </c>
      <c r="V621" s="63">
        <f t="shared" si="238"/>
        <v>36.323511000000003</v>
      </c>
      <c r="W621" s="36">
        <v>10</v>
      </c>
      <c r="X621">
        <v>38</v>
      </c>
      <c r="Y621">
        <f t="shared" si="239"/>
        <v>26.32</v>
      </c>
      <c r="Z621" s="55">
        <v>96021</v>
      </c>
      <c r="AA621" s="46">
        <v>60236</v>
      </c>
      <c r="AB621" s="37">
        <f t="shared" si="240"/>
        <v>0.376778</v>
      </c>
      <c r="AC621" s="37" t="str">
        <f t="shared" si="241"/>
        <v/>
      </c>
      <c r="AD621" s="37" t="str">
        <f t="shared" si="242"/>
        <v/>
      </c>
      <c r="AE621" s="71">
        <f t="shared" si="243"/>
        <v>563.75196158833103</v>
      </c>
      <c r="AF621" s="71">
        <f t="shared" si="244"/>
        <v>0</v>
      </c>
      <c r="AG621" s="71">
        <f t="shared" si="245"/>
        <v>0</v>
      </c>
      <c r="AH621" s="71" t="str">
        <f t="shared" si="246"/>
        <v/>
      </c>
      <c r="AI621" s="37" t="str">
        <f t="shared" si="247"/>
        <v/>
      </c>
      <c r="AJ621" s="37" t="str">
        <f t="shared" si="248"/>
        <v/>
      </c>
      <c r="AK621" s="38">
        <f t="shared" si="249"/>
        <v>563.75</v>
      </c>
      <c r="AL621" s="38">
        <f t="shared" si="250"/>
        <v>573.41</v>
      </c>
      <c r="AM621" s="36">
        <f t="shared" si="251"/>
        <v>0</v>
      </c>
      <c r="AN621" s="39">
        <f t="shared" si="252"/>
        <v>1.8122660999999999E-3</v>
      </c>
      <c r="AO621" s="36">
        <f t="shared" si="253"/>
        <v>-18.322010271</v>
      </c>
      <c r="AP621" s="36">
        <f t="shared" si="254"/>
        <v>0</v>
      </c>
      <c r="AQ621" s="36">
        <f t="shared" si="255"/>
        <v>460</v>
      </c>
      <c r="AR621" s="36">
        <f t="shared" si="256"/>
        <v>3011.8</v>
      </c>
      <c r="AS621" s="36">
        <f t="shared" si="257"/>
        <v>9650</v>
      </c>
      <c r="AT621" s="40">
        <f t="shared" si="258"/>
        <v>9650</v>
      </c>
      <c r="AU621" s="37"/>
      <c r="AV621" s="37">
        <f t="shared" si="259"/>
        <v>1</v>
      </c>
    </row>
    <row r="622" spans="1:48" ht="15" customHeight="1" x14ac:dyDescent="0.25">
      <c r="A622" s="43">
        <v>64</v>
      </c>
      <c r="B622" s="43">
        <v>400</v>
      </c>
      <c r="C622" t="s">
        <v>1779</v>
      </c>
      <c r="D622" t="s">
        <v>1780</v>
      </c>
      <c r="E622" s="44" t="s">
        <v>436</v>
      </c>
      <c r="F622" s="35">
        <v>344548</v>
      </c>
      <c r="G622" s="53">
        <v>786</v>
      </c>
      <c r="H622" s="56">
        <f t="shared" si="235"/>
        <v>2.8954225460394079</v>
      </c>
      <c r="I622">
        <v>152</v>
      </c>
      <c r="J622">
        <v>381</v>
      </c>
      <c r="K622" s="37">
        <f t="shared" si="234"/>
        <v>39.895000000000003</v>
      </c>
      <c r="L622" s="37">
        <v>962</v>
      </c>
      <c r="M622" s="37">
        <v>1032</v>
      </c>
      <c r="N622" s="37">
        <v>972</v>
      </c>
      <c r="O622" s="37">
        <v>859</v>
      </c>
      <c r="P622" s="48">
        <v>824</v>
      </c>
      <c r="Q622" s="53">
        <v>792</v>
      </c>
      <c r="R622" s="45">
        <f t="shared" si="236"/>
        <v>1032</v>
      </c>
      <c r="S622" s="38">
        <f t="shared" si="237"/>
        <v>23.84</v>
      </c>
      <c r="T622" s="53">
        <v>11529700</v>
      </c>
      <c r="U622" s="53">
        <v>40306985</v>
      </c>
      <c r="V622" s="63">
        <f t="shared" si="238"/>
        <v>28.60472</v>
      </c>
      <c r="W622" s="36">
        <v>161</v>
      </c>
      <c r="X622">
        <v>828</v>
      </c>
      <c r="Y622">
        <f t="shared" si="239"/>
        <v>19.440000000000001</v>
      </c>
      <c r="Z622" s="55">
        <v>475764</v>
      </c>
      <c r="AA622" s="46">
        <v>806289</v>
      </c>
      <c r="AB622" s="37">
        <f t="shared" si="240"/>
        <v>0.376778</v>
      </c>
      <c r="AC622" s="37" t="str">
        <f t="shared" si="241"/>
        <v/>
      </c>
      <c r="AD622" s="37" t="str">
        <f t="shared" si="242"/>
        <v/>
      </c>
      <c r="AE622" s="71">
        <f t="shared" si="243"/>
        <v>836.01924570154631</v>
      </c>
      <c r="AF622" s="71">
        <f t="shared" si="244"/>
        <v>0</v>
      </c>
      <c r="AG622" s="71">
        <f t="shared" si="245"/>
        <v>0</v>
      </c>
      <c r="AH622" s="71" t="str">
        <f t="shared" si="246"/>
        <v/>
      </c>
      <c r="AI622" s="37" t="str">
        <f t="shared" si="247"/>
        <v/>
      </c>
      <c r="AJ622" s="37" t="str">
        <f t="shared" si="248"/>
        <v/>
      </c>
      <c r="AK622" s="38">
        <f t="shared" si="249"/>
        <v>836.02</v>
      </c>
      <c r="AL622" s="38">
        <f t="shared" si="250"/>
        <v>850.34</v>
      </c>
      <c r="AM622" s="36">
        <f t="shared" si="251"/>
        <v>489110</v>
      </c>
      <c r="AN622" s="39">
        <f t="shared" si="252"/>
        <v>1.8122660999999999E-3</v>
      </c>
      <c r="AO622" s="36">
        <f t="shared" si="253"/>
        <v>261.98481194819999</v>
      </c>
      <c r="AP622" s="36">
        <f t="shared" si="254"/>
        <v>344810</v>
      </c>
      <c r="AQ622" s="36">
        <f t="shared" si="255"/>
        <v>7860</v>
      </c>
      <c r="AR622" s="36">
        <f t="shared" si="256"/>
        <v>40314.450000000004</v>
      </c>
      <c r="AS622" s="36">
        <f t="shared" si="257"/>
        <v>336688</v>
      </c>
      <c r="AT622" s="40">
        <f t="shared" si="258"/>
        <v>344810</v>
      </c>
      <c r="AU622" s="37"/>
      <c r="AV622" s="37">
        <f t="shared" si="259"/>
        <v>1</v>
      </c>
    </row>
    <row r="623" spans="1:48" ht="15" customHeight="1" x14ac:dyDescent="0.25">
      <c r="A623" s="43">
        <v>64</v>
      </c>
      <c r="B623" s="43">
        <v>500</v>
      </c>
      <c r="C623" t="s">
        <v>1849</v>
      </c>
      <c r="D623" t="s">
        <v>1850</v>
      </c>
      <c r="E623" s="44" t="s">
        <v>471</v>
      </c>
      <c r="F623" s="35">
        <v>64510</v>
      </c>
      <c r="G623" s="53">
        <v>212</v>
      </c>
      <c r="H623" s="56">
        <f t="shared" si="235"/>
        <v>2.3263358609287512</v>
      </c>
      <c r="I623">
        <v>43</v>
      </c>
      <c r="J623">
        <v>97</v>
      </c>
      <c r="K623" s="37">
        <f t="shared" si="234"/>
        <v>44.329900000000002</v>
      </c>
      <c r="L623" s="37">
        <v>254</v>
      </c>
      <c r="M623" s="37">
        <v>262</v>
      </c>
      <c r="N623" s="37">
        <v>235</v>
      </c>
      <c r="O623" s="37">
        <v>226</v>
      </c>
      <c r="P623" s="48">
        <v>191</v>
      </c>
      <c r="Q623" s="53">
        <v>214</v>
      </c>
      <c r="R623" s="45">
        <f t="shared" si="236"/>
        <v>262</v>
      </c>
      <c r="S623" s="38">
        <f t="shared" si="237"/>
        <v>19.079999999999998</v>
      </c>
      <c r="T623" s="53">
        <v>1006600</v>
      </c>
      <c r="U623" s="53">
        <v>10063860</v>
      </c>
      <c r="V623" s="63">
        <f t="shared" si="238"/>
        <v>10.002126000000001</v>
      </c>
      <c r="W623" s="36">
        <v>22</v>
      </c>
      <c r="X623">
        <v>181</v>
      </c>
      <c r="Y623">
        <f t="shared" si="239"/>
        <v>12.15</v>
      </c>
      <c r="Z623" s="55">
        <v>103337</v>
      </c>
      <c r="AA623" s="46">
        <v>145001</v>
      </c>
      <c r="AB623" s="37">
        <f t="shared" si="240"/>
        <v>0.376778</v>
      </c>
      <c r="AC623" s="37" t="str">
        <f t="shared" si="241"/>
        <v/>
      </c>
      <c r="AD623" s="37" t="str">
        <f t="shared" si="242"/>
        <v/>
      </c>
      <c r="AE623" s="71">
        <f t="shared" si="243"/>
        <v>710.32108595435977</v>
      </c>
      <c r="AF623" s="71">
        <f t="shared" si="244"/>
        <v>0</v>
      </c>
      <c r="AG623" s="71">
        <f t="shared" si="245"/>
        <v>0</v>
      </c>
      <c r="AH623" s="71" t="str">
        <f t="shared" si="246"/>
        <v/>
      </c>
      <c r="AI623" s="37" t="str">
        <f t="shared" si="247"/>
        <v/>
      </c>
      <c r="AJ623" s="37" t="str">
        <f t="shared" si="248"/>
        <v/>
      </c>
      <c r="AK623" s="38">
        <f t="shared" si="249"/>
        <v>710.32</v>
      </c>
      <c r="AL623" s="38">
        <f t="shared" si="250"/>
        <v>722.49</v>
      </c>
      <c r="AM623" s="36">
        <f t="shared" si="251"/>
        <v>114233</v>
      </c>
      <c r="AN623" s="39">
        <f t="shared" si="252"/>
        <v>1.8122660999999999E-3</v>
      </c>
      <c r="AO623" s="36">
        <f t="shared" si="253"/>
        <v>90.11130729029999</v>
      </c>
      <c r="AP623" s="36">
        <f t="shared" si="254"/>
        <v>64600</v>
      </c>
      <c r="AQ623" s="36">
        <f t="shared" si="255"/>
        <v>2120</v>
      </c>
      <c r="AR623" s="36">
        <f t="shared" si="256"/>
        <v>7250.05</v>
      </c>
      <c r="AS623" s="36">
        <f t="shared" si="257"/>
        <v>62390</v>
      </c>
      <c r="AT623" s="40">
        <f t="shared" si="258"/>
        <v>64600</v>
      </c>
      <c r="AU623" s="37"/>
      <c r="AV623" s="37">
        <f t="shared" si="259"/>
        <v>1</v>
      </c>
    </row>
    <row r="624" spans="1:48" ht="15" customHeight="1" x14ac:dyDescent="0.25">
      <c r="A624" s="43">
        <v>64</v>
      </c>
      <c r="B624" s="43">
        <v>600</v>
      </c>
      <c r="C624" t="s">
        <v>1945</v>
      </c>
      <c r="D624" t="s">
        <v>1946</v>
      </c>
      <c r="E624" s="44" t="s">
        <v>519</v>
      </c>
      <c r="F624" s="35">
        <v>74491</v>
      </c>
      <c r="G624" s="53">
        <v>256</v>
      </c>
      <c r="H624" s="56">
        <f t="shared" si="235"/>
        <v>2.4082399653118496</v>
      </c>
      <c r="I624">
        <v>26</v>
      </c>
      <c r="J624">
        <v>105</v>
      </c>
      <c r="K624" s="37">
        <f t="shared" si="234"/>
        <v>24.761900000000001</v>
      </c>
      <c r="L624" s="37">
        <v>247</v>
      </c>
      <c r="M624" s="37">
        <v>242</v>
      </c>
      <c r="N624" s="37">
        <v>297</v>
      </c>
      <c r="O624" s="37">
        <v>271</v>
      </c>
      <c r="P624" s="48">
        <v>252</v>
      </c>
      <c r="Q624" s="53">
        <v>259</v>
      </c>
      <c r="R624" s="45">
        <f t="shared" si="236"/>
        <v>297</v>
      </c>
      <c r="S624" s="38">
        <f t="shared" si="237"/>
        <v>13.8</v>
      </c>
      <c r="T624" s="53">
        <v>4244700</v>
      </c>
      <c r="U624" s="53">
        <v>14261180</v>
      </c>
      <c r="V624" s="63">
        <f t="shared" si="238"/>
        <v>29.764016999999999</v>
      </c>
      <c r="W624" s="36">
        <v>34</v>
      </c>
      <c r="X624">
        <v>216</v>
      </c>
      <c r="Y624">
        <f t="shared" si="239"/>
        <v>15.74</v>
      </c>
      <c r="Z624" s="55">
        <v>157274</v>
      </c>
      <c r="AA624" s="46">
        <v>269228</v>
      </c>
      <c r="AB624" s="37">
        <f t="shared" si="240"/>
        <v>0.376778</v>
      </c>
      <c r="AC624" s="37" t="str">
        <f t="shared" si="241"/>
        <v/>
      </c>
      <c r="AD624" s="37" t="str">
        <f t="shared" si="242"/>
        <v/>
      </c>
      <c r="AE624" s="71">
        <f t="shared" si="243"/>
        <v>728.41181881818534</v>
      </c>
      <c r="AF624" s="71">
        <f t="shared" si="244"/>
        <v>0</v>
      </c>
      <c r="AG624" s="71">
        <f t="shared" si="245"/>
        <v>0</v>
      </c>
      <c r="AH624" s="71" t="str">
        <f t="shared" si="246"/>
        <v/>
      </c>
      <c r="AI624" s="37" t="str">
        <f t="shared" si="247"/>
        <v/>
      </c>
      <c r="AJ624" s="37" t="str">
        <f t="shared" si="248"/>
        <v/>
      </c>
      <c r="AK624" s="38">
        <f t="shared" si="249"/>
        <v>728.41</v>
      </c>
      <c r="AL624" s="38">
        <f t="shared" si="250"/>
        <v>740.89</v>
      </c>
      <c r="AM624" s="36">
        <f t="shared" si="251"/>
        <v>130410</v>
      </c>
      <c r="AN624" s="39">
        <f t="shared" si="252"/>
        <v>1.8122660999999999E-3</v>
      </c>
      <c r="AO624" s="36">
        <f t="shared" si="253"/>
        <v>101.3401080459</v>
      </c>
      <c r="AP624" s="36">
        <f t="shared" si="254"/>
        <v>74592</v>
      </c>
      <c r="AQ624" s="36">
        <f t="shared" si="255"/>
        <v>2560</v>
      </c>
      <c r="AR624" s="36">
        <f t="shared" si="256"/>
        <v>13461.400000000001</v>
      </c>
      <c r="AS624" s="36">
        <f t="shared" si="257"/>
        <v>71931</v>
      </c>
      <c r="AT624" s="40">
        <f t="shared" si="258"/>
        <v>74592</v>
      </c>
      <c r="AU624" s="37"/>
      <c r="AV624" s="37">
        <f t="shared" si="259"/>
        <v>1</v>
      </c>
    </row>
    <row r="625" spans="1:48" ht="15" customHeight="1" x14ac:dyDescent="0.25">
      <c r="A625" s="43">
        <v>64</v>
      </c>
      <c r="B625" s="43">
        <v>700</v>
      </c>
      <c r="C625" t="s">
        <v>1981</v>
      </c>
      <c r="D625" t="s">
        <v>1982</v>
      </c>
      <c r="E625" s="44" t="s">
        <v>537</v>
      </c>
      <c r="F625" s="35">
        <v>393181</v>
      </c>
      <c r="G625" s="53">
        <v>882</v>
      </c>
      <c r="H625" s="56">
        <f t="shared" si="235"/>
        <v>2.9454685851318199</v>
      </c>
      <c r="I625">
        <v>119</v>
      </c>
      <c r="J625">
        <v>392</v>
      </c>
      <c r="K625" s="37">
        <f t="shared" si="234"/>
        <v>30.357099999999999</v>
      </c>
      <c r="L625" s="37">
        <v>972</v>
      </c>
      <c r="M625" s="37">
        <v>975</v>
      </c>
      <c r="N625" s="37">
        <v>965</v>
      </c>
      <c r="O625" s="37">
        <v>903</v>
      </c>
      <c r="P625" s="48">
        <v>896</v>
      </c>
      <c r="Q625" s="53">
        <v>888</v>
      </c>
      <c r="R625" s="45">
        <f t="shared" si="236"/>
        <v>975</v>
      </c>
      <c r="S625" s="38">
        <f t="shared" si="237"/>
        <v>9.5399999999999991</v>
      </c>
      <c r="T625" s="53">
        <v>6218900</v>
      </c>
      <c r="U625" s="53">
        <v>39140045</v>
      </c>
      <c r="V625" s="63">
        <f t="shared" si="238"/>
        <v>15.888842</v>
      </c>
      <c r="W625" s="36">
        <v>194</v>
      </c>
      <c r="X625">
        <v>870</v>
      </c>
      <c r="Y625">
        <f t="shared" si="239"/>
        <v>22.3</v>
      </c>
      <c r="Z625" s="55">
        <v>400944</v>
      </c>
      <c r="AA625" s="46">
        <v>414360</v>
      </c>
      <c r="AB625" s="37">
        <f t="shared" si="240"/>
        <v>0.376778</v>
      </c>
      <c r="AC625" s="37" t="str">
        <f t="shared" si="241"/>
        <v/>
      </c>
      <c r="AD625" s="37" t="str">
        <f t="shared" si="242"/>
        <v/>
      </c>
      <c r="AE625" s="71">
        <f t="shared" si="243"/>
        <v>847.07326467816097</v>
      </c>
      <c r="AF625" s="71">
        <f t="shared" si="244"/>
        <v>0</v>
      </c>
      <c r="AG625" s="71">
        <f t="shared" si="245"/>
        <v>0</v>
      </c>
      <c r="AH625" s="71" t="str">
        <f t="shared" si="246"/>
        <v/>
      </c>
      <c r="AI625" s="37" t="str">
        <f t="shared" si="247"/>
        <v/>
      </c>
      <c r="AJ625" s="37" t="str">
        <f t="shared" si="248"/>
        <v/>
      </c>
      <c r="AK625" s="38">
        <f t="shared" si="249"/>
        <v>847.07</v>
      </c>
      <c r="AL625" s="38">
        <f t="shared" si="250"/>
        <v>861.58</v>
      </c>
      <c r="AM625" s="36">
        <f t="shared" si="251"/>
        <v>608847</v>
      </c>
      <c r="AN625" s="39">
        <f t="shared" si="252"/>
        <v>1.8122660999999999E-3</v>
      </c>
      <c r="AO625" s="36">
        <f t="shared" si="253"/>
        <v>390.84418072259996</v>
      </c>
      <c r="AP625" s="36">
        <f t="shared" si="254"/>
        <v>393572</v>
      </c>
      <c r="AQ625" s="36">
        <f t="shared" si="255"/>
        <v>8820</v>
      </c>
      <c r="AR625" s="36">
        <f t="shared" si="256"/>
        <v>20718</v>
      </c>
      <c r="AS625" s="36">
        <f t="shared" si="257"/>
        <v>384361</v>
      </c>
      <c r="AT625" s="40">
        <f t="shared" si="258"/>
        <v>393572</v>
      </c>
      <c r="AU625" s="37"/>
      <c r="AV625" s="37">
        <f t="shared" si="259"/>
        <v>1</v>
      </c>
    </row>
    <row r="626" spans="1:48" ht="15" customHeight="1" x14ac:dyDescent="0.25">
      <c r="A626" s="43">
        <v>64</v>
      </c>
      <c r="B626" s="43">
        <v>900</v>
      </c>
      <c r="C626" t="s">
        <v>2191</v>
      </c>
      <c r="D626" t="s">
        <v>2192</v>
      </c>
      <c r="E626" s="44" t="s">
        <v>642</v>
      </c>
      <c r="F626" s="35">
        <v>2040707</v>
      </c>
      <c r="G626" s="53">
        <v>5078</v>
      </c>
      <c r="H626" s="56">
        <f t="shared" si="235"/>
        <v>3.7056926965377035</v>
      </c>
      <c r="I626">
        <v>497</v>
      </c>
      <c r="J626">
        <v>2460</v>
      </c>
      <c r="K626" s="37">
        <f t="shared" si="234"/>
        <v>20.203299999999999</v>
      </c>
      <c r="L626" s="37">
        <v>4929</v>
      </c>
      <c r="M626" s="37">
        <v>5416</v>
      </c>
      <c r="N626" s="37">
        <v>5062</v>
      </c>
      <c r="O626" s="37">
        <v>5459</v>
      </c>
      <c r="P626" s="45">
        <v>5254</v>
      </c>
      <c r="Q626" s="53">
        <v>5102</v>
      </c>
      <c r="R626" s="45">
        <f t="shared" si="236"/>
        <v>5459</v>
      </c>
      <c r="S626" s="38">
        <f t="shared" si="237"/>
        <v>6.98</v>
      </c>
      <c r="T626" s="53">
        <v>86919000</v>
      </c>
      <c r="U626" s="53">
        <v>390439729</v>
      </c>
      <c r="V626" s="63">
        <f t="shared" si="238"/>
        <v>22.261823</v>
      </c>
      <c r="W626" s="36">
        <v>1244</v>
      </c>
      <c r="X626">
        <v>5091</v>
      </c>
      <c r="Y626">
        <f t="shared" si="239"/>
        <v>24.44</v>
      </c>
      <c r="Z626" s="55">
        <v>4704779</v>
      </c>
      <c r="AA626" s="46">
        <v>3296085</v>
      </c>
      <c r="AB626" s="37">
        <f t="shared" si="240"/>
        <v>0.376778</v>
      </c>
      <c r="AC626" s="37" t="str">
        <f t="shared" si="241"/>
        <v/>
      </c>
      <c r="AD626" s="37" t="str">
        <f t="shared" si="242"/>
        <v/>
      </c>
      <c r="AE626" s="71">
        <f t="shared" si="243"/>
        <v>0</v>
      </c>
      <c r="AF626" s="71">
        <f t="shared" si="244"/>
        <v>1091.8002020517499</v>
      </c>
      <c r="AG626" s="71">
        <f t="shared" si="245"/>
        <v>0</v>
      </c>
      <c r="AH626" s="71" t="str">
        <f t="shared" si="246"/>
        <v/>
      </c>
      <c r="AI626" s="37" t="str">
        <f t="shared" si="247"/>
        <v/>
      </c>
      <c r="AJ626" s="37" t="str">
        <f t="shared" si="248"/>
        <v/>
      </c>
      <c r="AK626" s="38">
        <f t="shared" si="249"/>
        <v>1091.8</v>
      </c>
      <c r="AL626" s="38">
        <f t="shared" si="250"/>
        <v>1110.5</v>
      </c>
      <c r="AM626" s="36">
        <f t="shared" si="251"/>
        <v>3866462</v>
      </c>
      <c r="AN626" s="39">
        <f t="shared" si="252"/>
        <v>1.8122660999999999E-3</v>
      </c>
      <c r="AO626" s="36">
        <f t="shared" si="253"/>
        <v>3308.7538934054996</v>
      </c>
      <c r="AP626" s="36">
        <f t="shared" si="254"/>
        <v>2044016</v>
      </c>
      <c r="AQ626" s="36">
        <f t="shared" si="255"/>
        <v>50780</v>
      </c>
      <c r="AR626" s="36">
        <f t="shared" si="256"/>
        <v>164804.25</v>
      </c>
      <c r="AS626" s="36">
        <f t="shared" si="257"/>
        <v>1989927</v>
      </c>
      <c r="AT626" s="40">
        <f t="shared" si="258"/>
        <v>2044016</v>
      </c>
      <c r="AU626" s="37"/>
      <c r="AV626" s="37">
        <f t="shared" si="259"/>
        <v>1</v>
      </c>
    </row>
    <row r="627" spans="1:48" ht="15" customHeight="1" x14ac:dyDescent="0.25">
      <c r="A627" s="43">
        <v>64</v>
      </c>
      <c r="B627" s="43">
        <v>1000</v>
      </c>
      <c r="C627" t="s">
        <v>2199</v>
      </c>
      <c r="D627" t="s">
        <v>2200</v>
      </c>
      <c r="E627" s="44" t="s">
        <v>646</v>
      </c>
      <c r="F627" s="35">
        <v>22749</v>
      </c>
      <c r="G627" s="53">
        <v>88</v>
      </c>
      <c r="H627" s="56">
        <f t="shared" si="235"/>
        <v>1.9444826721501687</v>
      </c>
      <c r="I627">
        <v>7</v>
      </c>
      <c r="J627">
        <v>32</v>
      </c>
      <c r="K627" s="37">
        <f t="shared" si="234"/>
        <v>21.875</v>
      </c>
      <c r="L627" s="37">
        <v>166</v>
      </c>
      <c r="M627" s="37">
        <v>158</v>
      </c>
      <c r="N627" s="37">
        <v>117</v>
      </c>
      <c r="O627" s="37">
        <v>100</v>
      </c>
      <c r="P627" s="48">
        <v>95</v>
      </c>
      <c r="Q627" s="53">
        <v>89</v>
      </c>
      <c r="R627" s="45">
        <f t="shared" si="236"/>
        <v>166</v>
      </c>
      <c r="S627" s="38">
        <f t="shared" si="237"/>
        <v>46.99</v>
      </c>
      <c r="T627" s="53">
        <v>1075100</v>
      </c>
      <c r="U627" s="53">
        <v>5125894</v>
      </c>
      <c r="V627" s="63">
        <f t="shared" si="238"/>
        <v>20.973901999999999</v>
      </c>
      <c r="W627" s="36">
        <v>15</v>
      </c>
      <c r="X627">
        <v>64</v>
      </c>
      <c r="Y627">
        <f t="shared" si="239"/>
        <v>23.44</v>
      </c>
      <c r="Z627" s="55">
        <v>50888</v>
      </c>
      <c r="AA627" s="46">
        <v>63001</v>
      </c>
      <c r="AB627" s="37">
        <f t="shared" si="240"/>
        <v>0.376778</v>
      </c>
      <c r="AC627" s="37" t="str">
        <f t="shared" si="241"/>
        <v/>
      </c>
      <c r="AD627" s="37" t="str">
        <f t="shared" si="242"/>
        <v/>
      </c>
      <c r="AE627" s="71">
        <f t="shared" si="243"/>
        <v>625.97849917651286</v>
      </c>
      <c r="AF627" s="71">
        <f t="shared" si="244"/>
        <v>0</v>
      </c>
      <c r="AG627" s="71">
        <f t="shared" si="245"/>
        <v>0</v>
      </c>
      <c r="AH627" s="71" t="str">
        <f t="shared" si="246"/>
        <v/>
      </c>
      <c r="AI627" s="37" t="str">
        <f t="shared" si="247"/>
        <v/>
      </c>
      <c r="AJ627" s="37" t="str">
        <f t="shared" si="248"/>
        <v/>
      </c>
      <c r="AK627" s="38">
        <f t="shared" si="249"/>
        <v>625.98</v>
      </c>
      <c r="AL627" s="38">
        <f t="shared" si="250"/>
        <v>636.70000000000005</v>
      </c>
      <c r="AM627" s="36">
        <f t="shared" si="251"/>
        <v>36856</v>
      </c>
      <c r="AN627" s="39">
        <f t="shared" si="252"/>
        <v>1.8122660999999999E-3</v>
      </c>
      <c r="AO627" s="36">
        <f t="shared" si="253"/>
        <v>25.565637872699998</v>
      </c>
      <c r="AP627" s="36">
        <f t="shared" si="254"/>
        <v>22775</v>
      </c>
      <c r="AQ627" s="36">
        <f t="shared" si="255"/>
        <v>880</v>
      </c>
      <c r="AR627" s="36">
        <f t="shared" si="256"/>
        <v>3150.05</v>
      </c>
      <c r="AS627" s="36">
        <f t="shared" si="257"/>
        <v>21869</v>
      </c>
      <c r="AT627" s="40">
        <f t="shared" si="258"/>
        <v>22775</v>
      </c>
      <c r="AU627" s="37"/>
      <c r="AV627" s="37">
        <f t="shared" si="259"/>
        <v>1</v>
      </c>
    </row>
    <row r="628" spans="1:48" ht="15" customHeight="1" x14ac:dyDescent="0.25">
      <c r="A628" s="43">
        <v>64</v>
      </c>
      <c r="B628" s="43">
        <v>1100</v>
      </c>
      <c r="C628" t="s">
        <v>2269</v>
      </c>
      <c r="D628" t="s">
        <v>2270</v>
      </c>
      <c r="E628" s="44" t="s">
        <v>680</v>
      </c>
      <c r="F628" s="35">
        <v>105513</v>
      </c>
      <c r="G628" s="53">
        <v>320</v>
      </c>
      <c r="H628" s="56">
        <f t="shared" si="235"/>
        <v>2.5051499783199058</v>
      </c>
      <c r="I628">
        <v>82</v>
      </c>
      <c r="J628">
        <v>208</v>
      </c>
      <c r="K628" s="37">
        <f t="shared" si="234"/>
        <v>39.423099999999998</v>
      </c>
      <c r="L628" s="37">
        <v>505</v>
      </c>
      <c r="M628" s="37">
        <v>518</v>
      </c>
      <c r="N628" s="37">
        <v>459</v>
      </c>
      <c r="O628" s="37">
        <v>434</v>
      </c>
      <c r="P628" s="48">
        <v>339</v>
      </c>
      <c r="Q628" s="53">
        <v>323</v>
      </c>
      <c r="R628" s="45">
        <f t="shared" si="236"/>
        <v>518</v>
      </c>
      <c r="S628" s="38">
        <f t="shared" si="237"/>
        <v>38.22</v>
      </c>
      <c r="T628" s="53">
        <v>5761500</v>
      </c>
      <c r="U628" s="53">
        <v>25634061</v>
      </c>
      <c r="V628" s="63">
        <f t="shared" si="238"/>
        <v>22.475954999999999</v>
      </c>
      <c r="W628" s="36">
        <v>95</v>
      </c>
      <c r="X628">
        <v>350</v>
      </c>
      <c r="Y628">
        <f t="shared" si="239"/>
        <v>27.14</v>
      </c>
      <c r="Z628" s="55">
        <v>256160</v>
      </c>
      <c r="AA628" s="46">
        <v>162506</v>
      </c>
      <c r="AB628" s="37">
        <f t="shared" si="240"/>
        <v>0.376778</v>
      </c>
      <c r="AC628" s="37" t="str">
        <f t="shared" si="241"/>
        <v/>
      </c>
      <c r="AD628" s="37" t="str">
        <f t="shared" si="242"/>
        <v/>
      </c>
      <c r="AE628" s="71">
        <f t="shared" si="243"/>
        <v>749.81701176136585</v>
      </c>
      <c r="AF628" s="71">
        <f t="shared" si="244"/>
        <v>0</v>
      </c>
      <c r="AG628" s="71">
        <f t="shared" si="245"/>
        <v>0</v>
      </c>
      <c r="AH628" s="71" t="str">
        <f t="shared" si="246"/>
        <v/>
      </c>
      <c r="AI628" s="37" t="str">
        <f t="shared" si="247"/>
        <v/>
      </c>
      <c r="AJ628" s="37" t="str">
        <f t="shared" si="248"/>
        <v/>
      </c>
      <c r="AK628" s="38">
        <f t="shared" si="249"/>
        <v>749.82</v>
      </c>
      <c r="AL628" s="38">
        <f t="shared" si="250"/>
        <v>762.67</v>
      </c>
      <c r="AM628" s="36">
        <f t="shared" si="251"/>
        <v>147539</v>
      </c>
      <c r="AN628" s="39">
        <f t="shared" si="252"/>
        <v>1.8122660999999999E-3</v>
      </c>
      <c r="AO628" s="36">
        <f t="shared" si="253"/>
        <v>76.162295118599999</v>
      </c>
      <c r="AP628" s="36">
        <f t="shared" si="254"/>
        <v>105589</v>
      </c>
      <c r="AQ628" s="36">
        <f t="shared" si="255"/>
        <v>3200</v>
      </c>
      <c r="AR628" s="36">
        <f t="shared" si="256"/>
        <v>8125.3</v>
      </c>
      <c r="AS628" s="36">
        <f t="shared" si="257"/>
        <v>102313</v>
      </c>
      <c r="AT628" s="40">
        <f t="shared" si="258"/>
        <v>105589</v>
      </c>
      <c r="AU628" s="37"/>
      <c r="AV628" s="37">
        <f t="shared" si="259"/>
        <v>1</v>
      </c>
    </row>
    <row r="629" spans="1:48" ht="15" customHeight="1" x14ac:dyDescent="0.25">
      <c r="A629" s="43">
        <v>64</v>
      </c>
      <c r="B629" s="43">
        <v>1200</v>
      </c>
      <c r="C629" t="s">
        <v>2287</v>
      </c>
      <c r="D629" t="s">
        <v>2288</v>
      </c>
      <c r="E629" s="44" t="s">
        <v>689</v>
      </c>
      <c r="F629" s="35">
        <v>19814</v>
      </c>
      <c r="G629" s="53">
        <v>81</v>
      </c>
      <c r="H629" s="56">
        <f t="shared" si="235"/>
        <v>1.9084850188786497</v>
      </c>
      <c r="I629">
        <v>17</v>
      </c>
      <c r="J629">
        <v>31</v>
      </c>
      <c r="K629" s="37">
        <f t="shared" si="234"/>
        <v>54.838699999999996</v>
      </c>
      <c r="L629" s="37">
        <v>132</v>
      </c>
      <c r="M629" s="37">
        <v>90</v>
      </c>
      <c r="N629" s="37">
        <v>87</v>
      </c>
      <c r="O629" s="37">
        <v>77</v>
      </c>
      <c r="P629" s="48">
        <v>86</v>
      </c>
      <c r="Q629" s="53">
        <v>82</v>
      </c>
      <c r="R629" s="45">
        <f t="shared" si="236"/>
        <v>132</v>
      </c>
      <c r="S629" s="38">
        <f t="shared" si="237"/>
        <v>38.64</v>
      </c>
      <c r="T629" s="53">
        <v>206600</v>
      </c>
      <c r="U629" s="53">
        <v>7863031</v>
      </c>
      <c r="V629" s="63">
        <f t="shared" si="238"/>
        <v>2.6274860000000002</v>
      </c>
      <c r="W629" s="36">
        <v>11</v>
      </c>
      <c r="X629">
        <v>103</v>
      </c>
      <c r="Y629">
        <f t="shared" si="239"/>
        <v>10.68</v>
      </c>
      <c r="Z629" s="55">
        <v>45539</v>
      </c>
      <c r="AA629" s="46">
        <v>40001</v>
      </c>
      <c r="AB629" s="37">
        <f t="shared" si="240"/>
        <v>0.376778</v>
      </c>
      <c r="AC629" s="37" t="str">
        <f t="shared" si="241"/>
        <v/>
      </c>
      <c r="AD629" s="37" t="str">
        <f t="shared" si="242"/>
        <v/>
      </c>
      <c r="AE629" s="71">
        <f t="shared" si="243"/>
        <v>618.02744551485955</v>
      </c>
      <c r="AF629" s="71">
        <f t="shared" si="244"/>
        <v>0</v>
      </c>
      <c r="AG629" s="71">
        <f t="shared" si="245"/>
        <v>0</v>
      </c>
      <c r="AH629" s="71" t="str">
        <f t="shared" si="246"/>
        <v/>
      </c>
      <c r="AI629" s="37" t="str">
        <f t="shared" si="247"/>
        <v/>
      </c>
      <c r="AJ629" s="37" t="str">
        <f t="shared" si="248"/>
        <v/>
      </c>
      <c r="AK629" s="38">
        <f t="shared" si="249"/>
        <v>618.03</v>
      </c>
      <c r="AL629" s="38">
        <f t="shared" si="250"/>
        <v>628.62</v>
      </c>
      <c r="AM629" s="36">
        <f t="shared" si="251"/>
        <v>33760</v>
      </c>
      <c r="AN629" s="39">
        <f t="shared" si="252"/>
        <v>1.8122660999999999E-3</v>
      </c>
      <c r="AO629" s="36">
        <f t="shared" si="253"/>
        <v>25.273863030599998</v>
      </c>
      <c r="AP629" s="36">
        <f t="shared" si="254"/>
        <v>19839</v>
      </c>
      <c r="AQ629" s="36">
        <f t="shared" si="255"/>
        <v>810</v>
      </c>
      <c r="AR629" s="36">
        <f t="shared" si="256"/>
        <v>2000.0500000000002</v>
      </c>
      <c r="AS629" s="36">
        <f t="shared" si="257"/>
        <v>19004</v>
      </c>
      <c r="AT629" s="40">
        <f t="shared" si="258"/>
        <v>19839</v>
      </c>
      <c r="AU629" s="37"/>
      <c r="AV629" s="37">
        <f t="shared" si="259"/>
        <v>1</v>
      </c>
    </row>
    <row r="630" spans="1:48" ht="15" customHeight="1" x14ac:dyDescent="0.25">
      <c r="A630" s="43">
        <v>64</v>
      </c>
      <c r="B630" s="43">
        <v>1300</v>
      </c>
      <c r="C630" t="s">
        <v>2473</v>
      </c>
      <c r="D630" t="s">
        <v>2474</v>
      </c>
      <c r="E630" s="44" t="s">
        <v>782</v>
      </c>
      <c r="F630" s="35">
        <v>92903</v>
      </c>
      <c r="G630" s="53">
        <v>273</v>
      </c>
      <c r="H630" s="56">
        <f t="shared" si="235"/>
        <v>2.436162647040756</v>
      </c>
      <c r="I630">
        <v>34</v>
      </c>
      <c r="J630">
        <v>129</v>
      </c>
      <c r="K630" s="37">
        <f t="shared" si="234"/>
        <v>26.356600000000004</v>
      </c>
      <c r="L630" s="37">
        <v>330</v>
      </c>
      <c r="M630" s="37">
        <v>360</v>
      </c>
      <c r="N630" s="37">
        <v>302</v>
      </c>
      <c r="O630" s="37">
        <v>339</v>
      </c>
      <c r="P630" s="48">
        <v>319</v>
      </c>
      <c r="Q630" s="53">
        <v>276</v>
      </c>
      <c r="R630" s="45">
        <f t="shared" si="236"/>
        <v>360</v>
      </c>
      <c r="S630" s="38">
        <f t="shared" si="237"/>
        <v>24.17</v>
      </c>
      <c r="T630" s="53">
        <v>5512900</v>
      </c>
      <c r="U630" s="53">
        <v>15967329</v>
      </c>
      <c r="V630" s="63">
        <f t="shared" si="238"/>
        <v>34.526125</v>
      </c>
      <c r="W630" s="36">
        <v>42</v>
      </c>
      <c r="X630">
        <v>322</v>
      </c>
      <c r="Y630">
        <f t="shared" si="239"/>
        <v>13.04</v>
      </c>
      <c r="Z630" s="55">
        <v>213573</v>
      </c>
      <c r="AA630" s="46">
        <v>189529</v>
      </c>
      <c r="AB630" s="37">
        <f t="shared" si="240"/>
        <v>0.376778</v>
      </c>
      <c r="AC630" s="37" t="str">
        <f t="shared" si="241"/>
        <v/>
      </c>
      <c r="AD630" s="37" t="str">
        <f t="shared" si="242"/>
        <v/>
      </c>
      <c r="AE630" s="71">
        <f t="shared" si="243"/>
        <v>734.57929699042108</v>
      </c>
      <c r="AF630" s="71">
        <f t="shared" si="244"/>
        <v>0</v>
      </c>
      <c r="AG630" s="71">
        <f t="shared" si="245"/>
        <v>0</v>
      </c>
      <c r="AH630" s="71" t="str">
        <f t="shared" si="246"/>
        <v/>
      </c>
      <c r="AI630" s="37" t="str">
        <f t="shared" si="247"/>
        <v/>
      </c>
      <c r="AJ630" s="37" t="str">
        <f t="shared" si="248"/>
        <v/>
      </c>
      <c r="AK630" s="38">
        <f t="shared" si="249"/>
        <v>734.58</v>
      </c>
      <c r="AL630" s="38">
        <f t="shared" si="250"/>
        <v>747.16</v>
      </c>
      <c r="AM630" s="36">
        <f t="shared" si="251"/>
        <v>123505</v>
      </c>
      <c r="AN630" s="39">
        <f t="shared" si="252"/>
        <v>1.8122660999999999E-3</v>
      </c>
      <c r="AO630" s="36">
        <f t="shared" si="253"/>
        <v>55.458967192199999</v>
      </c>
      <c r="AP630" s="36">
        <f t="shared" si="254"/>
        <v>92958</v>
      </c>
      <c r="AQ630" s="36">
        <f t="shared" si="255"/>
        <v>2730</v>
      </c>
      <c r="AR630" s="36">
        <f t="shared" si="256"/>
        <v>9476.4500000000007</v>
      </c>
      <c r="AS630" s="36">
        <f t="shared" si="257"/>
        <v>90173</v>
      </c>
      <c r="AT630" s="40">
        <f t="shared" si="258"/>
        <v>92958</v>
      </c>
      <c r="AU630" s="37"/>
      <c r="AV630" s="37">
        <f t="shared" si="259"/>
        <v>1</v>
      </c>
    </row>
    <row r="631" spans="1:48" ht="15" customHeight="1" x14ac:dyDescent="0.25">
      <c r="A631" s="43">
        <v>64</v>
      </c>
      <c r="B631" s="43">
        <v>1400</v>
      </c>
      <c r="C631" t="s">
        <v>2487</v>
      </c>
      <c r="D631" t="s">
        <v>2488</v>
      </c>
      <c r="E631" s="44" t="s">
        <v>789</v>
      </c>
      <c r="F631" s="35">
        <v>269482</v>
      </c>
      <c r="G631" s="53">
        <v>736</v>
      </c>
      <c r="H631" s="56">
        <f t="shared" si="235"/>
        <v>2.8668778143374989</v>
      </c>
      <c r="I631">
        <v>50</v>
      </c>
      <c r="J631">
        <v>288</v>
      </c>
      <c r="K631" s="37">
        <f t="shared" si="234"/>
        <v>17.3611</v>
      </c>
      <c r="L631" s="37">
        <v>738</v>
      </c>
      <c r="M631" s="37">
        <v>745</v>
      </c>
      <c r="N631" s="37">
        <v>684</v>
      </c>
      <c r="O631" s="37">
        <v>643</v>
      </c>
      <c r="P631" s="48">
        <v>696</v>
      </c>
      <c r="Q631" s="53">
        <v>739</v>
      </c>
      <c r="R631" s="45">
        <f t="shared" si="236"/>
        <v>745</v>
      </c>
      <c r="S631" s="38">
        <f t="shared" si="237"/>
        <v>1.21</v>
      </c>
      <c r="T631" s="53">
        <v>9066000</v>
      </c>
      <c r="U631" s="53">
        <v>47481037</v>
      </c>
      <c r="V631" s="63">
        <f t="shared" si="238"/>
        <v>19.093938000000001</v>
      </c>
      <c r="W631" s="36">
        <v>137</v>
      </c>
      <c r="X631">
        <v>622</v>
      </c>
      <c r="Y631">
        <f t="shared" si="239"/>
        <v>22.03</v>
      </c>
      <c r="Z631" s="55">
        <v>458523</v>
      </c>
      <c r="AA631" s="46">
        <v>487914</v>
      </c>
      <c r="AB631" s="37">
        <f t="shared" si="240"/>
        <v>0.376778</v>
      </c>
      <c r="AC631" s="37" t="str">
        <f t="shared" si="241"/>
        <v/>
      </c>
      <c r="AD631" s="37" t="str">
        <f t="shared" si="242"/>
        <v/>
      </c>
      <c r="AE631" s="71">
        <f t="shared" si="243"/>
        <v>829.71437099742377</v>
      </c>
      <c r="AF631" s="71">
        <f t="shared" si="244"/>
        <v>0</v>
      </c>
      <c r="AG631" s="71">
        <f t="shared" si="245"/>
        <v>0</v>
      </c>
      <c r="AH631" s="71" t="str">
        <f t="shared" si="246"/>
        <v/>
      </c>
      <c r="AI631" s="37" t="str">
        <f t="shared" si="247"/>
        <v/>
      </c>
      <c r="AJ631" s="37" t="str">
        <f t="shared" si="248"/>
        <v/>
      </c>
      <c r="AK631" s="38">
        <f t="shared" si="249"/>
        <v>829.71</v>
      </c>
      <c r="AL631" s="38">
        <f t="shared" si="250"/>
        <v>843.92</v>
      </c>
      <c r="AM631" s="36">
        <f t="shared" si="251"/>
        <v>448364</v>
      </c>
      <c r="AN631" s="39">
        <f t="shared" si="252"/>
        <v>1.8122660999999999E-3</v>
      </c>
      <c r="AO631" s="36">
        <f t="shared" si="253"/>
        <v>324.18178450019997</v>
      </c>
      <c r="AP631" s="36">
        <f t="shared" si="254"/>
        <v>269806</v>
      </c>
      <c r="AQ631" s="36">
        <f t="shared" si="255"/>
        <v>7360</v>
      </c>
      <c r="AR631" s="36">
        <f t="shared" si="256"/>
        <v>24395.7</v>
      </c>
      <c r="AS631" s="36">
        <f t="shared" si="257"/>
        <v>262122</v>
      </c>
      <c r="AT631" s="40">
        <f t="shared" si="258"/>
        <v>269806</v>
      </c>
      <c r="AU631" s="37"/>
      <c r="AV631" s="37">
        <f t="shared" si="259"/>
        <v>1</v>
      </c>
    </row>
    <row r="632" spans="1:48" ht="15" customHeight="1" x14ac:dyDescent="0.25">
      <c r="A632" s="43">
        <v>64</v>
      </c>
      <c r="B632" s="43">
        <v>1500</v>
      </c>
      <c r="C632" t="s">
        <v>2501</v>
      </c>
      <c r="D632" t="s">
        <v>2502</v>
      </c>
      <c r="E632" s="44" t="s">
        <v>796</v>
      </c>
      <c r="F632" s="35">
        <v>334754</v>
      </c>
      <c r="G632" s="53">
        <v>744</v>
      </c>
      <c r="H632" s="56">
        <f t="shared" si="235"/>
        <v>2.8715729355458786</v>
      </c>
      <c r="I632">
        <v>92</v>
      </c>
      <c r="J632">
        <v>362</v>
      </c>
      <c r="K632" s="37">
        <f t="shared" si="234"/>
        <v>25.414399999999997</v>
      </c>
      <c r="L632" s="37">
        <v>756</v>
      </c>
      <c r="M632" s="37">
        <v>753</v>
      </c>
      <c r="N632" s="37">
        <v>625</v>
      </c>
      <c r="O632" s="37">
        <v>599</v>
      </c>
      <c r="P632" s="48">
        <v>871</v>
      </c>
      <c r="Q632" s="53">
        <v>751</v>
      </c>
      <c r="R632" s="45">
        <f t="shared" si="236"/>
        <v>871</v>
      </c>
      <c r="S632" s="38">
        <f t="shared" si="237"/>
        <v>14.58</v>
      </c>
      <c r="T632" s="53">
        <v>10604300</v>
      </c>
      <c r="U632" s="53">
        <v>31784298</v>
      </c>
      <c r="V632" s="63">
        <f t="shared" si="238"/>
        <v>33.363329</v>
      </c>
      <c r="W632" s="36">
        <v>143</v>
      </c>
      <c r="X632">
        <v>734</v>
      </c>
      <c r="Y632">
        <f t="shared" si="239"/>
        <v>19.48</v>
      </c>
      <c r="Z632" s="55">
        <v>360081</v>
      </c>
      <c r="AA632" s="46">
        <v>306789</v>
      </c>
      <c r="AB632" s="37">
        <f t="shared" si="240"/>
        <v>0.376778</v>
      </c>
      <c r="AC632" s="37" t="str">
        <f t="shared" si="241"/>
        <v/>
      </c>
      <c r="AD632" s="37" t="str">
        <f t="shared" si="242"/>
        <v/>
      </c>
      <c r="AE632" s="71">
        <f t="shared" si="243"/>
        <v>830.75141528456697</v>
      </c>
      <c r="AF632" s="71">
        <f t="shared" si="244"/>
        <v>0</v>
      </c>
      <c r="AG632" s="71">
        <f t="shared" si="245"/>
        <v>0</v>
      </c>
      <c r="AH632" s="71" t="str">
        <f t="shared" si="246"/>
        <v/>
      </c>
      <c r="AI632" s="37" t="str">
        <f t="shared" si="247"/>
        <v/>
      </c>
      <c r="AJ632" s="37" t="str">
        <f t="shared" si="248"/>
        <v/>
      </c>
      <c r="AK632" s="38">
        <f t="shared" si="249"/>
        <v>830.75</v>
      </c>
      <c r="AL632" s="38">
        <f t="shared" si="250"/>
        <v>844.98</v>
      </c>
      <c r="AM632" s="36">
        <f t="shared" si="251"/>
        <v>492995</v>
      </c>
      <c r="AN632" s="39">
        <f t="shared" si="252"/>
        <v>1.8122660999999999E-3</v>
      </c>
      <c r="AO632" s="36">
        <f t="shared" si="253"/>
        <v>286.77479993009996</v>
      </c>
      <c r="AP632" s="36">
        <f t="shared" si="254"/>
        <v>335041</v>
      </c>
      <c r="AQ632" s="36">
        <f t="shared" si="255"/>
        <v>7440</v>
      </c>
      <c r="AR632" s="36">
        <f t="shared" si="256"/>
        <v>15339.45</v>
      </c>
      <c r="AS632" s="36">
        <f t="shared" si="257"/>
        <v>327314</v>
      </c>
      <c r="AT632" s="40">
        <f t="shared" si="258"/>
        <v>335041</v>
      </c>
      <c r="AU632" s="37"/>
      <c r="AV632" s="37">
        <f t="shared" si="259"/>
        <v>1</v>
      </c>
    </row>
    <row r="633" spans="1:48" ht="15" customHeight="1" x14ac:dyDescent="0.25">
      <c r="A633" s="43">
        <v>64</v>
      </c>
      <c r="B633" s="43">
        <v>1600</v>
      </c>
      <c r="C633" t="s">
        <v>2509</v>
      </c>
      <c r="D633" t="s">
        <v>2510</v>
      </c>
      <c r="E633" s="44" t="s">
        <v>800</v>
      </c>
      <c r="F633" s="35">
        <v>21912</v>
      </c>
      <c r="G633" s="53">
        <v>81</v>
      </c>
      <c r="H633" s="56">
        <f t="shared" si="235"/>
        <v>1.9084850188786497</v>
      </c>
      <c r="I633">
        <v>21</v>
      </c>
      <c r="J633">
        <v>57</v>
      </c>
      <c r="K633" s="37">
        <f t="shared" si="234"/>
        <v>36.842100000000002</v>
      </c>
      <c r="L633" s="37">
        <v>124</v>
      </c>
      <c r="M633" s="37">
        <v>118</v>
      </c>
      <c r="N633" s="37">
        <v>103</v>
      </c>
      <c r="O633" s="37">
        <v>103</v>
      </c>
      <c r="P633" s="48">
        <v>84</v>
      </c>
      <c r="Q633" s="53">
        <v>72</v>
      </c>
      <c r="R633" s="45">
        <f t="shared" si="236"/>
        <v>124</v>
      </c>
      <c r="S633" s="38">
        <f t="shared" si="237"/>
        <v>34.68</v>
      </c>
      <c r="T633" s="53">
        <v>567300</v>
      </c>
      <c r="U633" s="53">
        <v>4625539</v>
      </c>
      <c r="V633" s="63">
        <f t="shared" si="238"/>
        <v>12.264517</v>
      </c>
      <c r="W633" s="36">
        <v>28</v>
      </c>
      <c r="X633">
        <v>82</v>
      </c>
      <c r="Y633">
        <f t="shared" si="239"/>
        <v>34.15</v>
      </c>
      <c r="Z633" s="55">
        <v>42521</v>
      </c>
      <c r="AA633" s="46">
        <v>50324</v>
      </c>
      <c r="AB633" s="37">
        <f t="shared" si="240"/>
        <v>0.376778</v>
      </c>
      <c r="AC633" s="37" t="str">
        <f t="shared" si="241"/>
        <v/>
      </c>
      <c r="AD633" s="37" t="str">
        <f t="shared" si="242"/>
        <v/>
      </c>
      <c r="AE633" s="71">
        <f t="shared" si="243"/>
        <v>618.02744551485955</v>
      </c>
      <c r="AF633" s="71">
        <f t="shared" si="244"/>
        <v>0</v>
      </c>
      <c r="AG633" s="71">
        <f t="shared" si="245"/>
        <v>0</v>
      </c>
      <c r="AH633" s="71" t="str">
        <f t="shared" si="246"/>
        <v/>
      </c>
      <c r="AI633" s="37" t="str">
        <f t="shared" si="247"/>
        <v/>
      </c>
      <c r="AJ633" s="37" t="str">
        <f t="shared" si="248"/>
        <v/>
      </c>
      <c r="AK633" s="38">
        <f t="shared" si="249"/>
        <v>618.03</v>
      </c>
      <c r="AL633" s="38">
        <f t="shared" si="250"/>
        <v>628.62</v>
      </c>
      <c r="AM633" s="36">
        <f t="shared" si="251"/>
        <v>34897</v>
      </c>
      <c r="AN633" s="39">
        <f t="shared" si="252"/>
        <v>1.8122660999999999E-3</v>
      </c>
      <c r="AO633" s="36">
        <f t="shared" si="253"/>
        <v>23.532275308499997</v>
      </c>
      <c r="AP633" s="36">
        <f t="shared" si="254"/>
        <v>21936</v>
      </c>
      <c r="AQ633" s="36">
        <f t="shared" si="255"/>
        <v>810</v>
      </c>
      <c r="AR633" s="36">
        <f t="shared" si="256"/>
        <v>2516.2000000000003</v>
      </c>
      <c r="AS633" s="36">
        <f t="shared" si="257"/>
        <v>21102</v>
      </c>
      <c r="AT633" s="40">
        <f t="shared" si="258"/>
        <v>21936</v>
      </c>
      <c r="AU633" s="37"/>
      <c r="AV633" s="37">
        <f t="shared" si="259"/>
        <v>1</v>
      </c>
    </row>
    <row r="634" spans="1:48" ht="15" customHeight="1" x14ac:dyDescent="0.25">
      <c r="A634" s="43">
        <v>65</v>
      </c>
      <c r="B634" s="43">
        <v>100</v>
      </c>
      <c r="C634" t="s">
        <v>1041</v>
      </c>
      <c r="D634" t="s">
        <v>1042</v>
      </c>
      <c r="E634" s="44" t="s">
        <v>69</v>
      </c>
      <c r="F634" s="35">
        <v>437719</v>
      </c>
      <c r="G634" s="53">
        <v>1007</v>
      </c>
      <c r="H634" s="56">
        <f t="shared" si="235"/>
        <v>3.003029470553618</v>
      </c>
      <c r="I634">
        <v>164</v>
      </c>
      <c r="J634">
        <v>517</v>
      </c>
      <c r="K634" s="37">
        <f t="shared" si="234"/>
        <v>31.721500000000002</v>
      </c>
      <c r="L634" s="37">
        <v>1309</v>
      </c>
      <c r="M634" s="37">
        <v>1372</v>
      </c>
      <c r="N634" s="37">
        <v>1326</v>
      </c>
      <c r="O634" s="37">
        <v>1195</v>
      </c>
      <c r="P634" s="45">
        <v>1042</v>
      </c>
      <c r="Q634" s="53">
        <v>1005</v>
      </c>
      <c r="R634" s="45">
        <f t="shared" si="236"/>
        <v>1372</v>
      </c>
      <c r="S634" s="38">
        <f t="shared" si="237"/>
        <v>26.6</v>
      </c>
      <c r="T634" s="53">
        <v>8673900</v>
      </c>
      <c r="U634" s="53">
        <v>62258723</v>
      </c>
      <c r="V634" s="63">
        <f t="shared" si="238"/>
        <v>13.932024</v>
      </c>
      <c r="W634" s="36">
        <v>230</v>
      </c>
      <c r="X634">
        <v>1055</v>
      </c>
      <c r="Y634">
        <f t="shared" si="239"/>
        <v>21.8</v>
      </c>
      <c r="Z634" s="55">
        <v>703109</v>
      </c>
      <c r="AA634" s="46">
        <v>610479</v>
      </c>
      <c r="AB634" s="37">
        <f t="shared" si="240"/>
        <v>0.376778</v>
      </c>
      <c r="AC634" s="37" t="str">
        <f t="shared" si="241"/>
        <v/>
      </c>
      <c r="AD634" s="37" t="str">
        <f t="shared" si="242"/>
        <v/>
      </c>
      <c r="AE634" s="71">
        <f t="shared" si="243"/>
        <v>859.78714036747147</v>
      </c>
      <c r="AF634" s="71">
        <f t="shared" si="244"/>
        <v>0</v>
      </c>
      <c r="AG634" s="71">
        <f t="shared" si="245"/>
        <v>0</v>
      </c>
      <c r="AH634" s="71" t="str">
        <f t="shared" si="246"/>
        <v/>
      </c>
      <c r="AI634" s="37" t="str">
        <f t="shared" si="247"/>
        <v/>
      </c>
      <c r="AJ634" s="37" t="str">
        <f t="shared" si="248"/>
        <v/>
      </c>
      <c r="AK634" s="38">
        <f t="shared" si="249"/>
        <v>859.79</v>
      </c>
      <c r="AL634" s="38">
        <f t="shared" si="250"/>
        <v>874.52</v>
      </c>
      <c r="AM634" s="36">
        <f t="shared" si="251"/>
        <v>615726</v>
      </c>
      <c r="AN634" s="39">
        <f t="shared" si="252"/>
        <v>1.8122660999999999E-3</v>
      </c>
      <c r="AO634" s="36">
        <f t="shared" si="253"/>
        <v>322.59605166270001</v>
      </c>
      <c r="AP634" s="36">
        <f t="shared" si="254"/>
        <v>438042</v>
      </c>
      <c r="AQ634" s="36">
        <f t="shared" si="255"/>
        <v>10070</v>
      </c>
      <c r="AR634" s="36">
        <f t="shared" si="256"/>
        <v>30523.95</v>
      </c>
      <c r="AS634" s="36">
        <f t="shared" si="257"/>
        <v>427649</v>
      </c>
      <c r="AT634" s="40">
        <f t="shared" si="258"/>
        <v>438042</v>
      </c>
      <c r="AU634" s="37"/>
      <c r="AV634" s="37">
        <f t="shared" si="259"/>
        <v>1</v>
      </c>
    </row>
    <row r="635" spans="1:48" ht="15" customHeight="1" x14ac:dyDescent="0.25">
      <c r="A635" s="43">
        <v>65</v>
      </c>
      <c r="B635" s="43">
        <v>200</v>
      </c>
      <c r="C635" t="s">
        <v>1115</v>
      </c>
      <c r="D635" t="s">
        <v>1116</v>
      </c>
      <c r="E635" s="44" t="s">
        <v>106</v>
      </c>
      <c r="F635" s="35">
        <v>267152</v>
      </c>
      <c r="G635" s="53">
        <v>660</v>
      </c>
      <c r="H635" s="56">
        <f t="shared" si="235"/>
        <v>2.8195439355418688</v>
      </c>
      <c r="I635">
        <v>49</v>
      </c>
      <c r="J635">
        <v>267</v>
      </c>
      <c r="K635" s="37">
        <f t="shared" si="234"/>
        <v>18.3521</v>
      </c>
      <c r="L635" s="37">
        <v>758</v>
      </c>
      <c r="M635" s="37">
        <v>782</v>
      </c>
      <c r="N635" s="37">
        <v>734</v>
      </c>
      <c r="O635" s="37">
        <v>768</v>
      </c>
      <c r="P635" s="48">
        <v>733</v>
      </c>
      <c r="Q635" s="53">
        <v>660</v>
      </c>
      <c r="R635" s="45">
        <f t="shared" si="236"/>
        <v>782</v>
      </c>
      <c r="S635" s="38">
        <f t="shared" si="237"/>
        <v>15.6</v>
      </c>
      <c r="T635" s="53">
        <v>7035600</v>
      </c>
      <c r="U635" s="53">
        <v>38131680</v>
      </c>
      <c r="V635" s="63">
        <f t="shared" si="238"/>
        <v>18.450800000000001</v>
      </c>
      <c r="W635" s="36">
        <v>195</v>
      </c>
      <c r="X635">
        <v>568</v>
      </c>
      <c r="Y635">
        <f t="shared" si="239"/>
        <v>34.33</v>
      </c>
      <c r="Z635" s="55">
        <v>446526</v>
      </c>
      <c r="AA635" s="46">
        <v>784052</v>
      </c>
      <c r="AB635" s="37">
        <f t="shared" si="240"/>
        <v>0.376778</v>
      </c>
      <c r="AC635" s="37" t="str">
        <f t="shared" si="241"/>
        <v/>
      </c>
      <c r="AD635" s="37" t="str">
        <f t="shared" si="242"/>
        <v/>
      </c>
      <c r="AE635" s="71">
        <f t="shared" si="243"/>
        <v>819.25940585068133</v>
      </c>
      <c r="AF635" s="71">
        <f t="shared" si="244"/>
        <v>0</v>
      </c>
      <c r="AG635" s="71">
        <f t="shared" si="245"/>
        <v>0</v>
      </c>
      <c r="AH635" s="71" t="str">
        <f t="shared" si="246"/>
        <v/>
      </c>
      <c r="AI635" s="37" t="str">
        <f t="shared" si="247"/>
        <v/>
      </c>
      <c r="AJ635" s="37" t="str">
        <f t="shared" si="248"/>
        <v/>
      </c>
      <c r="AK635" s="38">
        <f t="shared" si="249"/>
        <v>819.26</v>
      </c>
      <c r="AL635" s="38">
        <f t="shared" si="250"/>
        <v>833.3</v>
      </c>
      <c r="AM635" s="36">
        <f t="shared" si="251"/>
        <v>381737</v>
      </c>
      <c r="AN635" s="39">
        <f t="shared" si="252"/>
        <v>1.8122660999999999E-3</v>
      </c>
      <c r="AO635" s="36">
        <f t="shared" si="253"/>
        <v>207.65851106849999</v>
      </c>
      <c r="AP635" s="36">
        <f t="shared" si="254"/>
        <v>267360</v>
      </c>
      <c r="AQ635" s="36">
        <f t="shared" si="255"/>
        <v>6600</v>
      </c>
      <c r="AR635" s="36">
        <f t="shared" si="256"/>
        <v>39202.6</v>
      </c>
      <c r="AS635" s="36">
        <f t="shared" si="257"/>
        <v>260552</v>
      </c>
      <c r="AT635" s="40">
        <f t="shared" si="258"/>
        <v>267360</v>
      </c>
      <c r="AU635" s="37"/>
      <c r="AV635" s="37">
        <f t="shared" si="259"/>
        <v>1</v>
      </c>
    </row>
    <row r="636" spans="1:48" ht="15" customHeight="1" x14ac:dyDescent="0.25">
      <c r="A636" s="43">
        <v>65</v>
      </c>
      <c r="B636" s="43">
        <v>300</v>
      </c>
      <c r="C636" t="s">
        <v>1271</v>
      </c>
      <c r="D636" t="s">
        <v>1272</v>
      </c>
      <c r="E636" s="44" t="s">
        <v>183</v>
      </c>
      <c r="F636" s="35">
        <v>164792</v>
      </c>
      <c r="G636" s="53">
        <v>458</v>
      </c>
      <c r="H636" s="56">
        <f t="shared" si="235"/>
        <v>2.6608654780038692</v>
      </c>
      <c r="I636">
        <v>52</v>
      </c>
      <c r="J636">
        <v>216</v>
      </c>
      <c r="K636" s="37">
        <f t="shared" si="234"/>
        <v>24.074100000000001</v>
      </c>
      <c r="L636" s="37">
        <v>497</v>
      </c>
      <c r="M636" s="37">
        <v>590</v>
      </c>
      <c r="N636" s="37">
        <v>562</v>
      </c>
      <c r="O636" s="37">
        <v>529</v>
      </c>
      <c r="P636" s="48">
        <v>505</v>
      </c>
      <c r="Q636" s="53">
        <v>458</v>
      </c>
      <c r="R636" s="45">
        <f t="shared" si="236"/>
        <v>590</v>
      </c>
      <c r="S636" s="38">
        <f t="shared" si="237"/>
        <v>22.37</v>
      </c>
      <c r="T636" s="53">
        <v>10693200</v>
      </c>
      <c r="U636" s="53">
        <v>29520588</v>
      </c>
      <c r="V636" s="63">
        <f t="shared" si="238"/>
        <v>36.222856</v>
      </c>
      <c r="W636" s="36">
        <v>97</v>
      </c>
      <c r="X636">
        <v>458</v>
      </c>
      <c r="Y636">
        <f t="shared" si="239"/>
        <v>21.18</v>
      </c>
      <c r="Z636" s="55">
        <v>367342</v>
      </c>
      <c r="AA636" s="46">
        <v>361617</v>
      </c>
      <c r="AB636" s="37">
        <f t="shared" si="240"/>
        <v>0.376778</v>
      </c>
      <c r="AC636" s="37" t="str">
        <f t="shared" si="241"/>
        <v/>
      </c>
      <c r="AD636" s="37" t="str">
        <f t="shared" si="242"/>
        <v/>
      </c>
      <c r="AE636" s="71">
        <f t="shared" si="243"/>
        <v>784.21098418506062</v>
      </c>
      <c r="AF636" s="71">
        <f t="shared" si="244"/>
        <v>0</v>
      </c>
      <c r="AG636" s="71">
        <f t="shared" si="245"/>
        <v>0</v>
      </c>
      <c r="AH636" s="71" t="str">
        <f t="shared" si="246"/>
        <v/>
      </c>
      <c r="AI636" s="37" t="str">
        <f t="shared" si="247"/>
        <v/>
      </c>
      <c r="AJ636" s="37" t="str">
        <f t="shared" si="248"/>
        <v/>
      </c>
      <c r="AK636" s="38">
        <f t="shared" si="249"/>
        <v>784.21</v>
      </c>
      <c r="AL636" s="38">
        <f t="shared" si="250"/>
        <v>797.65</v>
      </c>
      <c r="AM636" s="36">
        <f t="shared" si="251"/>
        <v>226917</v>
      </c>
      <c r="AN636" s="39">
        <f t="shared" si="252"/>
        <v>1.8122660999999999E-3</v>
      </c>
      <c r="AO636" s="36">
        <f t="shared" si="253"/>
        <v>112.58703146249999</v>
      </c>
      <c r="AP636" s="36">
        <f t="shared" si="254"/>
        <v>164905</v>
      </c>
      <c r="AQ636" s="36">
        <f t="shared" si="255"/>
        <v>4580</v>
      </c>
      <c r="AR636" s="36">
        <f t="shared" si="256"/>
        <v>18080.850000000002</v>
      </c>
      <c r="AS636" s="36">
        <f t="shared" si="257"/>
        <v>160212</v>
      </c>
      <c r="AT636" s="40">
        <f t="shared" si="258"/>
        <v>164905</v>
      </c>
      <c r="AU636" s="37"/>
      <c r="AV636" s="37">
        <f t="shared" si="259"/>
        <v>1</v>
      </c>
    </row>
    <row r="637" spans="1:48" ht="15" customHeight="1" x14ac:dyDescent="0.25">
      <c r="A637" s="43">
        <v>65</v>
      </c>
      <c r="B637" s="43">
        <v>400</v>
      </c>
      <c r="C637" t="s">
        <v>1413</v>
      </c>
      <c r="D637" t="s">
        <v>1414</v>
      </c>
      <c r="E637" s="44" t="s">
        <v>253</v>
      </c>
      <c r="F637" s="35">
        <v>542498</v>
      </c>
      <c r="G637" s="53">
        <v>1237</v>
      </c>
      <c r="H637" s="56">
        <f t="shared" si="235"/>
        <v>3.0923696996291206</v>
      </c>
      <c r="I637">
        <v>221</v>
      </c>
      <c r="J637">
        <v>480</v>
      </c>
      <c r="K637" s="37">
        <f t="shared" si="234"/>
        <v>46.041699999999999</v>
      </c>
      <c r="L637" s="37">
        <v>1432</v>
      </c>
      <c r="M637" s="37">
        <v>1405</v>
      </c>
      <c r="N637" s="37">
        <v>1276</v>
      </c>
      <c r="O637" s="37">
        <v>1295</v>
      </c>
      <c r="P637" s="45">
        <v>1235</v>
      </c>
      <c r="Q637" s="53">
        <v>1250</v>
      </c>
      <c r="R637" s="45">
        <f t="shared" si="236"/>
        <v>1432</v>
      </c>
      <c r="S637" s="38">
        <f t="shared" si="237"/>
        <v>13.62</v>
      </c>
      <c r="T637" s="53">
        <v>5405400</v>
      </c>
      <c r="U637" s="53">
        <v>51950221</v>
      </c>
      <c r="V637" s="63">
        <f t="shared" si="238"/>
        <v>10.404961</v>
      </c>
      <c r="W637" s="36">
        <v>269</v>
      </c>
      <c r="X637">
        <v>1169</v>
      </c>
      <c r="Y637">
        <f t="shared" si="239"/>
        <v>23.01</v>
      </c>
      <c r="Z637" s="55">
        <v>508162</v>
      </c>
      <c r="AA637" s="46">
        <v>500002</v>
      </c>
      <c r="AB637" s="37">
        <f t="shared" si="240"/>
        <v>0.376778</v>
      </c>
      <c r="AC637" s="37" t="str">
        <f t="shared" si="241"/>
        <v/>
      </c>
      <c r="AD637" s="37" t="str">
        <f t="shared" si="242"/>
        <v/>
      </c>
      <c r="AE637" s="71">
        <f t="shared" si="243"/>
        <v>879.52034214498121</v>
      </c>
      <c r="AF637" s="71">
        <f t="shared" si="244"/>
        <v>0</v>
      </c>
      <c r="AG637" s="71">
        <f t="shared" si="245"/>
        <v>0</v>
      </c>
      <c r="AH637" s="71" t="str">
        <f t="shared" si="246"/>
        <v/>
      </c>
      <c r="AI637" s="37" t="str">
        <f t="shared" si="247"/>
        <v/>
      </c>
      <c r="AJ637" s="37" t="str">
        <f t="shared" si="248"/>
        <v/>
      </c>
      <c r="AK637" s="38">
        <f t="shared" si="249"/>
        <v>879.52</v>
      </c>
      <c r="AL637" s="38">
        <f t="shared" si="250"/>
        <v>894.59</v>
      </c>
      <c r="AM637" s="36">
        <f t="shared" si="251"/>
        <v>915144</v>
      </c>
      <c r="AN637" s="39">
        <f t="shared" si="252"/>
        <v>1.8122660999999999E-3</v>
      </c>
      <c r="AO637" s="36">
        <f t="shared" si="253"/>
        <v>675.33371310059999</v>
      </c>
      <c r="AP637" s="36">
        <f t="shared" si="254"/>
        <v>543173</v>
      </c>
      <c r="AQ637" s="36">
        <f t="shared" si="255"/>
        <v>12370</v>
      </c>
      <c r="AR637" s="36">
        <f t="shared" si="256"/>
        <v>25000.100000000002</v>
      </c>
      <c r="AS637" s="36">
        <f t="shared" si="257"/>
        <v>530128</v>
      </c>
      <c r="AT637" s="40">
        <f t="shared" si="258"/>
        <v>543173</v>
      </c>
      <c r="AU637" s="37"/>
      <c r="AV637" s="37">
        <f t="shared" si="259"/>
        <v>1</v>
      </c>
    </row>
    <row r="638" spans="1:48" ht="15" customHeight="1" x14ac:dyDescent="0.25">
      <c r="A638" s="43">
        <v>65</v>
      </c>
      <c r="B638" s="43">
        <v>500</v>
      </c>
      <c r="C638" t="s">
        <v>1461</v>
      </c>
      <c r="D638" t="s">
        <v>1462</v>
      </c>
      <c r="E638" s="44" t="s">
        <v>277</v>
      </c>
      <c r="F638" s="35">
        <v>193576</v>
      </c>
      <c r="G638" s="53">
        <v>523</v>
      </c>
      <c r="H638" s="56">
        <f t="shared" si="235"/>
        <v>2.7185016888672742</v>
      </c>
      <c r="I638">
        <v>60</v>
      </c>
      <c r="J638">
        <v>205</v>
      </c>
      <c r="K638" s="37">
        <f t="shared" si="234"/>
        <v>29.268300000000004</v>
      </c>
      <c r="L638" s="37">
        <v>557</v>
      </c>
      <c r="M638" s="37">
        <v>512</v>
      </c>
      <c r="N638" s="37">
        <v>441</v>
      </c>
      <c r="O638" s="37">
        <v>498</v>
      </c>
      <c r="P638" s="48">
        <v>510</v>
      </c>
      <c r="Q638" s="53">
        <v>493</v>
      </c>
      <c r="R638" s="45">
        <f t="shared" si="236"/>
        <v>557</v>
      </c>
      <c r="S638" s="38">
        <f t="shared" si="237"/>
        <v>6.1</v>
      </c>
      <c r="T638" s="53">
        <v>1240600</v>
      </c>
      <c r="U638" s="53">
        <v>18289347</v>
      </c>
      <c r="V638" s="63">
        <f t="shared" si="238"/>
        <v>6.7831840000000003</v>
      </c>
      <c r="W638" s="36">
        <v>115</v>
      </c>
      <c r="X638">
        <v>540</v>
      </c>
      <c r="Y638">
        <f t="shared" si="239"/>
        <v>21.3</v>
      </c>
      <c r="Z638" s="55">
        <v>173478</v>
      </c>
      <c r="AA638" s="46">
        <v>185055</v>
      </c>
      <c r="AB638" s="37">
        <f t="shared" si="240"/>
        <v>0.376778</v>
      </c>
      <c r="AC638" s="37" t="str">
        <f t="shared" si="241"/>
        <v/>
      </c>
      <c r="AD638" s="37" t="str">
        <f t="shared" si="242"/>
        <v/>
      </c>
      <c r="AE638" s="71">
        <f t="shared" si="243"/>
        <v>796.94149753193688</v>
      </c>
      <c r="AF638" s="71">
        <f t="shared" si="244"/>
        <v>0</v>
      </c>
      <c r="AG638" s="71">
        <f t="shared" si="245"/>
        <v>0</v>
      </c>
      <c r="AH638" s="71" t="str">
        <f t="shared" si="246"/>
        <v/>
      </c>
      <c r="AI638" s="37" t="str">
        <f t="shared" si="247"/>
        <v/>
      </c>
      <c r="AJ638" s="37" t="str">
        <f t="shared" si="248"/>
        <v/>
      </c>
      <c r="AK638" s="38">
        <f t="shared" si="249"/>
        <v>796.94</v>
      </c>
      <c r="AL638" s="38">
        <f t="shared" si="250"/>
        <v>810.59</v>
      </c>
      <c r="AM638" s="36">
        <f t="shared" si="251"/>
        <v>358576</v>
      </c>
      <c r="AN638" s="39">
        <f t="shared" si="252"/>
        <v>1.8122660999999999E-3</v>
      </c>
      <c r="AO638" s="36">
        <f t="shared" si="253"/>
        <v>299.02390650000001</v>
      </c>
      <c r="AP638" s="36">
        <f t="shared" si="254"/>
        <v>193875</v>
      </c>
      <c r="AQ638" s="36">
        <f t="shared" si="255"/>
        <v>5230</v>
      </c>
      <c r="AR638" s="36">
        <f t="shared" si="256"/>
        <v>9252.75</v>
      </c>
      <c r="AS638" s="36">
        <f t="shared" si="257"/>
        <v>188346</v>
      </c>
      <c r="AT638" s="40">
        <f t="shared" si="258"/>
        <v>193875</v>
      </c>
      <c r="AU638" s="37"/>
      <c r="AV638" s="37">
        <f t="shared" si="259"/>
        <v>1</v>
      </c>
    </row>
    <row r="639" spans="1:48" ht="15" customHeight="1" x14ac:dyDescent="0.25">
      <c r="A639" s="43">
        <v>65</v>
      </c>
      <c r="B639" s="43">
        <v>600</v>
      </c>
      <c r="C639" t="s">
        <v>1605</v>
      </c>
      <c r="D639" t="s">
        <v>1606</v>
      </c>
      <c r="E639" s="44" t="s">
        <v>349</v>
      </c>
      <c r="F639" s="35">
        <v>420270</v>
      </c>
      <c r="G639" s="53">
        <v>1012</v>
      </c>
      <c r="H639" s="56">
        <f t="shared" si="235"/>
        <v>3.0051805125037805</v>
      </c>
      <c r="I639">
        <v>128</v>
      </c>
      <c r="J639">
        <v>516</v>
      </c>
      <c r="K639" s="37">
        <f t="shared" si="234"/>
        <v>24.8062</v>
      </c>
      <c r="L639" s="37">
        <v>1178</v>
      </c>
      <c r="M639" s="37">
        <v>1252</v>
      </c>
      <c r="N639" s="37">
        <v>1145</v>
      </c>
      <c r="O639" s="37">
        <v>1166</v>
      </c>
      <c r="P639" s="45">
        <v>1151</v>
      </c>
      <c r="Q639" s="53">
        <v>1012</v>
      </c>
      <c r="R639" s="45">
        <f t="shared" si="236"/>
        <v>1252</v>
      </c>
      <c r="S639" s="38">
        <f t="shared" si="237"/>
        <v>19.170000000000002</v>
      </c>
      <c r="T639" s="53">
        <v>9387100</v>
      </c>
      <c r="U639" s="53">
        <v>58473920</v>
      </c>
      <c r="V639" s="63">
        <f t="shared" si="238"/>
        <v>16.053481999999999</v>
      </c>
      <c r="W639" s="36">
        <v>198</v>
      </c>
      <c r="X639">
        <v>1127</v>
      </c>
      <c r="Y639">
        <f t="shared" si="239"/>
        <v>17.57</v>
      </c>
      <c r="Z639" s="55">
        <v>634969</v>
      </c>
      <c r="AA639" s="46">
        <v>1037051</v>
      </c>
      <c r="AB639" s="37">
        <f t="shared" si="240"/>
        <v>0.376778</v>
      </c>
      <c r="AC639" s="37" t="str">
        <f t="shared" si="241"/>
        <v/>
      </c>
      <c r="AD639" s="37" t="str">
        <f t="shared" si="242"/>
        <v/>
      </c>
      <c r="AE639" s="71">
        <f t="shared" si="243"/>
        <v>860.26225606029755</v>
      </c>
      <c r="AF639" s="71">
        <f t="shared" si="244"/>
        <v>0</v>
      </c>
      <c r="AG639" s="71">
        <f t="shared" si="245"/>
        <v>0</v>
      </c>
      <c r="AH639" s="71" t="str">
        <f t="shared" si="246"/>
        <v/>
      </c>
      <c r="AI639" s="37" t="str">
        <f t="shared" si="247"/>
        <v/>
      </c>
      <c r="AJ639" s="37" t="str">
        <f t="shared" si="248"/>
        <v/>
      </c>
      <c r="AK639" s="38">
        <f t="shared" si="249"/>
        <v>860.26</v>
      </c>
      <c r="AL639" s="38">
        <f t="shared" si="250"/>
        <v>875</v>
      </c>
      <c r="AM639" s="36">
        <f t="shared" si="251"/>
        <v>646258</v>
      </c>
      <c r="AN639" s="39">
        <f t="shared" si="252"/>
        <v>1.8122660999999999E-3</v>
      </c>
      <c r="AO639" s="36">
        <f t="shared" si="253"/>
        <v>409.55039140679997</v>
      </c>
      <c r="AP639" s="36">
        <f t="shared" si="254"/>
        <v>420680</v>
      </c>
      <c r="AQ639" s="36">
        <f t="shared" si="255"/>
        <v>10120</v>
      </c>
      <c r="AR639" s="36">
        <f t="shared" si="256"/>
        <v>51852.55</v>
      </c>
      <c r="AS639" s="36">
        <f t="shared" si="257"/>
        <v>410150</v>
      </c>
      <c r="AT639" s="40">
        <f t="shared" si="258"/>
        <v>420680</v>
      </c>
      <c r="AU639" s="37"/>
      <c r="AV639" s="37">
        <f t="shared" si="259"/>
        <v>1</v>
      </c>
    </row>
    <row r="640" spans="1:48" ht="15" customHeight="1" x14ac:dyDescent="0.25">
      <c r="A640" s="43">
        <v>65</v>
      </c>
      <c r="B640" s="43">
        <v>700</v>
      </c>
      <c r="C640" t="s">
        <v>1987</v>
      </c>
      <c r="D640" t="s">
        <v>1988</v>
      </c>
      <c r="E640" s="44" t="s">
        <v>540</v>
      </c>
      <c r="F640" s="35">
        <v>157967</v>
      </c>
      <c r="G640" s="53">
        <v>410</v>
      </c>
      <c r="H640" s="56">
        <f t="shared" si="235"/>
        <v>2.6127838567197355</v>
      </c>
      <c r="I640">
        <v>85</v>
      </c>
      <c r="J640">
        <v>172</v>
      </c>
      <c r="K640" s="37">
        <f t="shared" si="234"/>
        <v>49.418599999999998</v>
      </c>
      <c r="L640" s="37">
        <v>591</v>
      </c>
      <c r="M640" s="37">
        <v>549</v>
      </c>
      <c r="N640" s="37">
        <v>448</v>
      </c>
      <c r="O640" s="37">
        <v>442</v>
      </c>
      <c r="P640" s="48">
        <v>411</v>
      </c>
      <c r="Q640" s="53">
        <v>410</v>
      </c>
      <c r="R640" s="45">
        <f t="shared" si="236"/>
        <v>591</v>
      </c>
      <c r="S640" s="38">
        <f t="shared" si="237"/>
        <v>30.63</v>
      </c>
      <c r="T640" s="53">
        <v>4323900</v>
      </c>
      <c r="U640" s="53">
        <v>16636012</v>
      </c>
      <c r="V640" s="63">
        <f t="shared" si="238"/>
        <v>25.991205000000001</v>
      </c>
      <c r="W640" s="36">
        <v>78</v>
      </c>
      <c r="X640">
        <v>370</v>
      </c>
      <c r="Y640">
        <f t="shared" si="239"/>
        <v>21.08</v>
      </c>
      <c r="Z640" s="55">
        <v>161865</v>
      </c>
      <c r="AA640" s="46">
        <v>218246</v>
      </c>
      <c r="AB640" s="37">
        <f t="shared" si="240"/>
        <v>0.376778</v>
      </c>
      <c r="AC640" s="37" t="str">
        <f t="shared" si="241"/>
        <v/>
      </c>
      <c r="AD640" s="37" t="str">
        <f t="shared" si="242"/>
        <v/>
      </c>
      <c r="AE640" s="71">
        <f t="shared" si="243"/>
        <v>773.59085992068503</v>
      </c>
      <c r="AF640" s="71">
        <f t="shared" si="244"/>
        <v>0</v>
      </c>
      <c r="AG640" s="71">
        <f t="shared" si="245"/>
        <v>0</v>
      </c>
      <c r="AH640" s="71" t="str">
        <f t="shared" si="246"/>
        <v/>
      </c>
      <c r="AI640" s="37" t="str">
        <f t="shared" si="247"/>
        <v/>
      </c>
      <c r="AJ640" s="37" t="str">
        <f t="shared" si="248"/>
        <v/>
      </c>
      <c r="AK640" s="38">
        <f t="shared" si="249"/>
        <v>773.59</v>
      </c>
      <c r="AL640" s="38">
        <f t="shared" si="250"/>
        <v>786.84</v>
      </c>
      <c r="AM640" s="36">
        <f t="shared" si="251"/>
        <v>261617</v>
      </c>
      <c r="AN640" s="39">
        <f t="shared" si="252"/>
        <v>1.8122660999999999E-3</v>
      </c>
      <c r="AO640" s="36">
        <f t="shared" si="253"/>
        <v>187.841381265</v>
      </c>
      <c r="AP640" s="36">
        <f t="shared" si="254"/>
        <v>158155</v>
      </c>
      <c r="AQ640" s="36">
        <f t="shared" si="255"/>
        <v>4100</v>
      </c>
      <c r="AR640" s="36">
        <f t="shared" si="256"/>
        <v>10912.300000000001</v>
      </c>
      <c r="AS640" s="36">
        <f t="shared" si="257"/>
        <v>153867</v>
      </c>
      <c r="AT640" s="40">
        <f t="shared" si="258"/>
        <v>158155</v>
      </c>
      <c r="AU640" s="37"/>
      <c r="AV640" s="37">
        <f t="shared" si="259"/>
        <v>1</v>
      </c>
    </row>
    <row r="641" spans="1:48" ht="15" customHeight="1" x14ac:dyDescent="0.25">
      <c r="A641" s="43">
        <v>65</v>
      </c>
      <c r="B641" s="43">
        <v>800</v>
      </c>
      <c r="C641" t="s">
        <v>2087</v>
      </c>
      <c r="D641" t="s">
        <v>2088</v>
      </c>
      <c r="E641" s="44" t="s">
        <v>590</v>
      </c>
      <c r="F641" s="35">
        <v>940270</v>
      </c>
      <c r="G641" s="53">
        <v>2347</v>
      </c>
      <c r="H641" s="56">
        <f t="shared" si="235"/>
        <v>3.3705130895985924</v>
      </c>
      <c r="I641">
        <v>250</v>
      </c>
      <c r="J641">
        <v>1155</v>
      </c>
      <c r="K641" s="37">
        <f t="shared" si="234"/>
        <v>21.645</v>
      </c>
      <c r="L641" s="37">
        <v>2553</v>
      </c>
      <c r="M641" s="37">
        <v>2802</v>
      </c>
      <c r="N641" s="37">
        <v>2623</v>
      </c>
      <c r="O641" s="37">
        <v>2570</v>
      </c>
      <c r="P641" s="45">
        <v>2484</v>
      </c>
      <c r="Q641" s="53">
        <v>2343</v>
      </c>
      <c r="R641" s="45">
        <f t="shared" si="236"/>
        <v>2802</v>
      </c>
      <c r="S641" s="38">
        <f t="shared" si="237"/>
        <v>16.239999999999998</v>
      </c>
      <c r="T641" s="53">
        <v>33923300</v>
      </c>
      <c r="U641" s="53">
        <v>158279223</v>
      </c>
      <c r="V641" s="63">
        <f t="shared" si="238"/>
        <v>21.432566999999999</v>
      </c>
      <c r="W641" s="36">
        <v>526</v>
      </c>
      <c r="X641">
        <v>2358</v>
      </c>
      <c r="Y641">
        <f t="shared" si="239"/>
        <v>22.31</v>
      </c>
      <c r="Z641" s="55">
        <v>1795640</v>
      </c>
      <c r="AA641" s="46">
        <v>1501456</v>
      </c>
      <c r="AB641" s="37">
        <f t="shared" si="240"/>
        <v>0.376778</v>
      </c>
      <c r="AC641" s="37" t="str">
        <f t="shared" si="241"/>
        <v/>
      </c>
      <c r="AD641" s="37" t="str">
        <f t="shared" si="242"/>
        <v/>
      </c>
      <c r="AE641" s="71">
        <f t="shared" si="243"/>
        <v>940.95581969126829</v>
      </c>
      <c r="AF641" s="71">
        <f t="shared" si="244"/>
        <v>0</v>
      </c>
      <c r="AG641" s="71">
        <f t="shared" si="245"/>
        <v>0</v>
      </c>
      <c r="AH641" s="71" t="str">
        <f t="shared" si="246"/>
        <v/>
      </c>
      <c r="AI641" s="37" t="str">
        <f t="shared" si="247"/>
        <v/>
      </c>
      <c r="AJ641" s="37" t="str">
        <f t="shared" si="248"/>
        <v/>
      </c>
      <c r="AK641" s="38">
        <f t="shared" si="249"/>
        <v>940.96</v>
      </c>
      <c r="AL641" s="38">
        <f t="shared" si="250"/>
        <v>957.08</v>
      </c>
      <c r="AM641" s="36">
        <f t="shared" si="251"/>
        <v>1569709</v>
      </c>
      <c r="AN641" s="39">
        <f t="shared" si="252"/>
        <v>1.8122660999999999E-3</v>
      </c>
      <c r="AO641" s="36">
        <f t="shared" si="253"/>
        <v>1140.7109617178999</v>
      </c>
      <c r="AP641" s="36">
        <f t="shared" si="254"/>
        <v>941411</v>
      </c>
      <c r="AQ641" s="36">
        <f t="shared" si="255"/>
        <v>23470</v>
      </c>
      <c r="AR641" s="36">
        <f t="shared" si="256"/>
        <v>75072.800000000003</v>
      </c>
      <c r="AS641" s="36">
        <f t="shared" si="257"/>
        <v>916800</v>
      </c>
      <c r="AT641" s="40">
        <f t="shared" si="258"/>
        <v>941411</v>
      </c>
      <c r="AU641" s="37"/>
      <c r="AV641" s="37">
        <f t="shared" si="259"/>
        <v>1</v>
      </c>
    </row>
    <row r="642" spans="1:48" ht="15" customHeight="1" x14ac:dyDescent="0.25">
      <c r="A642" s="43">
        <v>65</v>
      </c>
      <c r="B642" s="43">
        <v>900</v>
      </c>
      <c r="C642" t="s">
        <v>2197</v>
      </c>
      <c r="D642" t="s">
        <v>2198</v>
      </c>
      <c r="E642" s="44" t="s">
        <v>645</v>
      </c>
      <c r="F642" s="35">
        <v>551155</v>
      </c>
      <c r="G642" s="53">
        <v>1301</v>
      </c>
      <c r="H642" s="56">
        <f t="shared" si="235"/>
        <v>3.1142772965615864</v>
      </c>
      <c r="I642">
        <v>172</v>
      </c>
      <c r="J642">
        <v>616</v>
      </c>
      <c r="K642" s="37">
        <f t="shared" si="234"/>
        <v>27.9221</v>
      </c>
      <c r="L642" s="37">
        <v>1252</v>
      </c>
      <c r="M642" s="37">
        <v>1493</v>
      </c>
      <c r="N642" s="37">
        <v>1315</v>
      </c>
      <c r="O642" s="37">
        <v>1323</v>
      </c>
      <c r="P642" s="45">
        <v>1287</v>
      </c>
      <c r="Q642" s="53">
        <v>1301</v>
      </c>
      <c r="R642" s="45">
        <f t="shared" si="236"/>
        <v>1493</v>
      </c>
      <c r="S642" s="38">
        <f t="shared" si="237"/>
        <v>12.86</v>
      </c>
      <c r="T642" s="53">
        <v>9096400</v>
      </c>
      <c r="U642" s="53">
        <v>54762817</v>
      </c>
      <c r="V642" s="63">
        <f t="shared" si="238"/>
        <v>16.610541000000001</v>
      </c>
      <c r="W642" s="36">
        <v>248</v>
      </c>
      <c r="X642">
        <v>1397</v>
      </c>
      <c r="Y642">
        <f t="shared" si="239"/>
        <v>17.75</v>
      </c>
      <c r="Z642" s="55">
        <v>595881</v>
      </c>
      <c r="AA642" s="46">
        <v>852122</v>
      </c>
      <c r="AB642" s="37">
        <f t="shared" si="240"/>
        <v>0.376778</v>
      </c>
      <c r="AC642" s="37" t="str">
        <f t="shared" si="241"/>
        <v/>
      </c>
      <c r="AD642" s="37" t="str">
        <f t="shared" si="242"/>
        <v/>
      </c>
      <c r="AE642" s="71">
        <f t="shared" si="243"/>
        <v>884.35922643263348</v>
      </c>
      <c r="AF642" s="71">
        <f t="shared" si="244"/>
        <v>0</v>
      </c>
      <c r="AG642" s="71">
        <f t="shared" si="245"/>
        <v>0</v>
      </c>
      <c r="AH642" s="71" t="str">
        <f t="shared" si="246"/>
        <v/>
      </c>
      <c r="AI642" s="37" t="str">
        <f t="shared" si="247"/>
        <v/>
      </c>
      <c r="AJ642" s="37" t="str">
        <f t="shared" si="248"/>
        <v/>
      </c>
      <c r="AK642" s="38">
        <f t="shared" si="249"/>
        <v>884.36</v>
      </c>
      <c r="AL642" s="38">
        <f t="shared" si="250"/>
        <v>899.51</v>
      </c>
      <c r="AM642" s="36">
        <f t="shared" si="251"/>
        <v>945748</v>
      </c>
      <c r="AN642" s="39">
        <f t="shared" si="252"/>
        <v>1.8122660999999999E-3</v>
      </c>
      <c r="AO642" s="36">
        <f t="shared" si="253"/>
        <v>715.10751719730001</v>
      </c>
      <c r="AP642" s="36">
        <f t="shared" si="254"/>
        <v>551870</v>
      </c>
      <c r="AQ642" s="36">
        <f t="shared" si="255"/>
        <v>13010</v>
      </c>
      <c r="AR642" s="36">
        <f t="shared" si="256"/>
        <v>42606.100000000006</v>
      </c>
      <c r="AS642" s="36">
        <f t="shared" si="257"/>
        <v>538145</v>
      </c>
      <c r="AT642" s="40">
        <f t="shared" si="258"/>
        <v>551870</v>
      </c>
      <c r="AU642" s="37"/>
      <c r="AV642" s="37">
        <f t="shared" si="259"/>
        <v>1</v>
      </c>
    </row>
    <row r="643" spans="1:48" ht="15" customHeight="1" x14ac:dyDescent="0.25">
      <c r="A643" s="43">
        <v>65</v>
      </c>
      <c r="B643" s="43">
        <v>1000</v>
      </c>
      <c r="C643" t="s">
        <v>2261</v>
      </c>
      <c r="D643" t="s">
        <v>2262</v>
      </c>
      <c r="E643" s="44" t="s">
        <v>676</v>
      </c>
      <c r="F643" s="35">
        <v>233410</v>
      </c>
      <c r="G643" s="53">
        <v>507</v>
      </c>
      <c r="H643" s="56">
        <f t="shared" si="235"/>
        <v>2.705007959333336</v>
      </c>
      <c r="I643">
        <v>135</v>
      </c>
      <c r="J643">
        <v>302</v>
      </c>
      <c r="K643" s="37">
        <f t="shared" si="234"/>
        <v>44.701999999999998</v>
      </c>
      <c r="L643" s="37">
        <v>707</v>
      </c>
      <c r="M643" s="37">
        <v>666</v>
      </c>
      <c r="N643" s="37">
        <v>603</v>
      </c>
      <c r="O643" s="37">
        <v>549</v>
      </c>
      <c r="P643" s="48">
        <v>548</v>
      </c>
      <c r="Q643" s="53">
        <v>510</v>
      </c>
      <c r="R643" s="45">
        <f t="shared" si="236"/>
        <v>707</v>
      </c>
      <c r="S643" s="38">
        <f t="shared" si="237"/>
        <v>28.29</v>
      </c>
      <c r="T643" s="53">
        <v>3064400</v>
      </c>
      <c r="U643" s="53">
        <v>18363388</v>
      </c>
      <c r="V643" s="63">
        <f t="shared" si="238"/>
        <v>16.687552</v>
      </c>
      <c r="W643" s="36">
        <v>122</v>
      </c>
      <c r="X643">
        <v>597</v>
      </c>
      <c r="Y643">
        <f t="shared" si="239"/>
        <v>20.440000000000001</v>
      </c>
      <c r="Z643" s="55">
        <v>190510</v>
      </c>
      <c r="AA643" s="46">
        <v>437183</v>
      </c>
      <c r="AB643" s="37">
        <f t="shared" si="240"/>
        <v>0.376778</v>
      </c>
      <c r="AC643" s="37" t="str">
        <f t="shared" si="241"/>
        <v/>
      </c>
      <c r="AD643" s="37" t="str">
        <f t="shared" si="242"/>
        <v/>
      </c>
      <c r="AE643" s="71">
        <f t="shared" si="243"/>
        <v>793.96104303366928</v>
      </c>
      <c r="AF643" s="71">
        <f t="shared" si="244"/>
        <v>0</v>
      </c>
      <c r="AG643" s="71">
        <f t="shared" si="245"/>
        <v>0</v>
      </c>
      <c r="AH643" s="71" t="str">
        <f t="shared" si="246"/>
        <v/>
      </c>
      <c r="AI643" s="37" t="str">
        <f t="shared" si="247"/>
        <v/>
      </c>
      <c r="AJ643" s="37" t="str">
        <f t="shared" si="248"/>
        <v/>
      </c>
      <c r="AK643" s="38">
        <f t="shared" si="249"/>
        <v>793.96</v>
      </c>
      <c r="AL643" s="38">
        <f t="shared" si="250"/>
        <v>807.56</v>
      </c>
      <c r="AM643" s="36">
        <f t="shared" si="251"/>
        <v>337653</v>
      </c>
      <c r="AN643" s="39">
        <f t="shared" si="252"/>
        <v>1.8122660999999999E-3</v>
      </c>
      <c r="AO643" s="36">
        <f t="shared" si="253"/>
        <v>188.91605506229999</v>
      </c>
      <c r="AP643" s="36">
        <f t="shared" si="254"/>
        <v>233599</v>
      </c>
      <c r="AQ643" s="36">
        <f t="shared" si="255"/>
        <v>5070</v>
      </c>
      <c r="AR643" s="36">
        <f t="shared" si="256"/>
        <v>21859.15</v>
      </c>
      <c r="AS643" s="36">
        <f t="shared" si="257"/>
        <v>228340</v>
      </c>
      <c r="AT643" s="40">
        <f t="shared" si="258"/>
        <v>233599</v>
      </c>
      <c r="AU643" s="37"/>
      <c r="AV643" s="37">
        <f t="shared" si="259"/>
        <v>1</v>
      </c>
    </row>
    <row r="644" spans="1:48" ht="15" customHeight="1" x14ac:dyDescent="0.25">
      <c r="A644" s="43">
        <v>66</v>
      </c>
      <c r="B644" s="43">
        <v>200</v>
      </c>
      <c r="C644" t="s">
        <v>1331</v>
      </c>
      <c r="D644" t="s">
        <v>1332</v>
      </c>
      <c r="E644" s="44" t="s">
        <v>213</v>
      </c>
      <c r="F644" s="35">
        <v>193016</v>
      </c>
      <c r="G644" s="53">
        <v>1979</v>
      </c>
      <c r="H644" s="56">
        <f t="shared" si="235"/>
        <v>3.2964457942063961</v>
      </c>
      <c r="I644">
        <v>93</v>
      </c>
      <c r="J644">
        <v>628</v>
      </c>
      <c r="K644" s="37">
        <f t="shared" ref="K644:K707" si="260">ROUND(I644/J644,6)*100</f>
        <v>14.8089</v>
      </c>
      <c r="L644" s="37">
        <v>460</v>
      </c>
      <c r="M644" s="37">
        <v>422</v>
      </c>
      <c r="N644" s="37">
        <v>473</v>
      </c>
      <c r="O644" s="37">
        <v>547</v>
      </c>
      <c r="P644" s="45">
        <v>1367</v>
      </c>
      <c r="Q644" s="53">
        <v>1712</v>
      </c>
      <c r="R644" s="45">
        <f t="shared" si="236"/>
        <v>1712</v>
      </c>
      <c r="S644" s="38">
        <f t="shared" si="237"/>
        <v>0</v>
      </c>
      <c r="T644" s="53">
        <v>51263700</v>
      </c>
      <c r="U644" s="53">
        <v>276539300</v>
      </c>
      <c r="V644" s="63">
        <f t="shared" si="238"/>
        <v>18.537582</v>
      </c>
      <c r="W644" s="36">
        <v>194</v>
      </c>
      <c r="X644">
        <v>1716</v>
      </c>
      <c r="Y644">
        <f t="shared" si="239"/>
        <v>11.31</v>
      </c>
      <c r="Z644" s="55">
        <v>3321955</v>
      </c>
      <c r="AA644" s="46">
        <v>1543177</v>
      </c>
      <c r="AB644" s="37">
        <f t="shared" si="240"/>
        <v>0.376778</v>
      </c>
      <c r="AC644" s="37" t="str">
        <f t="shared" si="241"/>
        <v/>
      </c>
      <c r="AD644" s="37" t="str">
        <f t="shared" si="242"/>
        <v/>
      </c>
      <c r="AE644" s="71">
        <f t="shared" si="243"/>
        <v>924.59605768692609</v>
      </c>
      <c r="AF644" s="71">
        <f t="shared" si="244"/>
        <v>0</v>
      </c>
      <c r="AG644" s="71">
        <f t="shared" si="245"/>
        <v>0</v>
      </c>
      <c r="AH644" s="71" t="str">
        <f t="shared" si="246"/>
        <v/>
      </c>
      <c r="AI644" s="37" t="str">
        <f t="shared" si="247"/>
        <v/>
      </c>
      <c r="AJ644" s="37" t="str">
        <f t="shared" si="248"/>
        <v/>
      </c>
      <c r="AK644" s="38">
        <f t="shared" si="249"/>
        <v>924.6</v>
      </c>
      <c r="AL644" s="38">
        <f t="shared" si="250"/>
        <v>940.44</v>
      </c>
      <c r="AM644" s="36">
        <f t="shared" si="251"/>
        <v>609491</v>
      </c>
      <c r="AN644" s="39">
        <f t="shared" si="252"/>
        <v>1.8122660999999999E-3</v>
      </c>
      <c r="AO644" s="36">
        <f t="shared" si="253"/>
        <v>754.76352399749999</v>
      </c>
      <c r="AP644" s="36">
        <f t="shared" si="254"/>
        <v>193771</v>
      </c>
      <c r="AQ644" s="36">
        <f t="shared" si="255"/>
        <v>19790</v>
      </c>
      <c r="AR644" s="36">
        <f t="shared" si="256"/>
        <v>77158.850000000006</v>
      </c>
      <c r="AS644" s="36">
        <f t="shared" si="257"/>
        <v>173226</v>
      </c>
      <c r="AT644" s="40">
        <f t="shared" si="258"/>
        <v>193771</v>
      </c>
      <c r="AU644" s="37"/>
      <c r="AV644" s="37">
        <f t="shared" si="259"/>
        <v>1</v>
      </c>
    </row>
    <row r="645" spans="1:48" ht="15" customHeight="1" x14ac:dyDescent="0.25">
      <c r="A645" s="43">
        <v>66</v>
      </c>
      <c r="B645" s="43">
        <v>300</v>
      </c>
      <c r="C645" t="s">
        <v>1419</v>
      </c>
      <c r="D645" t="s">
        <v>1420</v>
      </c>
      <c r="E645" s="44" t="s">
        <v>256</v>
      </c>
      <c r="F645" s="35">
        <v>6972221</v>
      </c>
      <c r="G645" s="53">
        <v>24679</v>
      </c>
      <c r="H645" s="56">
        <f t="shared" si="235"/>
        <v>4.3923275579835437</v>
      </c>
      <c r="I645">
        <v>2031</v>
      </c>
      <c r="J645">
        <v>9294</v>
      </c>
      <c r="K645" s="37">
        <f t="shared" si="260"/>
        <v>21.852799999999998</v>
      </c>
      <c r="L645" s="37">
        <v>16595</v>
      </c>
      <c r="M645" s="37">
        <v>16241</v>
      </c>
      <c r="N645" s="37">
        <v>17085</v>
      </c>
      <c r="O645" s="37">
        <v>20818</v>
      </c>
      <c r="P645" s="45">
        <v>23352</v>
      </c>
      <c r="Q645" s="53">
        <v>24453</v>
      </c>
      <c r="R645" s="45">
        <f t="shared" si="236"/>
        <v>24453</v>
      </c>
      <c r="S645" s="38">
        <f t="shared" si="237"/>
        <v>0</v>
      </c>
      <c r="T645" s="53">
        <v>463386100</v>
      </c>
      <c r="U645" s="53">
        <v>2156897200</v>
      </c>
      <c r="V645" s="63">
        <f t="shared" si="238"/>
        <v>21.483920999999999</v>
      </c>
      <c r="W645" s="36">
        <v>4254</v>
      </c>
      <c r="X645">
        <v>24418</v>
      </c>
      <c r="Y645">
        <f t="shared" si="239"/>
        <v>17.420000000000002</v>
      </c>
      <c r="Z645" s="55">
        <v>27523023</v>
      </c>
      <c r="AA645" s="46">
        <v>11184332</v>
      </c>
      <c r="AB645" s="37">
        <f t="shared" si="240"/>
        <v>0.376778</v>
      </c>
      <c r="AC645" s="37" t="str">
        <f t="shared" si="241"/>
        <v/>
      </c>
      <c r="AD645" s="37" t="str">
        <f t="shared" si="242"/>
        <v/>
      </c>
      <c r="AE645" s="71">
        <f t="shared" si="243"/>
        <v>0</v>
      </c>
      <c r="AF645" s="71">
        <f t="shared" si="244"/>
        <v>0</v>
      </c>
      <c r="AG645" s="71">
        <f t="shared" si="245"/>
        <v>923.99075966884993</v>
      </c>
      <c r="AH645" s="71" t="str">
        <f t="shared" si="246"/>
        <v/>
      </c>
      <c r="AI645" s="37" t="str">
        <f t="shared" si="247"/>
        <v/>
      </c>
      <c r="AJ645" s="37" t="str">
        <f t="shared" si="248"/>
        <v/>
      </c>
      <c r="AK645" s="38">
        <f t="shared" si="249"/>
        <v>923.99</v>
      </c>
      <c r="AL645" s="38">
        <f t="shared" si="250"/>
        <v>939.82</v>
      </c>
      <c r="AM645" s="36">
        <f t="shared" si="251"/>
        <v>12823748</v>
      </c>
      <c r="AN645" s="39">
        <f t="shared" si="252"/>
        <v>1.8122660999999999E-3</v>
      </c>
      <c r="AO645" s="36">
        <f t="shared" si="253"/>
        <v>10604.5240153347</v>
      </c>
      <c r="AP645" s="36">
        <f t="shared" si="254"/>
        <v>6982826</v>
      </c>
      <c r="AQ645" s="36">
        <f t="shared" si="255"/>
        <v>246790</v>
      </c>
      <c r="AR645" s="36">
        <f t="shared" si="256"/>
        <v>559216.6</v>
      </c>
      <c r="AS645" s="36">
        <f t="shared" si="257"/>
        <v>6725431</v>
      </c>
      <c r="AT645" s="40">
        <f t="shared" si="258"/>
        <v>6982826</v>
      </c>
      <c r="AU645" s="37"/>
      <c r="AV645" s="37">
        <f t="shared" si="259"/>
        <v>1</v>
      </c>
    </row>
    <row r="646" spans="1:48" ht="15" customHeight="1" x14ac:dyDescent="0.25">
      <c r="A646" s="43">
        <v>66</v>
      </c>
      <c r="B646" s="43">
        <v>400</v>
      </c>
      <c r="C646" t="s">
        <v>1841</v>
      </c>
      <c r="D646" t="s">
        <v>1842</v>
      </c>
      <c r="E646" s="44" t="s">
        <v>467</v>
      </c>
      <c r="F646" s="35">
        <v>635884</v>
      </c>
      <c r="G646" s="53">
        <v>4933</v>
      </c>
      <c r="H646" s="56">
        <f t="shared" si="235"/>
        <v>3.6931111154621412</v>
      </c>
      <c r="I646">
        <v>103</v>
      </c>
      <c r="J646">
        <v>1529</v>
      </c>
      <c r="K646" s="37">
        <f t="shared" si="260"/>
        <v>6.7363999999999997</v>
      </c>
      <c r="L646" s="37">
        <v>622</v>
      </c>
      <c r="M646" s="37">
        <v>1160</v>
      </c>
      <c r="N646" s="37">
        <v>1252</v>
      </c>
      <c r="O646" s="37">
        <v>1491</v>
      </c>
      <c r="P646" s="45">
        <v>3674</v>
      </c>
      <c r="Q646" s="53">
        <v>4686</v>
      </c>
      <c r="R646" s="45">
        <f t="shared" si="236"/>
        <v>4686</v>
      </c>
      <c r="S646" s="38">
        <f t="shared" si="237"/>
        <v>0</v>
      </c>
      <c r="T646" s="53">
        <v>36775100</v>
      </c>
      <c r="U646" s="53">
        <v>542494500</v>
      </c>
      <c r="V646" s="63">
        <f t="shared" si="238"/>
        <v>6.7788890000000004</v>
      </c>
      <c r="W646" s="36">
        <v>328</v>
      </c>
      <c r="X646">
        <v>4727</v>
      </c>
      <c r="Y646">
        <f t="shared" si="239"/>
        <v>6.94</v>
      </c>
      <c r="Z646" s="55">
        <v>5976716</v>
      </c>
      <c r="AA646" s="46">
        <v>2875000</v>
      </c>
      <c r="AB646" s="37">
        <f t="shared" si="240"/>
        <v>0.376778</v>
      </c>
      <c r="AC646" s="37" t="str">
        <f t="shared" si="241"/>
        <v/>
      </c>
      <c r="AD646" s="37" t="str">
        <f t="shared" si="242"/>
        <v/>
      </c>
      <c r="AE646" s="71">
        <f t="shared" si="243"/>
        <v>0</v>
      </c>
      <c r="AF646" s="71">
        <f t="shared" si="244"/>
        <v>695.39009707524997</v>
      </c>
      <c r="AG646" s="71">
        <f t="shared" si="245"/>
        <v>0</v>
      </c>
      <c r="AH646" s="71" t="str">
        <f t="shared" si="246"/>
        <v/>
      </c>
      <c r="AI646" s="37" t="str">
        <f t="shared" si="247"/>
        <v/>
      </c>
      <c r="AJ646" s="37" t="str">
        <f t="shared" si="248"/>
        <v/>
      </c>
      <c r="AK646" s="38">
        <f t="shared" si="249"/>
        <v>695.39</v>
      </c>
      <c r="AL646" s="38">
        <f t="shared" si="250"/>
        <v>707.3</v>
      </c>
      <c r="AM646" s="36">
        <f t="shared" si="251"/>
        <v>1237216</v>
      </c>
      <c r="AN646" s="39">
        <f t="shared" si="252"/>
        <v>1.8122660999999999E-3</v>
      </c>
      <c r="AO646" s="36">
        <f t="shared" si="253"/>
        <v>1089.7735984451999</v>
      </c>
      <c r="AP646" s="36">
        <f t="shared" si="254"/>
        <v>636974</v>
      </c>
      <c r="AQ646" s="36">
        <f t="shared" si="255"/>
        <v>49330</v>
      </c>
      <c r="AR646" s="36">
        <f t="shared" si="256"/>
        <v>143750</v>
      </c>
      <c r="AS646" s="36">
        <f t="shared" si="257"/>
        <v>586554</v>
      </c>
      <c r="AT646" s="40">
        <f t="shared" si="258"/>
        <v>636974</v>
      </c>
      <c r="AU646" s="37"/>
      <c r="AV646" s="37">
        <f t="shared" si="259"/>
        <v>1</v>
      </c>
    </row>
    <row r="647" spans="1:48" ht="15" customHeight="1" x14ac:dyDescent="0.25">
      <c r="A647" s="43">
        <v>66</v>
      </c>
      <c r="B647" s="43">
        <v>500</v>
      </c>
      <c r="C647" t="s">
        <v>1985</v>
      </c>
      <c r="D647" t="s">
        <v>1986</v>
      </c>
      <c r="E647" s="44" t="s">
        <v>539</v>
      </c>
      <c r="F647" s="35">
        <v>361453</v>
      </c>
      <c r="G647" s="53">
        <v>963</v>
      </c>
      <c r="H647" s="56">
        <f t="shared" si="235"/>
        <v>2.9836262871245345</v>
      </c>
      <c r="I647">
        <v>133</v>
      </c>
      <c r="J647">
        <v>411</v>
      </c>
      <c r="K647" s="37">
        <f t="shared" si="260"/>
        <v>32.360100000000003</v>
      </c>
      <c r="L647" s="37">
        <v>659</v>
      </c>
      <c r="M647" s="37">
        <v>639</v>
      </c>
      <c r="N647" s="37">
        <v>784</v>
      </c>
      <c r="O647" s="37">
        <v>981</v>
      </c>
      <c r="P647" s="48">
        <v>987</v>
      </c>
      <c r="Q647" s="53">
        <v>949</v>
      </c>
      <c r="R647" s="45">
        <f t="shared" si="236"/>
        <v>987</v>
      </c>
      <c r="S647" s="38">
        <f t="shared" si="237"/>
        <v>2.4300000000000002</v>
      </c>
      <c r="T647" s="53">
        <v>6180200</v>
      </c>
      <c r="U647" s="53">
        <v>72692800</v>
      </c>
      <c r="V647" s="63">
        <f t="shared" si="238"/>
        <v>8.5018049999999992</v>
      </c>
      <c r="W647" s="36">
        <v>117</v>
      </c>
      <c r="X647">
        <v>912</v>
      </c>
      <c r="Y647">
        <f t="shared" si="239"/>
        <v>12.83</v>
      </c>
      <c r="Z647" s="55">
        <v>767441</v>
      </c>
      <c r="AA647" s="46">
        <v>576088</v>
      </c>
      <c r="AB647" s="37">
        <f t="shared" si="240"/>
        <v>0.376778</v>
      </c>
      <c r="AC647" s="37" t="str">
        <f t="shared" si="241"/>
        <v/>
      </c>
      <c r="AD647" s="37" t="str">
        <f t="shared" si="242"/>
        <v/>
      </c>
      <c r="AE647" s="71">
        <f t="shared" si="243"/>
        <v>855.5014234212058</v>
      </c>
      <c r="AF647" s="71">
        <f t="shared" si="244"/>
        <v>0</v>
      </c>
      <c r="AG647" s="71">
        <f t="shared" si="245"/>
        <v>0</v>
      </c>
      <c r="AH647" s="71" t="str">
        <f t="shared" si="246"/>
        <v/>
      </c>
      <c r="AI647" s="37" t="str">
        <f t="shared" si="247"/>
        <v/>
      </c>
      <c r="AJ647" s="37" t="str">
        <f t="shared" si="248"/>
        <v/>
      </c>
      <c r="AK647" s="38">
        <f t="shared" si="249"/>
        <v>855.5</v>
      </c>
      <c r="AL647" s="38">
        <f t="shared" si="250"/>
        <v>870.16</v>
      </c>
      <c r="AM647" s="36">
        <f t="shared" si="251"/>
        <v>548809</v>
      </c>
      <c r="AN647" s="39">
        <f t="shared" si="252"/>
        <v>1.8122660999999999E-3</v>
      </c>
      <c r="AO647" s="36">
        <f t="shared" si="253"/>
        <v>339.53892743159997</v>
      </c>
      <c r="AP647" s="36">
        <f t="shared" si="254"/>
        <v>361793</v>
      </c>
      <c r="AQ647" s="36">
        <f t="shared" si="255"/>
        <v>9630</v>
      </c>
      <c r="AR647" s="36">
        <f t="shared" si="256"/>
        <v>28804.400000000001</v>
      </c>
      <c r="AS647" s="36">
        <f t="shared" si="257"/>
        <v>351823</v>
      </c>
      <c r="AT647" s="40">
        <f t="shared" si="258"/>
        <v>361793</v>
      </c>
      <c r="AU647" s="37"/>
      <c r="AV647" s="37">
        <f t="shared" si="259"/>
        <v>1</v>
      </c>
    </row>
    <row r="648" spans="1:48" ht="15" customHeight="1" x14ac:dyDescent="0.25">
      <c r="A648" s="43">
        <v>66</v>
      </c>
      <c r="B648" s="43">
        <v>600</v>
      </c>
      <c r="C648" t="s">
        <v>2011</v>
      </c>
      <c r="D648" t="s">
        <v>2012</v>
      </c>
      <c r="E648" s="44" t="s">
        <v>552</v>
      </c>
      <c r="F648" s="35">
        <v>44836</v>
      </c>
      <c r="G648" s="53">
        <v>275</v>
      </c>
      <c r="H648" s="56">
        <f t="shared" si="235"/>
        <v>2.4393326938302629</v>
      </c>
      <c r="I648">
        <v>52</v>
      </c>
      <c r="J648">
        <v>100</v>
      </c>
      <c r="K648" s="37">
        <f t="shared" si="260"/>
        <v>52</v>
      </c>
      <c r="L648" s="37">
        <v>231</v>
      </c>
      <c r="M648" s="37">
        <v>255</v>
      </c>
      <c r="N648" s="37">
        <v>210</v>
      </c>
      <c r="O648" s="37">
        <v>233</v>
      </c>
      <c r="P648" s="48">
        <v>295</v>
      </c>
      <c r="Q648" s="53">
        <v>273</v>
      </c>
      <c r="R648" s="45">
        <f t="shared" si="236"/>
        <v>295</v>
      </c>
      <c r="S648" s="38">
        <f t="shared" si="237"/>
        <v>6.78</v>
      </c>
      <c r="T648" s="53">
        <v>4165800</v>
      </c>
      <c r="U648" s="53">
        <v>32253300</v>
      </c>
      <c r="V648" s="63">
        <f t="shared" si="238"/>
        <v>12.915888000000001</v>
      </c>
      <c r="W648" s="36">
        <v>44</v>
      </c>
      <c r="X648">
        <v>217</v>
      </c>
      <c r="Y648">
        <f t="shared" si="239"/>
        <v>20.28</v>
      </c>
      <c r="Z648" s="55">
        <v>347287</v>
      </c>
      <c r="AA648" s="46">
        <v>150000</v>
      </c>
      <c r="AB648" s="37">
        <f t="shared" si="240"/>
        <v>0.376778</v>
      </c>
      <c r="AC648" s="37" t="str">
        <f t="shared" si="241"/>
        <v/>
      </c>
      <c r="AD648" s="37" t="str">
        <f t="shared" si="242"/>
        <v/>
      </c>
      <c r="AE648" s="71">
        <f t="shared" si="243"/>
        <v>735.27948741514695</v>
      </c>
      <c r="AF648" s="71">
        <f t="shared" si="244"/>
        <v>0</v>
      </c>
      <c r="AG648" s="71">
        <f t="shared" si="245"/>
        <v>0</v>
      </c>
      <c r="AH648" s="71" t="str">
        <f t="shared" si="246"/>
        <v/>
      </c>
      <c r="AI648" s="37" t="str">
        <f t="shared" si="247"/>
        <v/>
      </c>
      <c r="AJ648" s="37" t="str">
        <f t="shared" si="248"/>
        <v/>
      </c>
      <c r="AK648" s="38">
        <f t="shared" si="249"/>
        <v>735.28</v>
      </c>
      <c r="AL648" s="38">
        <f t="shared" si="250"/>
        <v>747.88</v>
      </c>
      <c r="AM648" s="36">
        <f t="shared" si="251"/>
        <v>74817</v>
      </c>
      <c r="AN648" s="39">
        <f t="shared" si="252"/>
        <v>1.8122660999999999E-3</v>
      </c>
      <c r="AO648" s="36">
        <f t="shared" si="253"/>
        <v>54.3335499441</v>
      </c>
      <c r="AP648" s="36">
        <f t="shared" si="254"/>
        <v>44890</v>
      </c>
      <c r="AQ648" s="36">
        <f t="shared" si="255"/>
        <v>2750</v>
      </c>
      <c r="AR648" s="36">
        <f t="shared" si="256"/>
        <v>7500</v>
      </c>
      <c r="AS648" s="36">
        <f t="shared" si="257"/>
        <v>42086</v>
      </c>
      <c r="AT648" s="40">
        <f t="shared" si="258"/>
        <v>44890</v>
      </c>
      <c r="AU648" s="37"/>
      <c r="AV648" s="37">
        <f t="shared" si="259"/>
        <v>1</v>
      </c>
    </row>
    <row r="649" spans="1:48" ht="15" customHeight="1" x14ac:dyDescent="0.25">
      <c r="A649" s="43">
        <v>66</v>
      </c>
      <c r="B649" s="43">
        <v>9700</v>
      </c>
      <c r="C649" t="s">
        <v>2059</v>
      </c>
      <c r="D649" t="s">
        <v>2060</v>
      </c>
      <c r="E649" s="44" t="s">
        <v>576</v>
      </c>
      <c r="F649" s="35">
        <v>3862310</v>
      </c>
      <c r="G649" s="53">
        <v>21109</v>
      </c>
      <c r="H649" s="56">
        <f t="shared" si="235"/>
        <v>4.3244676598936964</v>
      </c>
      <c r="I649">
        <v>1262</v>
      </c>
      <c r="J649">
        <v>6723</v>
      </c>
      <c r="K649" s="37">
        <f t="shared" si="260"/>
        <v>18.7714</v>
      </c>
      <c r="L649" s="37">
        <v>10235</v>
      </c>
      <c r="M649" s="37">
        <v>12562</v>
      </c>
      <c r="N649" s="37">
        <v>14684</v>
      </c>
      <c r="O649" s="37">
        <v>17147</v>
      </c>
      <c r="P649" s="45">
        <v>20007</v>
      </c>
      <c r="Q649" s="53">
        <v>20790</v>
      </c>
      <c r="R649" s="45">
        <f t="shared" si="236"/>
        <v>20790</v>
      </c>
      <c r="S649" s="38">
        <f t="shared" si="237"/>
        <v>0</v>
      </c>
      <c r="T649" s="53">
        <v>280500600</v>
      </c>
      <c r="U649" s="53">
        <v>2137759763</v>
      </c>
      <c r="V649" s="63">
        <f t="shared" si="238"/>
        <v>13.121240999999999</v>
      </c>
      <c r="W649" s="36">
        <v>3278</v>
      </c>
      <c r="X649">
        <v>20518</v>
      </c>
      <c r="Y649">
        <f t="shared" si="239"/>
        <v>15.98</v>
      </c>
      <c r="Z649" s="55">
        <v>24984937</v>
      </c>
      <c r="AA649" s="46">
        <v>13390309</v>
      </c>
      <c r="AB649" s="37">
        <f t="shared" si="240"/>
        <v>0.376778</v>
      </c>
      <c r="AC649" s="37" t="str">
        <f t="shared" si="241"/>
        <v/>
      </c>
      <c r="AD649" s="37" t="str">
        <f t="shared" si="242"/>
        <v/>
      </c>
      <c r="AE649" s="71">
        <f t="shared" si="243"/>
        <v>0</v>
      </c>
      <c r="AF649" s="71">
        <f t="shared" si="244"/>
        <v>0</v>
      </c>
      <c r="AG649" s="71">
        <f t="shared" si="245"/>
        <v>819.58077879084988</v>
      </c>
      <c r="AH649" s="71" t="str">
        <f t="shared" si="246"/>
        <v/>
      </c>
      <c r="AI649" s="37" t="str">
        <f t="shared" si="247"/>
        <v/>
      </c>
      <c r="AJ649" s="37" t="str">
        <f t="shared" si="248"/>
        <v/>
      </c>
      <c r="AK649" s="38">
        <f t="shared" si="249"/>
        <v>819.58</v>
      </c>
      <c r="AL649" s="38">
        <f t="shared" si="250"/>
        <v>833.62</v>
      </c>
      <c r="AM649" s="36">
        <f t="shared" si="251"/>
        <v>8183110</v>
      </c>
      <c r="AN649" s="39">
        <f t="shared" si="252"/>
        <v>1.8122660999999999E-3</v>
      </c>
      <c r="AO649" s="36">
        <f t="shared" si="253"/>
        <v>7830.4393648799996</v>
      </c>
      <c r="AP649" s="36">
        <f t="shared" si="254"/>
        <v>3870140</v>
      </c>
      <c r="AQ649" s="36">
        <f t="shared" si="255"/>
        <v>211090</v>
      </c>
      <c r="AR649" s="36">
        <f t="shared" si="256"/>
        <v>669515.45000000007</v>
      </c>
      <c r="AS649" s="36">
        <f t="shared" si="257"/>
        <v>3651220</v>
      </c>
      <c r="AT649" s="40">
        <f t="shared" si="258"/>
        <v>3870140</v>
      </c>
      <c r="AU649" s="37"/>
      <c r="AV649" s="37">
        <f t="shared" si="259"/>
        <v>1</v>
      </c>
    </row>
    <row r="650" spans="1:48" ht="15" customHeight="1" x14ac:dyDescent="0.25">
      <c r="A650" s="43">
        <v>67</v>
      </c>
      <c r="B650" s="43">
        <v>200</v>
      </c>
      <c r="C650" t="s">
        <v>1001</v>
      </c>
      <c r="D650" t="s">
        <v>1002</v>
      </c>
      <c r="E650" s="44" t="s">
        <v>49</v>
      </c>
      <c r="F650" s="35">
        <v>65899</v>
      </c>
      <c r="G650" s="53">
        <v>284</v>
      </c>
      <c r="H650" s="56">
        <f t="shared" si="235"/>
        <v>2.4533183400470375</v>
      </c>
      <c r="I650">
        <v>23</v>
      </c>
      <c r="J650">
        <v>116</v>
      </c>
      <c r="K650" s="37">
        <f t="shared" si="260"/>
        <v>19.8276</v>
      </c>
      <c r="L650" s="37">
        <v>235</v>
      </c>
      <c r="M650" s="37">
        <v>260</v>
      </c>
      <c r="N650" s="37">
        <v>249</v>
      </c>
      <c r="O650" s="37">
        <v>250</v>
      </c>
      <c r="P650" s="48">
        <v>297</v>
      </c>
      <c r="Q650" s="53">
        <v>280</v>
      </c>
      <c r="R650" s="45">
        <f t="shared" si="236"/>
        <v>297</v>
      </c>
      <c r="S650" s="38">
        <f t="shared" si="237"/>
        <v>4.38</v>
      </c>
      <c r="T650" s="53">
        <v>2485700</v>
      </c>
      <c r="U650" s="53">
        <v>23457132</v>
      </c>
      <c r="V650" s="63">
        <f t="shared" si="238"/>
        <v>10.596776999999999</v>
      </c>
      <c r="W650" s="36">
        <v>42</v>
      </c>
      <c r="X650">
        <v>266</v>
      </c>
      <c r="Y650">
        <f t="shared" si="239"/>
        <v>15.79</v>
      </c>
      <c r="Z650" s="55">
        <v>245448</v>
      </c>
      <c r="AA650" s="46">
        <v>138827</v>
      </c>
      <c r="AB650" s="37">
        <f t="shared" si="240"/>
        <v>0.376778</v>
      </c>
      <c r="AC650" s="37" t="str">
        <f t="shared" si="241"/>
        <v/>
      </c>
      <c r="AD650" s="37" t="str">
        <f t="shared" si="242"/>
        <v/>
      </c>
      <c r="AE650" s="71">
        <f t="shared" si="243"/>
        <v>738.36859499456955</v>
      </c>
      <c r="AF650" s="71">
        <f t="shared" si="244"/>
        <v>0</v>
      </c>
      <c r="AG650" s="71">
        <f t="shared" si="245"/>
        <v>0</v>
      </c>
      <c r="AH650" s="71" t="str">
        <f t="shared" si="246"/>
        <v/>
      </c>
      <c r="AI650" s="37" t="str">
        <f t="shared" si="247"/>
        <v/>
      </c>
      <c r="AJ650" s="37" t="str">
        <f t="shared" si="248"/>
        <v/>
      </c>
      <c r="AK650" s="38">
        <f t="shared" si="249"/>
        <v>738.37</v>
      </c>
      <c r="AL650" s="38">
        <f t="shared" si="250"/>
        <v>751.02</v>
      </c>
      <c r="AM650" s="36">
        <f t="shared" si="251"/>
        <v>120810</v>
      </c>
      <c r="AN650" s="39">
        <f t="shared" si="252"/>
        <v>1.8122660999999999E-3</v>
      </c>
      <c r="AO650" s="36">
        <f t="shared" si="253"/>
        <v>99.513343817099994</v>
      </c>
      <c r="AP650" s="36">
        <f t="shared" si="254"/>
        <v>65999</v>
      </c>
      <c r="AQ650" s="36">
        <f t="shared" si="255"/>
        <v>2840</v>
      </c>
      <c r="AR650" s="36">
        <f t="shared" si="256"/>
        <v>6941.35</v>
      </c>
      <c r="AS650" s="36">
        <f t="shared" si="257"/>
        <v>63059</v>
      </c>
      <c r="AT650" s="40">
        <f t="shared" si="258"/>
        <v>65999</v>
      </c>
      <c r="AU650" s="37"/>
      <c r="AV650" s="37">
        <f t="shared" si="259"/>
        <v>1</v>
      </c>
    </row>
    <row r="651" spans="1:48" ht="15" customHeight="1" x14ac:dyDescent="0.25">
      <c r="A651" s="43">
        <v>67</v>
      </c>
      <c r="B651" s="43">
        <v>400</v>
      </c>
      <c r="C651" t="s">
        <v>1585</v>
      </c>
      <c r="D651" t="s">
        <v>1586</v>
      </c>
      <c r="E651" s="44" t="s">
        <v>339</v>
      </c>
      <c r="F651" s="35">
        <v>44155</v>
      </c>
      <c r="G651" s="53">
        <v>191</v>
      </c>
      <c r="H651" s="56">
        <f t="shared" si="235"/>
        <v>2.2810333672477277</v>
      </c>
      <c r="I651">
        <v>46</v>
      </c>
      <c r="J651">
        <v>96</v>
      </c>
      <c r="K651" s="37">
        <f t="shared" si="260"/>
        <v>47.916699999999999</v>
      </c>
      <c r="L651" s="37">
        <v>274</v>
      </c>
      <c r="M651" s="37">
        <v>279</v>
      </c>
      <c r="N651" s="37">
        <v>234</v>
      </c>
      <c r="O651" s="37">
        <v>222</v>
      </c>
      <c r="P651" s="48">
        <v>198</v>
      </c>
      <c r="Q651" s="53">
        <v>189</v>
      </c>
      <c r="R651" s="45">
        <f t="shared" si="236"/>
        <v>279</v>
      </c>
      <c r="S651" s="38">
        <f t="shared" si="237"/>
        <v>31.54</v>
      </c>
      <c r="T651" s="53">
        <v>2272200</v>
      </c>
      <c r="U651" s="53">
        <v>16828460</v>
      </c>
      <c r="V651" s="63">
        <f t="shared" si="238"/>
        <v>13.502127</v>
      </c>
      <c r="W651" s="36">
        <v>29</v>
      </c>
      <c r="X651">
        <v>171</v>
      </c>
      <c r="Y651">
        <f t="shared" si="239"/>
        <v>16.96</v>
      </c>
      <c r="Z651" s="55">
        <v>169790</v>
      </c>
      <c r="AA651" s="46">
        <v>65495</v>
      </c>
      <c r="AB651" s="37">
        <f t="shared" si="240"/>
        <v>0.376778</v>
      </c>
      <c r="AC651" s="37" t="str">
        <f t="shared" si="241"/>
        <v/>
      </c>
      <c r="AD651" s="37" t="str">
        <f t="shared" si="242"/>
        <v/>
      </c>
      <c r="AE651" s="71">
        <f t="shared" si="243"/>
        <v>700.31480705757633</v>
      </c>
      <c r="AF651" s="71">
        <f t="shared" si="244"/>
        <v>0</v>
      </c>
      <c r="AG651" s="71">
        <f t="shared" si="245"/>
        <v>0</v>
      </c>
      <c r="AH651" s="71" t="str">
        <f t="shared" si="246"/>
        <v/>
      </c>
      <c r="AI651" s="37" t="str">
        <f t="shared" si="247"/>
        <v/>
      </c>
      <c r="AJ651" s="37" t="str">
        <f t="shared" si="248"/>
        <v/>
      </c>
      <c r="AK651" s="38">
        <f t="shared" si="249"/>
        <v>700.31</v>
      </c>
      <c r="AL651" s="38">
        <f t="shared" si="250"/>
        <v>712.31</v>
      </c>
      <c r="AM651" s="36">
        <f t="shared" si="251"/>
        <v>72078</v>
      </c>
      <c r="AN651" s="39">
        <f t="shared" si="252"/>
        <v>1.8122660999999999E-3</v>
      </c>
      <c r="AO651" s="36">
        <f t="shared" si="253"/>
        <v>50.603906310299998</v>
      </c>
      <c r="AP651" s="36">
        <f t="shared" si="254"/>
        <v>44206</v>
      </c>
      <c r="AQ651" s="36">
        <f t="shared" si="255"/>
        <v>1910</v>
      </c>
      <c r="AR651" s="36">
        <f t="shared" si="256"/>
        <v>3274.75</v>
      </c>
      <c r="AS651" s="36">
        <f t="shared" si="257"/>
        <v>42245</v>
      </c>
      <c r="AT651" s="40">
        <f t="shared" si="258"/>
        <v>44206</v>
      </c>
      <c r="AU651" s="37"/>
      <c r="AV651" s="37">
        <f t="shared" si="259"/>
        <v>1</v>
      </c>
    </row>
    <row r="652" spans="1:48" ht="15" customHeight="1" x14ac:dyDescent="0.25">
      <c r="A652" s="43">
        <v>67</v>
      </c>
      <c r="B652" s="43">
        <v>500</v>
      </c>
      <c r="C652" t="s">
        <v>1633</v>
      </c>
      <c r="D652" t="s">
        <v>1634</v>
      </c>
      <c r="E652" s="44" t="s">
        <v>363</v>
      </c>
      <c r="F652" s="35">
        <v>242381</v>
      </c>
      <c r="G652" s="53">
        <v>700</v>
      </c>
      <c r="H652" s="56">
        <f t="shared" ref="H652:H715" si="261">LOG10(G652)</f>
        <v>2.8450980400142569</v>
      </c>
      <c r="I652">
        <v>113</v>
      </c>
      <c r="J652">
        <v>350</v>
      </c>
      <c r="K652" s="37">
        <f t="shared" si="260"/>
        <v>32.285699999999999</v>
      </c>
      <c r="L652" s="37">
        <v>571</v>
      </c>
      <c r="M652" s="37">
        <v>598</v>
      </c>
      <c r="N652" s="37">
        <v>607</v>
      </c>
      <c r="O652" s="37">
        <v>565</v>
      </c>
      <c r="P652" s="48">
        <v>686</v>
      </c>
      <c r="Q652" s="53">
        <v>686</v>
      </c>
      <c r="R652" s="45">
        <f t="shared" ref="R652:R715" si="262">MAX(L652:Q652)</f>
        <v>686</v>
      </c>
      <c r="S652" s="38">
        <f t="shared" ref="S652:S715" si="263">ROUND(IF(100*(1-(G652/R652))&lt;0,0,100*(1-G652/R652)),2)</f>
        <v>0</v>
      </c>
      <c r="T652" s="53">
        <v>3041600</v>
      </c>
      <c r="U652" s="53">
        <v>46006849</v>
      </c>
      <c r="V652" s="63">
        <f t="shared" ref="V652:V715" si="264">ROUND(T652/U652*100,6)</f>
        <v>6.6111899999999997</v>
      </c>
      <c r="W652" s="36">
        <v>157</v>
      </c>
      <c r="X652">
        <v>817</v>
      </c>
      <c r="Y652">
        <f t="shared" ref="Y652:Y715" si="265">ROUND(W652/X652*100,2)</f>
        <v>19.22</v>
      </c>
      <c r="Z652" s="55">
        <v>474473</v>
      </c>
      <c r="AA652" s="46">
        <v>143807</v>
      </c>
      <c r="AB652" s="37">
        <f t="shared" ref="AB652:AB715" si="266">ROUND(AA$11/Z$11,6)</f>
        <v>0.376778</v>
      </c>
      <c r="AC652" s="37" t="str">
        <f t="shared" ref="AC652:AC715" si="267">IF(AND(2500&lt;=G652,G652&lt;3000),(G652-2500)*0.002,"")</f>
        <v/>
      </c>
      <c r="AD652" s="37" t="str">
        <f t="shared" ref="AD652:AD715" si="268">IF(AND(10000&lt;=G652,G652&lt;11000),(11000-G652)*0.001,"")</f>
        <v/>
      </c>
      <c r="AE652" s="71">
        <f t="shared" ref="AE652:AE715" si="269">IF(G652&lt;3000, 196.487+(220.877*H652),0)</f>
        <v>824.903719784229</v>
      </c>
      <c r="AF652" s="71">
        <f t="shared" ref="AF652:AF715" si="270">IF((AND(2500&lt;=G652,G652&lt;11000)),1.15*(497.308+(6.667*K652)+(9.215*V652)+(16.081*S652)),0)</f>
        <v>0</v>
      </c>
      <c r="AG652" s="71">
        <f t="shared" ref="AG652:AG715" si="271">IF(G652&gt;=10000,1.15*(293.056+(8.572*K652)+(11.494*Y652)+(5.719*V652)+(9.484*S652)),0)</f>
        <v>0</v>
      </c>
      <c r="AH652" s="71" t="str">
        <f t="shared" ref="AH652:AH715" si="272">IF(AND(2500&lt;=G652,G652&lt;3000),(AC652*AF652)+((1-AC652)*AE652),"")</f>
        <v/>
      </c>
      <c r="AI652" s="37" t="str">
        <f t="shared" ref="AI652:AI715" si="273">IF(AND(10000&lt;=G652,G652&lt;11000),(AD652*AF652)+(AG652*(1-AD652)),"")</f>
        <v/>
      </c>
      <c r="AJ652" s="37" t="str">
        <f t="shared" ref="AJ652:AJ715" si="274">IF(AND(AC652="",AD652=""),"",1)</f>
        <v/>
      </c>
      <c r="AK652" s="38">
        <f t="shared" ref="AK652:AK715" si="275">ROUND(IF(AJ652="",MAX(AE652,AF652,AG652),MAX(AH652,AI652)),2)</f>
        <v>824.9</v>
      </c>
      <c r="AL652" s="38">
        <f t="shared" ref="AL652:AL715" si="276">ROUND(AK652*AL$2,2)</f>
        <v>839.03</v>
      </c>
      <c r="AM652" s="36">
        <f t="shared" ref="AM652:AM715" si="277">ROUND(IF((AL652*G652)-(Z652*AB652)&lt;0,0,(AL652*G652)-(Z652*AB652)),0)</f>
        <v>408550</v>
      </c>
      <c r="AN652" s="39">
        <f t="shared" ref="AN652:AN715" si="278">$AN$11</f>
        <v>1.8122660999999999E-3</v>
      </c>
      <c r="AO652" s="36">
        <f t="shared" ref="AO652:AO715" si="279">(AM652-F652)*AN652</f>
        <v>301.14244557090001</v>
      </c>
      <c r="AP652" s="36">
        <f t="shared" ref="AP652:AP715" si="280">ROUND(MAX(IF(F652&lt;AM652,F652+AO652,AM652),0),0)</f>
        <v>242682</v>
      </c>
      <c r="AQ652" s="36">
        <f t="shared" ref="AQ652:AQ715" si="281">10*G652</f>
        <v>7000</v>
      </c>
      <c r="AR652" s="36">
        <f t="shared" ref="AR652:AR715" si="282">0.05*AA652</f>
        <v>7190.35</v>
      </c>
      <c r="AS652" s="36">
        <f t="shared" ref="AS652:AS715" si="283">ROUND(MAX(F652-MIN(AQ652:AR652)),0)</f>
        <v>235381</v>
      </c>
      <c r="AT652" s="40">
        <f t="shared" ref="AT652:AT715" si="284">MAX(AP652,AS652)</f>
        <v>242682</v>
      </c>
      <c r="AU652" s="37"/>
      <c r="AV652" s="37">
        <f t="shared" ref="AV652:AV715" si="285">IF(AT652&gt;0,1,0)</f>
        <v>1</v>
      </c>
    </row>
    <row r="653" spans="1:48" ht="15" customHeight="1" x14ac:dyDescent="0.25">
      <c r="A653" s="43">
        <v>67</v>
      </c>
      <c r="B653" s="43">
        <v>800</v>
      </c>
      <c r="C653" t="s">
        <v>1719</v>
      </c>
      <c r="D653" t="s">
        <v>1720</v>
      </c>
      <c r="E653" s="44" t="s">
        <v>406</v>
      </c>
      <c r="F653" s="35">
        <v>8036</v>
      </c>
      <c r="G653" s="53">
        <v>66</v>
      </c>
      <c r="H653" s="56">
        <f t="shared" si="261"/>
        <v>1.8195439355418688</v>
      </c>
      <c r="I653">
        <v>17</v>
      </c>
      <c r="J653">
        <v>27</v>
      </c>
      <c r="K653" s="37">
        <f t="shared" si="260"/>
        <v>62.963000000000001</v>
      </c>
      <c r="L653" s="37">
        <v>89</v>
      </c>
      <c r="M653" s="37">
        <v>95</v>
      </c>
      <c r="N653" s="37">
        <v>81</v>
      </c>
      <c r="O653" s="37">
        <v>61</v>
      </c>
      <c r="P653" s="48">
        <v>68</v>
      </c>
      <c r="Q653" s="53">
        <v>60</v>
      </c>
      <c r="R653" s="45">
        <f t="shared" si="262"/>
        <v>95</v>
      </c>
      <c r="S653" s="38">
        <f t="shared" si="263"/>
        <v>30.53</v>
      </c>
      <c r="T653" s="53">
        <v>154500</v>
      </c>
      <c r="U653" s="53">
        <v>8295560</v>
      </c>
      <c r="V653" s="63">
        <f t="shared" si="264"/>
        <v>1.8624419999999999</v>
      </c>
      <c r="W653" s="36">
        <v>13</v>
      </c>
      <c r="X653">
        <v>66</v>
      </c>
      <c r="Y653">
        <f t="shared" si="265"/>
        <v>19.7</v>
      </c>
      <c r="Z653" s="55">
        <v>73159</v>
      </c>
      <c r="AA653" s="46">
        <v>16001</v>
      </c>
      <c r="AB653" s="37">
        <f t="shared" si="266"/>
        <v>0.376778</v>
      </c>
      <c r="AC653" s="37" t="str">
        <f t="shared" si="267"/>
        <v/>
      </c>
      <c r="AD653" s="37" t="str">
        <f t="shared" si="268"/>
        <v/>
      </c>
      <c r="AE653" s="71">
        <f t="shared" si="269"/>
        <v>598.38240585068138</v>
      </c>
      <c r="AF653" s="71">
        <f t="shared" si="270"/>
        <v>0</v>
      </c>
      <c r="AG653" s="71">
        <f t="shared" si="271"/>
        <v>0</v>
      </c>
      <c r="AH653" s="71" t="str">
        <f t="shared" si="272"/>
        <v/>
      </c>
      <c r="AI653" s="37" t="str">
        <f t="shared" si="273"/>
        <v/>
      </c>
      <c r="AJ653" s="37" t="str">
        <f t="shared" si="274"/>
        <v/>
      </c>
      <c r="AK653" s="38">
        <f t="shared" si="275"/>
        <v>598.38</v>
      </c>
      <c r="AL653" s="38">
        <f t="shared" si="276"/>
        <v>608.63</v>
      </c>
      <c r="AM653" s="36">
        <f t="shared" si="277"/>
        <v>12605</v>
      </c>
      <c r="AN653" s="39">
        <f t="shared" si="278"/>
        <v>1.8122660999999999E-3</v>
      </c>
      <c r="AO653" s="36">
        <f t="shared" si="279"/>
        <v>8.2802438109000001</v>
      </c>
      <c r="AP653" s="36">
        <f t="shared" si="280"/>
        <v>8044</v>
      </c>
      <c r="AQ653" s="36">
        <f t="shared" si="281"/>
        <v>660</v>
      </c>
      <c r="AR653" s="36">
        <f t="shared" si="282"/>
        <v>800.05000000000007</v>
      </c>
      <c r="AS653" s="36">
        <f t="shared" si="283"/>
        <v>7376</v>
      </c>
      <c r="AT653" s="40">
        <f t="shared" si="284"/>
        <v>8044</v>
      </c>
      <c r="AU653" s="37"/>
      <c r="AV653" s="37">
        <f t="shared" si="285"/>
        <v>1</v>
      </c>
    </row>
    <row r="654" spans="1:48" ht="15" customHeight="1" x14ac:dyDescent="0.25">
      <c r="A654" s="43">
        <v>67</v>
      </c>
      <c r="B654" s="43">
        <v>900</v>
      </c>
      <c r="C654" t="s">
        <v>1851</v>
      </c>
      <c r="D654" t="s">
        <v>1852</v>
      </c>
      <c r="E654" s="44" t="s">
        <v>472</v>
      </c>
      <c r="F654" s="35">
        <v>1740277</v>
      </c>
      <c r="G654" s="53">
        <v>5033</v>
      </c>
      <c r="H654" s="56">
        <f t="shared" si="261"/>
        <v>3.7018269303971394</v>
      </c>
      <c r="I654">
        <v>517</v>
      </c>
      <c r="J654">
        <v>2204</v>
      </c>
      <c r="K654" s="37">
        <f t="shared" si="260"/>
        <v>23.4574</v>
      </c>
      <c r="L654" s="37">
        <v>4703</v>
      </c>
      <c r="M654" s="37">
        <v>4568</v>
      </c>
      <c r="N654" s="37">
        <v>4382</v>
      </c>
      <c r="O654" s="37">
        <v>4617</v>
      </c>
      <c r="P654" s="45">
        <v>4745</v>
      </c>
      <c r="Q654" s="53">
        <v>4946</v>
      </c>
      <c r="R654" s="45">
        <f t="shared" si="262"/>
        <v>4946</v>
      </c>
      <c r="S654" s="38">
        <f t="shared" si="263"/>
        <v>0</v>
      </c>
      <c r="T654" s="53">
        <v>97698200</v>
      </c>
      <c r="U654" s="53">
        <v>423859885</v>
      </c>
      <c r="V654" s="63">
        <f t="shared" si="264"/>
        <v>23.049645000000002</v>
      </c>
      <c r="W654" s="36">
        <v>1095</v>
      </c>
      <c r="X654">
        <v>4910</v>
      </c>
      <c r="Y654">
        <f t="shared" si="265"/>
        <v>22.3</v>
      </c>
      <c r="Z654" s="55">
        <v>4975039</v>
      </c>
      <c r="AA654" s="46">
        <v>2766607</v>
      </c>
      <c r="AB654" s="37">
        <f t="shared" si="266"/>
        <v>0.376778</v>
      </c>
      <c r="AC654" s="37" t="str">
        <f t="shared" si="267"/>
        <v/>
      </c>
      <c r="AD654" s="37" t="str">
        <f t="shared" si="268"/>
        <v/>
      </c>
      <c r="AE654" s="71">
        <f t="shared" si="269"/>
        <v>0</v>
      </c>
      <c r="AF654" s="71">
        <f t="shared" si="270"/>
        <v>996.01610914624985</v>
      </c>
      <c r="AG654" s="71">
        <f t="shared" si="271"/>
        <v>0</v>
      </c>
      <c r="AH654" s="71" t="str">
        <f t="shared" si="272"/>
        <v/>
      </c>
      <c r="AI654" s="37" t="str">
        <f t="shared" si="273"/>
        <v/>
      </c>
      <c r="AJ654" s="37" t="str">
        <f t="shared" si="274"/>
        <v/>
      </c>
      <c r="AK654" s="38">
        <f t="shared" si="275"/>
        <v>996.02</v>
      </c>
      <c r="AL654" s="38">
        <f t="shared" si="276"/>
        <v>1013.08</v>
      </c>
      <c r="AM654" s="36">
        <f t="shared" si="277"/>
        <v>3224346</v>
      </c>
      <c r="AN654" s="39">
        <f t="shared" si="278"/>
        <v>1.8122660999999999E-3</v>
      </c>
      <c r="AO654" s="36">
        <f t="shared" si="279"/>
        <v>2689.5279387608998</v>
      </c>
      <c r="AP654" s="36">
        <f t="shared" si="280"/>
        <v>1742967</v>
      </c>
      <c r="AQ654" s="36">
        <f t="shared" si="281"/>
        <v>50330</v>
      </c>
      <c r="AR654" s="36">
        <f t="shared" si="282"/>
        <v>138330.35</v>
      </c>
      <c r="AS654" s="36">
        <f t="shared" si="283"/>
        <v>1689947</v>
      </c>
      <c r="AT654" s="40">
        <f t="shared" si="284"/>
        <v>1742967</v>
      </c>
      <c r="AU654" s="37"/>
      <c r="AV654" s="37">
        <f t="shared" si="285"/>
        <v>1</v>
      </c>
    </row>
    <row r="655" spans="1:48" ht="15" customHeight="1" x14ac:dyDescent="0.25">
      <c r="A655" s="43">
        <v>67</v>
      </c>
      <c r="B655" s="43">
        <v>1000</v>
      </c>
      <c r="C655" t="s">
        <v>1865</v>
      </c>
      <c r="D655" t="s">
        <v>1866</v>
      </c>
      <c r="E655" s="44" t="s">
        <v>479</v>
      </c>
      <c r="F655" s="35">
        <v>57294</v>
      </c>
      <c r="G655" s="53">
        <v>198</v>
      </c>
      <c r="H655" s="56">
        <f t="shared" si="261"/>
        <v>2.2966651902615309</v>
      </c>
      <c r="I655">
        <v>33</v>
      </c>
      <c r="J655">
        <v>94</v>
      </c>
      <c r="K655" s="37">
        <f t="shared" si="260"/>
        <v>35.106400000000001</v>
      </c>
      <c r="L655" s="37">
        <v>233</v>
      </c>
      <c r="M655" s="37">
        <v>234</v>
      </c>
      <c r="N655" s="37">
        <v>155</v>
      </c>
      <c r="O655" s="37">
        <v>221</v>
      </c>
      <c r="P655" s="48">
        <v>222</v>
      </c>
      <c r="Q655" s="53">
        <v>196</v>
      </c>
      <c r="R655" s="45">
        <f t="shared" si="262"/>
        <v>234</v>
      </c>
      <c r="S655" s="38">
        <f t="shared" si="263"/>
        <v>15.38</v>
      </c>
      <c r="T655" s="53">
        <v>1851200</v>
      </c>
      <c r="U655" s="53">
        <v>11723911</v>
      </c>
      <c r="V655" s="63">
        <f t="shared" si="264"/>
        <v>15.789953000000001</v>
      </c>
      <c r="W655" s="36">
        <v>32</v>
      </c>
      <c r="X655">
        <v>198</v>
      </c>
      <c r="Y655">
        <f t="shared" si="265"/>
        <v>16.16</v>
      </c>
      <c r="Z655" s="55">
        <v>126223</v>
      </c>
      <c r="AA655" s="46">
        <v>49504</v>
      </c>
      <c r="AB655" s="37">
        <f t="shared" si="266"/>
        <v>0.376778</v>
      </c>
      <c r="AC655" s="37" t="str">
        <f t="shared" si="267"/>
        <v/>
      </c>
      <c r="AD655" s="37" t="str">
        <f t="shared" si="268"/>
        <v/>
      </c>
      <c r="AE655" s="71">
        <f t="shared" si="269"/>
        <v>703.76751722939616</v>
      </c>
      <c r="AF655" s="71">
        <f t="shared" si="270"/>
        <v>0</v>
      </c>
      <c r="AG655" s="71">
        <f t="shared" si="271"/>
        <v>0</v>
      </c>
      <c r="AH655" s="71" t="str">
        <f t="shared" si="272"/>
        <v/>
      </c>
      <c r="AI655" s="37" t="str">
        <f t="shared" si="273"/>
        <v/>
      </c>
      <c r="AJ655" s="37" t="str">
        <f t="shared" si="274"/>
        <v/>
      </c>
      <c r="AK655" s="38">
        <f t="shared" si="275"/>
        <v>703.77</v>
      </c>
      <c r="AL655" s="38">
        <f t="shared" si="276"/>
        <v>715.83</v>
      </c>
      <c r="AM655" s="36">
        <f t="shared" si="277"/>
        <v>94176</v>
      </c>
      <c r="AN655" s="39">
        <f t="shared" si="278"/>
        <v>1.8122660999999999E-3</v>
      </c>
      <c r="AO655" s="36">
        <f t="shared" si="279"/>
        <v>66.839998300199994</v>
      </c>
      <c r="AP655" s="36">
        <f t="shared" si="280"/>
        <v>57361</v>
      </c>
      <c r="AQ655" s="36">
        <f t="shared" si="281"/>
        <v>1980</v>
      </c>
      <c r="AR655" s="36">
        <f t="shared" si="282"/>
        <v>2475.2000000000003</v>
      </c>
      <c r="AS655" s="36">
        <f t="shared" si="283"/>
        <v>55314</v>
      </c>
      <c r="AT655" s="40">
        <f t="shared" si="284"/>
        <v>57361</v>
      </c>
      <c r="AU655" s="37"/>
      <c r="AV655" s="37">
        <f t="shared" si="285"/>
        <v>1</v>
      </c>
    </row>
    <row r="656" spans="1:48" ht="15" customHeight="1" x14ac:dyDescent="0.25">
      <c r="A656" s="43">
        <v>67</v>
      </c>
      <c r="B656" s="43">
        <v>1100</v>
      </c>
      <c r="C656" t="s">
        <v>2385</v>
      </c>
      <c r="D656" t="s">
        <v>2386</v>
      </c>
      <c r="E656" s="44" t="s">
        <v>738</v>
      </c>
      <c r="F656" s="35">
        <v>49703</v>
      </c>
      <c r="G656" s="53">
        <v>173</v>
      </c>
      <c r="H656" s="56">
        <f t="shared" si="261"/>
        <v>2.2380461031287955</v>
      </c>
      <c r="I656">
        <v>30</v>
      </c>
      <c r="J656">
        <v>63</v>
      </c>
      <c r="K656" s="37">
        <f t="shared" si="260"/>
        <v>47.619</v>
      </c>
      <c r="L656" s="37">
        <v>191</v>
      </c>
      <c r="M656" s="37">
        <v>153</v>
      </c>
      <c r="N656" s="37">
        <v>176</v>
      </c>
      <c r="O656" s="37">
        <v>182</v>
      </c>
      <c r="P656" s="48">
        <v>180</v>
      </c>
      <c r="Q656" s="53">
        <v>171</v>
      </c>
      <c r="R656" s="45">
        <f t="shared" si="262"/>
        <v>191</v>
      </c>
      <c r="S656" s="38">
        <f t="shared" si="263"/>
        <v>9.42</v>
      </c>
      <c r="T656" s="53">
        <v>348000</v>
      </c>
      <c r="U656" s="53">
        <v>9466959</v>
      </c>
      <c r="V656" s="63">
        <f t="shared" si="264"/>
        <v>3.6759430000000002</v>
      </c>
      <c r="W656" s="36">
        <v>26</v>
      </c>
      <c r="X656">
        <v>104</v>
      </c>
      <c r="Y656">
        <f t="shared" si="265"/>
        <v>25</v>
      </c>
      <c r="Z656" s="55">
        <v>90977</v>
      </c>
      <c r="AA656" s="46">
        <v>27751</v>
      </c>
      <c r="AB656" s="37">
        <f t="shared" si="266"/>
        <v>0.376778</v>
      </c>
      <c r="AC656" s="37" t="str">
        <f t="shared" si="267"/>
        <v/>
      </c>
      <c r="AD656" s="37" t="str">
        <f t="shared" si="268"/>
        <v/>
      </c>
      <c r="AE656" s="71">
        <f t="shared" si="269"/>
        <v>690.81990912077902</v>
      </c>
      <c r="AF656" s="71">
        <f t="shared" si="270"/>
        <v>0</v>
      </c>
      <c r="AG656" s="71">
        <f t="shared" si="271"/>
        <v>0</v>
      </c>
      <c r="AH656" s="71" t="str">
        <f t="shared" si="272"/>
        <v/>
      </c>
      <c r="AI656" s="37" t="str">
        <f t="shared" si="273"/>
        <v/>
      </c>
      <c r="AJ656" s="37" t="str">
        <f t="shared" si="274"/>
        <v/>
      </c>
      <c r="AK656" s="38">
        <f t="shared" si="275"/>
        <v>690.82</v>
      </c>
      <c r="AL656" s="38">
        <f t="shared" si="276"/>
        <v>702.66</v>
      </c>
      <c r="AM656" s="36">
        <f t="shared" si="277"/>
        <v>87282</v>
      </c>
      <c r="AN656" s="39">
        <f t="shared" si="278"/>
        <v>1.8122660999999999E-3</v>
      </c>
      <c r="AO656" s="36">
        <f t="shared" si="279"/>
        <v>68.103147771899998</v>
      </c>
      <c r="AP656" s="36">
        <f t="shared" si="280"/>
        <v>49771</v>
      </c>
      <c r="AQ656" s="36">
        <f t="shared" si="281"/>
        <v>1730</v>
      </c>
      <c r="AR656" s="36">
        <f t="shared" si="282"/>
        <v>1387.5500000000002</v>
      </c>
      <c r="AS656" s="36">
        <f t="shared" si="283"/>
        <v>48315</v>
      </c>
      <c r="AT656" s="40">
        <f t="shared" si="284"/>
        <v>49771</v>
      </c>
      <c r="AU656" s="37"/>
      <c r="AV656" s="37">
        <f t="shared" si="285"/>
        <v>1</v>
      </c>
    </row>
    <row r="657" spans="1:48" ht="15" customHeight="1" x14ac:dyDescent="0.25">
      <c r="A657" s="43">
        <v>68</v>
      </c>
      <c r="B657" s="43">
        <v>100</v>
      </c>
      <c r="C657" t="s">
        <v>975</v>
      </c>
      <c r="D657" t="s">
        <v>976</v>
      </c>
      <c r="E657" s="44" t="s">
        <v>36</v>
      </c>
      <c r="F657" s="35">
        <v>139390</v>
      </c>
      <c r="G657" s="53">
        <v>453</v>
      </c>
      <c r="H657" s="56">
        <f t="shared" si="261"/>
        <v>2.6560982020128319</v>
      </c>
      <c r="I657">
        <v>18</v>
      </c>
      <c r="J657">
        <v>179</v>
      </c>
      <c r="K657" s="37">
        <f t="shared" si="260"/>
        <v>10.055899999999999</v>
      </c>
      <c r="L657" s="37">
        <v>327</v>
      </c>
      <c r="M657" s="37">
        <v>320</v>
      </c>
      <c r="N657" s="37">
        <v>381</v>
      </c>
      <c r="O657" s="37">
        <v>470</v>
      </c>
      <c r="P657" s="48">
        <v>375</v>
      </c>
      <c r="Q657" s="53">
        <v>429</v>
      </c>
      <c r="R657" s="45">
        <f t="shared" si="262"/>
        <v>470</v>
      </c>
      <c r="S657" s="38">
        <f t="shared" si="263"/>
        <v>3.62</v>
      </c>
      <c r="T657" s="53">
        <v>1472800</v>
      </c>
      <c r="U657" s="53">
        <v>23736800</v>
      </c>
      <c r="V657" s="63">
        <f t="shared" si="264"/>
        <v>6.2047119999999998</v>
      </c>
      <c r="W657" s="36">
        <v>83</v>
      </c>
      <c r="X657">
        <v>434</v>
      </c>
      <c r="Y657">
        <f t="shared" si="265"/>
        <v>19.12</v>
      </c>
      <c r="Z657" s="55">
        <v>198486</v>
      </c>
      <c r="AA657" s="46">
        <v>160402</v>
      </c>
      <c r="AB657" s="37">
        <f t="shared" si="266"/>
        <v>0.376778</v>
      </c>
      <c r="AC657" s="37" t="str">
        <f t="shared" si="267"/>
        <v/>
      </c>
      <c r="AD657" s="37" t="str">
        <f t="shared" si="268"/>
        <v/>
      </c>
      <c r="AE657" s="71">
        <f t="shared" si="269"/>
        <v>783.15800256598823</v>
      </c>
      <c r="AF657" s="71">
        <f t="shared" si="270"/>
        <v>0</v>
      </c>
      <c r="AG657" s="71">
        <f t="shared" si="271"/>
        <v>0</v>
      </c>
      <c r="AH657" s="71" t="str">
        <f t="shared" si="272"/>
        <v/>
      </c>
      <c r="AI657" s="37" t="str">
        <f t="shared" si="273"/>
        <v/>
      </c>
      <c r="AJ657" s="37" t="str">
        <f t="shared" si="274"/>
        <v/>
      </c>
      <c r="AK657" s="38">
        <f t="shared" si="275"/>
        <v>783.16</v>
      </c>
      <c r="AL657" s="38">
        <f t="shared" si="276"/>
        <v>796.58</v>
      </c>
      <c r="AM657" s="36">
        <f t="shared" si="277"/>
        <v>286066</v>
      </c>
      <c r="AN657" s="39">
        <f t="shared" si="278"/>
        <v>1.8122660999999999E-3</v>
      </c>
      <c r="AO657" s="36">
        <f t="shared" si="279"/>
        <v>265.8159424836</v>
      </c>
      <c r="AP657" s="36">
        <f t="shared" si="280"/>
        <v>139656</v>
      </c>
      <c r="AQ657" s="36">
        <f t="shared" si="281"/>
        <v>4530</v>
      </c>
      <c r="AR657" s="36">
        <f t="shared" si="282"/>
        <v>8020.1</v>
      </c>
      <c r="AS657" s="36">
        <f t="shared" si="283"/>
        <v>134860</v>
      </c>
      <c r="AT657" s="40">
        <f t="shared" si="284"/>
        <v>139656</v>
      </c>
      <c r="AU657" s="37"/>
      <c r="AV657" s="37">
        <f t="shared" si="285"/>
        <v>1</v>
      </c>
    </row>
    <row r="658" spans="1:48" ht="15" customHeight="1" x14ac:dyDescent="0.25">
      <c r="A658" s="43">
        <v>68</v>
      </c>
      <c r="B658" s="43">
        <v>200</v>
      </c>
      <c r="C658" t="s">
        <v>1541</v>
      </c>
      <c r="D658" t="s">
        <v>1542</v>
      </c>
      <c r="E658" s="44" t="s">
        <v>317</v>
      </c>
      <c r="F658" s="35">
        <v>297389</v>
      </c>
      <c r="G658" s="53">
        <v>695</v>
      </c>
      <c r="H658" s="56">
        <f t="shared" si="261"/>
        <v>2.8419848045901137</v>
      </c>
      <c r="I658">
        <v>75</v>
      </c>
      <c r="J658">
        <v>283</v>
      </c>
      <c r="K658" s="37">
        <f t="shared" si="260"/>
        <v>26.501799999999996</v>
      </c>
      <c r="L658" s="37">
        <v>787</v>
      </c>
      <c r="M658" s="37">
        <v>817</v>
      </c>
      <c r="N658" s="37">
        <v>800</v>
      </c>
      <c r="O658" s="37">
        <v>784</v>
      </c>
      <c r="P658" s="48">
        <v>719</v>
      </c>
      <c r="Q658" s="53">
        <v>682</v>
      </c>
      <c r="R658" s="45">
        <f t="shared" si="262"/>
        <v>817</v>
      </c>
      <c r="S658" s="38">
        <f t="shared" si="263"/>
        <v>14.93</v>
      </c>
      <c r="T658" s="53">
        <v>5517200</v>
      </c>
      <c r="U658" s="53">
        <v>45784500</v>
      </c>
      <c r="V658" s="63">
        <f t="shared" si="264"/>
        <v>12.050366</v>
      </c>
      <c r="W658" s="36">
        <v>167</v>
      </c>
      <c r="X658">
        <v>677</v>
      </c>
      <c r="Y658">
        <f t="shared" si="265"/>
        <v>24.67</v>
      </c>
      <c r="Z658" s="55">
        <v>447236</v>
      </c>
      <c r="AA658" s="46">
        <v>356648</v>
      </c>
      <c r="AB658" s="37">
        <f t="shared" si="266"/>
        <v>0.376778</v>
      </c>
      <c r="AC658" s="37" t="str">
        <f t="shared" si="267"/>
        <v/>
      </c>
      <c r="AD658" s="37" t="str">
        <f t="shared" si="268"/>
        <v/>
      </c>
      <c r="AE658" s="71">
        <f t="shared" si="269"/>
        <v>824.21607768345052</v>
      </c>
      <c r="AF658" s="71">
        <f t="shared" si="270"/>
        <v>0</v>
      </c>
      <c r="AG658" s="71">
        <f t="shared" si="271"/>
        <v>0</v>
      </c>
      <c r="AH658" s="71" t="str">
        <f t="shared" si="272"/>
        <v/>
      </c>
      <c r="AI658" s="37" t="str">
        <f t="shared" si="273"/>
        <v/>
      </c>
      <c r="AJ658" s="37" t="str">
        <f t="shared" si="274"/>
        <v/>
      </c>
      <c r="AK658" s="38">
        <f t="shared" si="275"/>
        <v>824.22</v>
      </c>
      <c r="AL658" s="38">
        <f t="shared" si="276"/>
        <v>838.34</v>
      </c>
      <c r="AM658" s="36">
        <f t="shared" si="277"/>
        <v>414138</v>
      </c>
      <c r="AN658" s="39">
        <f t="shared" si="278"/>
        <v>1.8122660999999999E-3</v>
      </c>
      <c r="AO658" s="36">
        <f t="shared" si="279"/>
        <v>211.5802549089</v>
      </c>
      <c r="AP658" s="36">
        <f t="shared" si="280"/>
        <v>297601</v>
      </c>
      <c r="AQ658" s="36">
        <f t="shared" si="281"/>
        <v>6950</v>
      </c>
      <c r="AR658" s="36">
        <f t="shared" si="282"/>
        <v>17832.400000000001</v>
      </c>
      <c r="AS658" s="36">
        <f t="shared" si="283"/>
        <v>290439</v>
      </c>
      <c r="AT658" s="40">
        <f t="shared" si="284"/>
        <v>297601</v>
      </c>
      <c r="AU658" s="37"/>
      <c r="AV658" s="37">
        <f t="shared" si="285"/>
        <v>1</v>
      </c>
    </row>
    <row r="659" spans="1:48" ht="15" customHeight="1" x14ac:dyDescent="0.25">
      <c r="A659" s="43">
        <v>68</v>
      </c>
      <c r="B659" s="43">
        <v>900</v>
      </c>
      <c r="C659" t="s">
        <v>2233</v>
      </c>
      <c r="D659" t="s">
        <v>2234</v>
      </c>
      <c r="E659" s="44" t="s">
        <v>662</v>
      </c>
      <c r="F659" s="35">
        <v>896123</v>
      </c>
      <c r="G659" s="53">
        <v>2850</v>
      </c>
      <c r="H659" s="56">
        <f t="shared" si="261"/>
        <v>3.4548448600085102</v>
      </c>
      <c r="I659">
        <v>232</v>
      </c>
      <c r="J659">
        <v>1366</v>
      </c>
      <c r="K659" s="37">
        <f t="shared" si="260"/>
        <v>16.983899999999998</v>
      </c>
      <c r="L659" s="37">
        <v>2552</v>
      </c>
      <c r="M659" s="37">
        <v>2272</v>
      </c>
      <c r="N659" s="37">
        <v>2396</v>
      </c>
      <c r="O659" s="37">
        <v>2756</v>
      </c>
      <c r="P659" s="45">
        <v>2633</v>
      </c>
      <c r="Q659" s="53">
        <v>2744</v>
      </c>
      <c r="R659" s="45">
        <f t="shared" si="262"/>
        <v>2756</v>
      </c>
      <c r="S659" s="38">
        <f t="shared" si="263"/>
        <v>0</v>
      </c>
      <c r="T659" s="53">
        <v>55522300</v>
      </c>
      <c r="U659" s="53">
        <v>244393500</v>
      </c>
      <c r="V659" s="63">
        <f t="shared" si="264"/>
        <v>22.718402999999999</v>
      </c>
      <c r="W659" s="36">
        <v>585</v>
      </c>
      <c r="X659">
        <v>2731</v>
      </c>
      <c r="Y659">
        <f t="shared" si="265"/>
        <v>21.42</v>
      </c>
      <c r="Z659" s="55">
        <v>2653852</v>
      </c>
      <c r="AA659" s="46">
        <v>1123738</v>
      </c>
      <c r="AB659" s="37">
        <f t="shared" si="266"/>
        <v>0.376778</v>
      </c>
      <c r="AC659" s="37">
        <f t="shared" si="267"/>
        <v>0.70000000000000007</v>
      </c>
      <c r="AD659" s="37" t="str">
        <f t="shared" si="268"/>
        <v/>
      </c>
      <c r="AE659" s="71">
        <f t="shared" si="269"/>
        <v>959.58276814409976</v>
      </c>
      <c r="AF659" s="71">
        <f t="shared" si="270"/>
        <v>942.87320668675</v>
      </c>
      <c r="AG659" s="71">
        <f t="shared" si="271"/>
        <v>0</v>
      </c>
      <c r="AH659" s="71">
        <f t="shared" si="272"/>
        <v>947.88607512395492</v>
      </c>
      <c r="AI659" s="37" t="str">
        <f t="shared" si="273"/>
        <v/>
      </c>
      <c r="AJ659" s="37">
        <f t="shared" si="274"/>
        <v>1</v>
      </c>
      <c r="AK659" s="38">
        <f t="shared" si="275"/>
        <v>947.89</v>
      </c>
      <c r="AL659" s="38">
        <f t="shared" si="276"/>
        <v>964.13</v>
      </c>
      <c r="AM659" s="36">
        <f t="shared" si="277"/>
        <v>1747857</v>
      </c>
      <c r="AN659" s="39">
        <f t="shared" si="278"/>
        <v>1.8122660999999999E-3</v>
      </c>
      <c r="AO659" s="36">
        <f t="shared" si="279"/>
        <v>1543.5686544174</v>
      </c>
      <c r="AP659" s="36">
        <f t="shared" si="280"/>
        <v>897667</v>
      </c>
      <c r="AQ659" s="36">
        <f t="shared" si="281"/>
        <v>28500</v>
      </c>
      <c r="AR659" s="36">
        <f t="shared" si="282"/>
        <v>56186.9</v>
      </c>
      <c r="AS659" s="36">
        <f t="shared" si="283"/>
        <v>867623</v>
      </c>
      <c r="AT659" s="40">
        <f t="shared" si="284"/>
        <v>897667</v>
      </c>
      <c r="AU659" s="37"/>
      <c r="AV659" s="37">
        <f t="shared" si="285"/>
        <v>1</v>
      </c>
    </row>
    <row r="660" spans="1:48" ht="15" customHeight="1" x14ac:dyDescent="0.25">
      <c r="A660" s="43">
        <v>68</v>
      </c>
      <c r="B660" s="43">
        <v>1300</v>
      </c>
      <c r="C660" t="s">
        <v>2401</v>
      </c>
      <c r="D660" t="s">
        <v>2402</v>
      </c>
      <c r="E660" s="44" t="s">
        <v>746</v>
      </c>
      <c r="F660" s="35">
        <v>7213</v>
      </c>
      <c r="G660" s="53">
        <v>25</v>
      </c>
      <c r="H660" s="56">
        <f t="shared" si="261"/>
        <v>1.3979400086720377</v>
      </c>
      <c r="I660">
        <v>0</v>
      </c>
      <c r="J660">
        <v>5</v>
      </c>
      <c r="K660" s="37">
        <f t="shared" si="260"/>
        <v>0</v>
      </c>
      <c r="L660" s="37">
        <v>31</v>
      </c>
      <c r="M660" s="37">
        <v>47</v>
      </c>
      <c r="N660" s="37">
        <v>40</v>
      </c>
      <c r="O660" s="37">
        <v>29</v>
      </c>
      <c r="P660" s="48">
        <v>44</v>
      </c>
      <c r="Q660" s="53">
        <v>25</v>
      </c>
      <c r="R660" s="45">
        <f t="shared" si="262"/>
        <v>47</v>
      </c>
      <c r="S660" s="38">
        <f t="shared" si="263"/>
        <v>46.81</v>
      </c>
      <c r="T660" s="53">
        <v>246100</v>
      </c>
      <c r="U660" s="53">
        <v>1885600</v>
      </c>
      <c r="V660" s="63">
        <f t="shared" si="264"/>
        <v>13.051549</v>
      </c>
      <c r="W660" s="36">
        <v>2</v>
      </c>
      <c r="X660">
        <v>13</v>
      </c>
      <c r="Y660">
        <f t="shared" si="265"/>
        <v>15.38</v>
      </c>
      <c r="Z660" s="55">
        <v>17659</v>
      </c>
      <c r="AA660" s="46">
        <v>2500</v>
      </c>
      <c r="AB660" s="37">
        <f t="shared" si="266"/>
        <v>0.376778</v>
      </c>
      <c r="AC660" s="37" t="str">
        <f t="shared" si="267"/>
        <v/>
      </c>
      <c r="AD660" s="37" t="str">
        <f t="shared" si="268"/>
        <v/>
      </c>
      <c r="AE660" s="71">
        <f t="shared" si="269"/>
        <v>505.25979529545373</v>
      </c>
      <c r="AF660" s="71">
        <f t="shared" si="270"/>
        <v>0</v>
      </c>
      <c r="AG660" s="71">
        <f t="shared" si="271"/>
        <v>0</v>
      </c>
      <c r="AH660" s="71" t="str">
        <f t="shared" si="272"/>
        <v/>
      </c>
      <c r="AI660" s="37" t="str">
        <f t="shared" si="273"/>
        <v/>
      </c>
      <c r="AJ660" s="37" t="str">
        <f t="shared" si="274"/>
        <v/>
      </c>
      <c r="AK660" s="38">
        <f t="shared" si="275"/>
        <v>505.26</v>
      </c>
      <c r="AL660" s="38">
        <f t="shared" si="276"/>
        <v>513.91999999999996</v>
      </c>
      <c r="AM660" s="36">
        <f t="shared" si="277"/>
        <v>6194</v>
      </c>
      <c r="AN660" s="39">
        <f t="shared" si="278"/>
        <v>1.8122660999999999E-3</v>
      </c>
      <c r="AO660" s="36">
        <f t="shared" si="279"/>
        <v>-1.8466991558999999</v>
      </c>
      <c r="AP660" s="36">
        <f t="shared" si="280"/>
        <v>6194</v>
      </c>
      <c r="AQ660" s="36">
        <f t="shared" si="281"/>
        <v>250</v>
      </c>
      <c r="AR660" s="36">
        <f t="shared" si="282"/>
        <v>125</v>
      </c>
      <c r="AS660" s="36">
        <f t="shared" si="283"/>
        <v>7088</v>
      </c>
      <c r="AT660" s="40">
        <f t="shared" si="284"/>
        <v>7088</v>
      </c>
      <c r="AU660" s="37"/>
      <c r="AV660" s="37">
        <f t="shared" si="285"/>
        <v>1</v>
      </c>
    </row>
    <row r="661" spans="1:48" ht="15" customHeight="1" x14ac:dyDescent="0.25">
      <c r="A661" s="43">
        <v>68</v>
      </c>
      <c r="B661" s="43">
        <v>1600</v>
      </c>
      <c r="C661" t="s">
        <v>2515</v>
      </c>
      <c r="D661" t="s">
        <v>2516</v>
      </c>
      <c r="E661" s="44" t="s">
        <v>803</v>
      </c>
      <c r="F661" s="35">
        <v>800771</v>
      </c>
      <c r="G661" s="53">
        <v>1857</v>
      </c>
      <c r="H661" s="56">
        <f t="shared" si="261"/>
        <v>3.2688119037397803</v>
      </c>
      <c r="I661">
        <v>72</v>
      </c>
      <c r="J661">
        <v>914</v>
      </c>
      <c r="K661" s="37">
        <f t="shared" si="260"/>
        <v>7.8774999999999995</v>
      </c>
      <c r="L661" s="37">
        <v>1086</v>
      </c>
      <c r="M661" s="37">
        <v>1216</v>
      </c>
      <c r="N661" s="37">
        <v>1679</v>
      </c>
      <c r="O661" s="37">
        <v>1722</v>
      </c>
      <c r="P661" s="45">
        <v>1781</v>
      </c>
      <c r="Q661" s="53">
        <v>1830</v>
      </c>
      <c r="R661" s="45">
        <f t="shared" si="262"/>
        <v>1830</v>
      </c>
      <c r="S661" s="38">
        <f t="shared" si="263"/>
        <v>0</v>
      </c>
      <c r="T661" s="53">
        <v>50333900</v>
      </c>
      <c r="U661" s="53">
        <v>172167000</v>
      </c>
      <c r="V661" s="63">
        <f t="shared" si="264"/>
        <v>29.235510000000001</v>
      </c>
      <c r="W661" s="36">
        <v>375</v>
      </c>
      <c r="X661">
        <v>2076</v>
      </c>
      <c r="Y661">
        <f t="shared" si="265"/>
        <v>18.059999999999999</v>
      </c>
      <c r="Z661" s="55">
        <v>1940932</v>
      </c>
      <c r="AA661" s="46">
        <v>1046877</v>
      </c>
      <c r="AB661" s="37">
        <f t="shared" si="266"/>
        <v>0.376778</v>
      </c>
      <c r="AC661" s="37" t="str">
        <f t="shared" si="267"/>
        <v/>
      </c>
      <c r="AD661" s="37" t="str">
        <f t="shared" si="268"/>
        <v/>
      </c>
      <c r="AE661" s="71">
        <f t="shared" si="269"/>
        <v>918.49236686233144</v>
      </c>
      <c r="AF661" s="71">
        <f t="shared" si="270"/>
        <v>0</v>
      </c>
      <c r="AG661" s="71">
        <f t="shared" si="271"/>
        <v>0</v>
      </c>
      <c r="AH661" s="71" t="str">
        <f t="shared" si="272"/>
        <v/>
      </c>
      <c r="AI661" s="37" t="str">
        <f t="shared" si="273"/>
        <v/>
      </c>
      <c r="AJ661" s="37" t="str">
        <f t="shared" si="274"/>
        <v/>
      </c>
      <c r="AK661" s="38">
        <f t="shared" si="275"/>
        <v>918.49</v>
      </c>
      <c r="AL661" s="38">
        <f t="shared" si="276"/>
        <v>934.23</v>
      </c>
      <c r="AM661" s="36">
        <f t="shared" si="277"/>
        <v>1003565</v>
      </c>
      <c r="AN661" s="39">
        <f t="shared" si="278"/>
        <v>1.8122660999999999E-3</v>
      </c>
      <c r="AO661" s="36">
        <f t="shared" si="279"/>
        <v>367.5166914834</v>
      </c>
      <c r="AP661" s="36">
        <f t="shared" si="280"/>
        <v>801139</v>
      </c>
      <c r="AQ661" s="36">
        <f t="shared" si="281"/>
        <v>18570</v>
      </c>
      <c r="AR661" s="36">
        <f t="shared" si="282"/>
        <v>52343.850000000006</v>
      </c>
      <c r="AS661" s="36">
        <f t="shared" si="283"/>
        <v>782201</v>
      </c>
      <c r="AT661" s="40">
        <f t="shared" si="284"/>
        <v>801139</v>
      </c>
      <c r="AU661" s="37"/>
      <c r="AV661" s="37">
        <f t="shared" si="285"/>
        <v>1</v>
      </c>
    </row>
    <row r="662" spans="1:48" ht="15" customHeight="1" x14ac:dyDescent="0.25">
      <c r="A662" s="43">
        <v>68</v>
      </c>
      <c r="B662" s="43">
        <v>8400</v>
      </c>
      <c r="C662" t="s">
        <v>2227</v>
      </c>
      <c r="D662" t="s">
        <v>2228</v>
      </c>
      <c r="E662" s="44" t="s">
        <v>659</v>
      </c>
      <c r="F662" s="35">
        <v>34282</v>
      </c>
      <c r="G662" s="53">
        <v>146</v>
      </c>
      <c r="H662" s="56">
        <f t="shared" si="261"/>
        <v>2.1643528557844371</v>
      </c>
      <c r="I662">
        <v>11</v>
      </c>
      <c r="J662">
        <v>66</v>
      </c>
      <c r="K662" s="37">
        <f t="shared" si="260"/>
        <v>16.666700000000002</v>
      </c>
      <c r="L662" s="37">
        <v>104</v>
      </c>
      <c r="M662" s="37">
        <v>124</v>
      </c>
      <c r="N662" s="37">
        <v>180</v>
      </c>
      <c r="O662" s="37">
        <v>166</v>
      </c>
      <c r="P662" s="48">
        <v>151</v>
      </c>
      <c r="Q662" s="53">
        <v>153</v>
      </c>
      <c r="R662" s="45">
        <f t="shared" si="262"/>
        <v>180</v>
      </c>
      <c r="S662" s="38">
        <f t="shared" si="263"/>
        <v>18.89</v>
      </c>
      <c r="T662" s="53">
        <v>1680200</v>
      </c>
      <c r="U662" s="53">
        <v>8792940</v>
      </c>
      <c r="V662" s="63">
        <f t="shared" si="264"/>
        <v>19.108512000000001</v>
      </c>
      <c r="W662" s="36">
        <v>15</v>
      </c>
      <c r="X662">
        <v>175</v>
      </c>
      <c r="Y662">
        <f t="shared" si="265"/>
        <v>8.57</v>
      </c>
      <c r="Z662" s="37">
        <v>101801</v>
      </c>
      <c r="AA662" s="46">
        <v>15120</v>
      </c>
      <c r="AB662" s="37">
        <f t="shared" si="266"/>
        <v>0.376778</v>
      </c>
      <c r="AC662" s="37" t="str">
        <f t="shared" si="267"/>
        <v/>
      </c>
      <c r="AD662" s="37" t="str">
        <f t="shared" si="268"/>
        <v/>
      </c>
      <c r="AE662" s="71">
        <f t="shared" si="269"/>
        <v>674.54276572709909</v>
      </c>
      <c r="AF662" s="71">
        <f t="shared" si="270"/>
        <v>0</v>
      </c>
      <c r="AG662" s="71">
        <f t="shared" si="271"/>
        <v>0</v>
      </c>
      <c r="AH662" s="71" t="str">
        <f t="shared" si="272"/>
        <v/>
      </c>
      <c r="AI662" s="37" t="str">
        <f t="shared" si="273"/>
        <v/>
      </c>
      <c r="AJ662" s="37" t="str">
        <f t="shared" si="274"/>
        <v/>
      </c>
      <c r="AK662" s="38">
        <f t="shared" si="275"/>
        <v>674.54</v>
      </c>
      <c r="AL662" s="38">
        <f t="shared" si="276"/>
        <v>686.1</v>
      </c>
      <c r="AM662" s="36">
        <f t="shared" si="277"/>
        <v>61814</v>
      </c>
      <c r="AN662" s="39">
        <f t="shared" si="278"/>
        <v>1.8122660999999999E-3</v>
      </c>
      <c r="AO662" s="36">
        <f t="shared" si="279"/>
        <v>49.895310265199996</v>
      </c>
      <c r="AP662" s="36">
        <f t="shared" si="280"/>
        <v>34332</v>
      </c>
      <c r="AQ662" s="36">
        <f t="shared" si="281"/>
        <v>1460</v>
      </c>
      <c r="AR662" s="36">
        <f t="shared" si="282"/>
        <v>756</v>
      </c>
      <c r="AS662" s="36">
        <f t="shared" si="283"/>
        <v>33526</v>
      </c>
      <c r="AT662" s="40">
        <f t="shared" si="284"/>
        <v>34332</v>
      </c>
      <c r="AU662" s="37"/>
      <c r="AV662" s="37">
        <f t="shared" si="285"/>
        <v>1</v>
      </c>
    </row>
    <row r="663" spans="1:48" ht="15" customHeight="1" x14ac:dyDescent="0.25">
      <c r="A663" s="43">
        <v>69</v>
      </c>
      <c r="B663" s="43">
        <v>600</v>
      </c>
      <c r="C663" t="s">
        <v>963</v>
      </c>
      <c r="D663" t="s">
        <v>964</v>
      </c>
      <c r="E663" s="44" t="s">
        <v>30</v>
      </c>
      <c r="F663" s="35">
        <v>741728</v>
      </c>
      <c r="G663" s="53">
        <v>1638</v>
      </c>
      <c r="H663" s="56">
        <f t="shared" si="261"/>
        <v>3.2143138974243999</v>
      </c>
      <c r="I663">
        <v>366</v>
      </c>
      <c r="J663">
        <v>1077</v>
      </c>
      <c r="K663" s="37">
        <f t="shared" si="260"/>
        <v>33.9833</v>
      </c>
      <c r="L663" s="37">
        <v>2531</v>
      </c>
      <c r="M663" s="37">
        <v>2670</v>
      </c>
      <c r="N663" s="37">
        <v>1965</v>
      </c>
      <c r="O663" s="37">
        <v>1850</v>
      </c>
      <c r="P663" s="45">
        <v>1682</v>
      </c>
      <c r="Q663" s="53">
        <v>1678</v>
      </c>
      <c r="R663" s="45">
        <f t="shared" si="262"/>
        <v>2670</v>
      </c>
      <c r="S663" s="38">
        <f t="shared" si="263"/>
        <v>38.65</v>
      </c>
      <c r="T663" s="53">
        <v>9027600</v>
      </c>
      <c r="U663" s="53">
        <v>79516332</v>
      </c>
      <c r="V663" s="63">
        <f t="shared" si="264"/>
        <v>11.353139000000001</v>
      </c>
      <c r="W663" s="36">
        <v>567</v>
      </c>
      <c r="X663">
        <v>1775</v>
      </c>
      <c r="Y663">
        <f t="shared" si="265"/>
        <v>31.94</v>
      </c>
      <c r="Z663" s="55">
        <v>1087070</v>
      </c>
      <c r="AA663" s="46">
        <v>1544252.52</v>
      </c>
      <c r="AB663" s="37">
        <f t="shared" si="266"/>
        <v>0.376778</v>
      </c>
      <c r="AC663" s="37" t="str">
        <f t="shared" si="267"/>
        <v/>
      </c>
      <c r="AD663" s="37" t="str">
        <f t="shared" si="268"/>
        <v/>
      </c>
      <c r="AE663" s="71">
        <f t="shared" si="269"/>
        <v>906.45501072140917</v>
      </c>
      <c r="AF663" s="71">
        <f t="shared" si="270"/>
        <v>0</v>
      </c>
      <c r="AG663" s="71">
        <f t="shared" si="271"/>
        <v>0</v>
      </c>
      <c r="AH663" s="71" t="str">
        <f t="shared" si="272"/>
        <v/>
      </c>
      <c r="AI663" s="37" t="str">
        <f t="shared" si="273"/>
        <v/>
      </c>
      <c r="AJ663" s="37" t="str">
        <f t="shared" si="274"/>
        <v/>
      </c>
      <c r="AK663" s="38">
        <f t="shared" si="275"/>
        <v>906.46</v>
      </c>
      <c r="AL663" s="38">
        <f t="shared" si="276"/>
        <v>921.99</v>
      </c>
      <c r="AM663" s="36">
        <f t="shared" si="277"/>
        <v>1100636</v>
      </c>
      <c r="AN663" s="39">
        <f t="shared" si="278"/>
        <v>1.8122660999999999E-3</v>
      </c>
      <c r="AO663" s="36">
        <f t="shared" si="279"/>
        <v>650.43680141879997</v>
      </c>
      <c r="AP663" s="36">
        <f t="shared" si="280"/>
        <v>742378</v>
      </c>
      <c r="AQ663" s="36">
        <f t="shared" si="281"/>
        <v>16380</v>
      </c>
      <c r="AR663" s="36">
        <f t="shared" si="282"/>
        <v>77212.626000000004</v>
      </c>
      <c r="AS663" s="36">
        <f t="shared" si="283"/>
        <v>725348</v>
      </c>
      <c r="AT663" s="40">
        <f t="shared" si="284"/>
        <v>742378</v>
      </c>
      <c r="AU663" s="37"/>
      <c r="AV663" s="37">
        <f t="shared" si="285"/>
        <v>1</v>
      </c>
    </row>
    <row r="664" spans="1:48" ht="15" customHeight="1" x14ac:dyDescent="0.25">
      <c r="A664" s="43">
        <v>69</v>
      </c>
      <c r="B664" s="43">
        <v>900</v>
      </c>
      <c r="C664" t="s">
        <v>1045</v>
      </c>
      <c r="D664" t="s">
        <v>1046</v>
      </c>
      <c r="E664" s="44" t="s">
        <v>71</v>
      </c>
      <c r="F664" s="35">
        <v>271564</v>
      </c>
      <c r="G664" s="53">
        <v>971</v>
      </c>
      <c r="H664" s="56">
        <f t="shared" si="261"/>
        <v>2.9872192299080047</v>
      </c>
      <c r="I664">
        <v>188</v>
      </c>
      <c r="J664">
        <v>440</v>
      </c>
      <c r="K664" s="37">
        <f t="shared" si="260"/>
        <v>42.7273</v>
      </c>
      <c r="L664" s="37">
        <v>1483</v>
      </c>
      <c r="M664" s="37">
        <v>1428</v>
      </c>
      <c r="N664" s="37">
        <v>1097</v>
      </c>
      <c r="O664" s="37">
        <v>954</v>
      </c>
      <c r="P664" s="48">
        <v>969</v>
      </c>
      <c r="Q664" s="53">
        <v>961</v>
      </c>
      <c r="R664" s="45">
        <f t="shared" si="262"/>
        <v>1483</v>
      </c>
      <c r="S664" s="38">
        <f t="shared" si="263"/>
        <v>34.520000000000003</v>
      </c>
      <c r="T664" s="53">
        <v>8222300</v>
      </c>
      <c r="U664" s="53">
        <v>115452527</v>
      </c>
      <c r="V664" s="63">
        <f t="shared" si="264"/>
        <v>7.1218019999999997</v>
      </c>
      <c r="W664" s="36">
        <v>133</v>
      </c>
      <c r="X664">
        <v>764</v>
      </c>
      <c r="Y664">
        <f t="shared" si="265"/>
        <v>17.41</v>
      </c>
      <c r="Z664" s="55">
        <v>1322362</v>
      </c>
      <c r="AA664" s="46">
        <v>1432757.42</v>
      </c>
      <c r="AB664" s="37">
        <f t="shared" si="266"/>
        <v>0.376778</v>
      </c>
      <c r="AC664" s="37" t="str">
        <f t="shared" si="267"/>
        <v/>
      </c>
      <c r="AD664" s="37" t="str">
        <f t="shared" si="268"/>
        <v/>
      </c>
      <c r="AE664" s="71">
        <f t="shared" si="269"/>
        <v>856.29502184439036</v>
      </c>
      <c r="AF664" s="71">
        <f t="shared" si="270"/>
        <v>0</v>
      </c>
      <c r="AG664" s="71">
        <f t="shared" si="271"/>
        <v>0</v>
      </c>
      <c r="AH664" s="71" t="str">
        <f t="shared" si="272"/>
        <v/>
      </c>
      <c r="AI664" s="37" t="str">
        <f t="shared" si="273"/>
        <v/>
      </c>
      <c r="AJ664" s="37" t="str">
        <f t="shared" si="274"/>
        <v/>
      </c>
      <c r="AK664" s="38">
        <f t="shared" si="275"/>
        <v>856.3</v>
      </c>
      <c r="AL664" s="38">
        <f t="shared" si="276"/>
        <v>870.97</v>
      </c>
      <c r="AM664" s="36">
        <f t="shared" si="277"/>
        <v>347475</v>
      </c>
      <c r="AN664" s="39">
        <f t="shared" si="278"/>
        <v>1.8122660999999999E-3</v>
      </c>
      <c r="AO664" s="36">
        <f t="shared" si="279"/>
        <v>137.57093191709998</v>
      </c>
      <c r="AP664" s="36">
        <f t="shared" si="280"/>
        <v>271702</v>
      </c>
      <c r="AQ664" s="36">
        <f t="shared" si="281"/>
        <v>9710</v>
      </c>
      <c r="AR664" s="36">
        <f t="shared" si="282"/>
        <v>71637.870999999999</v>
      </c>
      <c r="AS664" s="36">
        <f t="shared" si="283"/>
        <v>261854</v>
      </c>
      <c r="AT664" s="40">
        <f t="shared" si="284"/>
        <v>271702</v>
      </c>
      <c r="AU664" s="37"/>
      <c r="AV664" s="37">
        <f t="shared" si="285"/>
        <v>1</v>
      </c>
    </row>
    <row r="665" spans="1:48" ht="15" customHeight="1" x14ac:dyDescent="0.25">
      <c r="A665" s="43">
        <v>69</v>
      </c>
      <c r="B665" s="43">
        <v>1200</v>
      </c>
      <c r="C665" t="s">
        <v>1095</v>
      </c>
      <c r="D665" t="s">
        <v>1096</v>
      </c>
      <c r="E665" s="44" t="s">
        <v>96</v>
      </c>
      <c r="F665" s="35">
        <v>18986</v>
      </c>
      <c r="G665" s="53">
        <v>115</v>
      </c>
      <c r="H665" s="56">
        <f t="shared" si="261"/>
        <v>2.0606978403536118</v>
      </c>
      <c r="I665">
        <v>9</v>
      </c>
      <c r="J665">
        <v>46</v>
      </c>
      <c r="K665" s="37">
        <f t="shared" si="260"/>
        <v>19.565200000000001</v>
      </c>
      <c r="L665" s="37">
        <v>137</v>
      </c>
      <c r="M665" s="37">
        <v>124</v>
      </c>
      <c r="N665" s="37">
        <v>107</v>
      </c>
      <c r="O665" s="37">
        <v>98</v>
      </c>
      <c r="P665" s="48">
        <v>141</v>
      </c>
      <c r="Q665" s="53">
        <v>118</v>
      </c>
      <c r="R665" s="45">
        <f t="shared" si="262"/>
        <v>141</v>
      </c>
      <c r="S665" s="38">
        <f t="shared" si="263"/>
        <v>18.440000000000001</v>
      </c>
      <c r="T665" s="53">
        <v>920100</v>
      </c>
      <c r="U665" s="53">
        <v>6734641</v>
      </c>
      <c r="V665" s="63">
        <f t="shared" si="264"/>
        <v>13.662198</v>
      </c>
      <c r="W665" s="36">
        <v>32</v>
      </c>
      <c r="X665">
        <v>99</v>
      </c>
      <c r="Y665">
        <f t="shared" si="265"/>
        <v>32.32</v>
      </c>
      <c r="Z665" s="55">
        <v>91042</v>
      </c>
      <c r="AA665" s="46">
        <v>41998.9</v>
      </c>
      <c r="AB665" s="37">
        <f t="shared" si="266"/>
        <v>0.376778</v>
      </c>
      <c r="AC665" s="37" t="str">
        <f t="shared" si="267"/>
        <v/>
      </c>
      <c r="AD665" s="37" t="str">
        <f t="shared" si="268"/>
        <v/>
      </c>
      <c r="AE665" s="71">
        <f t="shared" si="269"/>
        <v>651.64775688378472</v>
      </c>
      <c r="AF665" s="71">
        <f t="shared" si="270"/>
        <v>0</v>
      </c>
      <c r="AG665" s="71">
        <f t="shared" si="271"/>
        <v>0</v>
      </c>
      <c r="AH665" s="71" t="str">
        <f t="shared" si="272"/>
        <v/>
      </c>
      <c r="AI665" s="37" t="str">
        <f t="shared" si="273"/>
        <v/>
      </c>
      <c r="AJ665" s="37" t="str">
        <f t="shared" si="274"/>
        <v/>
      </c>
      <c r="AK665" s="38">
        <f t="shared" si="275"/>
        <v>651.65</v>
      </c>
      <c r="AL665" s="38">
        <f t="shared" si="276"/>
        <v>662.81</v>
      </c>
      <c r="AM665" s="36">
        <f t="shared" si="277"/>
        <v>41921</v>
      </c>
      <c r="AN665" s="39">
        <f t="shared" si="278"/>
        <v>1.8122660999999999E-3</v>
      </c>
      <c r="AO665" s="36">
        <f t="shared" si="279"/>
        <v>41.5643230035</v>
      </c>
      <c r="AP665" s="36">
        <f t="shared" si="280"/>
        <v>19028</v>
      </c>
      <c r="AQ665" s="36">
        <f t="shared" si="281"/>
        <v>1150</v>
      </c>
      <c r="AR665" s="36">
        <f t="shared" si="282"/>
        <v>2099.9450000000002</v>
      </c>
      <c r="AS665" s="36">
        <f t="shared" si="283"/>
        <v>17836</v>
      </c>
      <c r="AT665" s="40">
        <f t="shared" si="284"/>
        <v>19028</v>
      </c>
      <c r="AU665" s="37"/>
      <c r="AV665" s="37">
        <f t="shared" si="285"/>
        <v>1</v>
      </c>
    </row>
    <row r="666" spans="1:48" ht="15" customHeight="1" x14ac:dyDescent="0.25">
      <c r="A666" s="43">
        <v>69</v>
      </c>
      <c r="B666" s="43">
        <v>1300</v>
      </c>
      <c r="C666" t="s">
        <v>1117</v>
      </c>
      <c r="D666" t="s">
        <v>1118</v>
      </c>
      <c r="E666" s="44" t="s">
        <v>107</v>
      </c>
      <c r="F666" s="35">
        <v>419562</v>
      </c>
      <c r="G666" s="53">
        <v>964</v>
      </c>
      <c r="H666" s="56">
        <f t="shared" si="261"/>
        <v>2.9840770339028309</v>
      </c>
      <c r="I666">
        <v>150</v>
      </c>
      <c r="J666">
        <v>501</v>
      </c>
      <c r="K666" s="37">
        <f t="shared" si="260"/>
        <v>29.940099999999997</v>
      </c>
      <c r="L666" s="37">
        <v>1303</v>
      </c>
      <c r="M666" s="37">
        <v>1284</v>
      </c>
      <c r="N666" s="37">
        <v>915</v>
      </c>
      <c r="O666" s="37">
        <v>983</v>
      </c>
      <c r="P666" s="45">
        <v>1000</v>
      </c>
      <c r="Q666" s="53">
        <v>952</v>
      </c>
      <c r="R666" s="45">
        <f t="shared" si="262"/>
        <v>1303</v>
      </c>
      <c r="S666" s="38">
        <f t="shared" si="263"/>
        <v>26.02</v>
      </c>
      <c r="T666" s="53">
        <v>3080300</v>
      </c>
      <c r="U666" s="53">
        <v>48602482</v>
      </c>
      <c r="V666" s="63">
        <f t="shared" si="264"/>
        <v>6.3377420000000004</v>
      </c>
      <c r="W666" s="36">
        <v>259</v>
      </c>
      <c r="X666">
        <v>1028</v>
      </c>
      <c r="Y666">
        <f t="shared" si="265"/>
        <v>25.19</v>
      </c>
      <c r="Z666" s="55">
        <v>562729</v>
      </c>
      <c r="AA666" s="46">
        <v>368997.3</v>
      </c>
      <c r="AB666" s="37">
        <f t="shared" si="266"/>
        <v>0.376778</v>
      </c>
      <c r="AC666" s="37" t="str">
        <f t="shared" si="267"/>
        <v/>
      </c>
      <c r="AD666" s="37" t="str">
        <f t="shared" si="268"/>
        <v/>
      </c>
      <c r="AE666" s="71">
        <f t="shared" si="269"/>
        <v>855.60098301735559</v>
      </c>
      <c r="AF666" s="71">
        <f t="shared" si="270"/>
        <v>0</v>
      </c>
      <c r="AG666" s="71">
        <f t="shared" si="271"/>
        <v>0</v>
      </c>
      <c r="AH666" s="71" t="str">
        <f t="shared" si="272"/>
        <v/>
      </c>
      <c r="AI666" s="37" t="str">
        <f t="shared" si="273"/>
        <v/>
      </c>
      <c r="AJ666" s="37" t="str">
        <f t="shared" si="274"/>
        <v/>
      </c>
      <c r="AK666" s="38">
        <f t="shared" si="275"/>
        <v>855.6</v>
      </c>
      <c r="AL666" s="38">
        <f t="shared" si="276"/>
        <v>870.26</v>
      </c>
      <c r="AM666" s="36">
        <f t="shared" si="277"/>
        <v>626907</v>
      </c>
      <c r="AN666" s="39">
        <f t="shared" si="278"/>
        <v>1.8122660999999999E-3</v>
      </c>
      <c r="AO666" s="36">
        <f t="shared" si="279"/>
        <v>375.76431450449996</v>
      </c>
      <c r="AP666" s="36">
        <f t="shared" si="280"/>
        <v>419938</v>
      </c>
      <c r="AQ666" s="36">
        <f t="shared" si="281"/>
        <v>9640</v>
      </c>
      <c r="AR666" s="36">
        <f t="shared" si="282"/>
        <v>18449.865000000002</v>
      </c>
      <c r="AS666" s="36">
        <f t="shared" si="283"/>
        <v>409922</v>
      </c>
      <c r="AT666" s="40">
        <f t="shared" si="284"/>
        <v>419938</v>
      </c>
      <c r="AU666" s="37"/>
      <c r="AV666" s="37">
        <f t="shared" si="285"/>
        <v>1</v>
      </c>
    </row>
    <row r="667" spans="1:48" ht="15" customHeight="1" x14ac:dyDescent="0.25">
      <c r="A667" s="43">
        <v>69</v>
      </c>
      <c r="B667" s="43">
        <v>1800</v>
      </c>
      <c r="C667" t="s">
        <v>1173</v>
      </c>
      <c r="D667" t="s">
        <v>1174</v>
      </c>
      <c r="E667" s="44" t="s">
        <v>135</v>
      </c>
      <c r="F667" s="35">
        <v>3688530</v>
      </c>
      <c r="G667" s="53">
        <v>4748</v>
      </c>
      <c r="H667" s="56">
        <f t="shared" si="261"/>
        <v>3.6765107102825536</v>
      </c>
      <c r="I667">
        <v>795</v>
      </c>
      <c r="J667">
        <v>2151</v>
      </c>
      <c r="K667" s="37">
        <f t="shared" si="260"/>
        <v>36.959599999999995</v>
      </c>
      <c r="L667" s="37">
        <v>5913</v>
      </c>
      <c r="M667" s="37">
        <v>5930</v>
      </c>
      <c r="N667" s="37">
        <v>5290</v>
      </c>
      <c r="O667" s="37">
        <v>4960</v>
      </c>
      <c r="P667" s="45">
        <v>4976</v>
      </c>
      <c r="Q667" s="53">
        <v>4775</v>
      </c>
      <c r="R667" s="45">
        <f t="shared" si="262"/>
        <v>5930</v>
      </c>
      <c r="S667" s="38">
        <f t="shared" si="263"/>
        <v>19.93</v>
      </c>
      <c r="T667" s="53">
        <v>16918800</v>
      </c>
      <c r="U667" s="53">
        <v>201995100</v>
      </c>
      <c r="V667" s="63">
        <f t="shared" si="264"/>
        <v>8.3758470000000003</v>
      </c>
      <c r="W667" s="36">
        <v>1425</v>
      </c>
      <c r="X667">
        <v>4759</v>
      </c>
      <c r="Y667">
        <f t="shared" si="265"/>
        <v>29.94</v>
      </c>
      <c r="Z667" s="55">
        <v>2763252</v>
      </c>
      <c r="AA667" s="46">
        <v>2159028</v>
      </c>
      <c r="AB667" s="37">
        <f t="shared" si="266"/>
        <v>0.376778</v>
      </c>
      <c r="AC667" s="37" t="str">
        <f t="shared" si="267"/>
        <v/>
      </c>
      <c r="AD667" s="37" t="str">
        <f t="shared" si="268"/>
        <v/>
      </c>
      <c r="AE667" s="71">
        <f t="shared" si="269"/>
        <v>0</v>
      </c>
      <c r="AF667" s="71">
        <f t="shared" si="270"/>
        <v>1312.6047253007498</v>
      </c>
      <c r="AG667" s="71">
        <f t="shared" si="271"/>
        <v>0</v>
      </c>
      <c r="AH667" s="71" t="str">
        <f t="shared" si="272"/>
        <v/>
      </c>
      <c r="AI667" s="37" t="str">
        <f t="shared" si="273"/>
        <v/>
      </c>
      <c r="AJ667" s="37" t="str">
        <f t="shared" si="274"/>
        <v/>
      </c>
      <c r="AK667" s="38">
        <f t="shared" si="275"/>
        <v>1312.6</v>
      </c>
      <c r="AL667" s="38">
        <f t="shared" si="276"/>
        <v>1335.09</v>
      </c>
      <c r="AM667" s="36">
        <f t="shared" si="277"/>
        <v>5297875</v>
      </c>
      <c r="AN667" s="39">
        <f t="shared" si="278"/>
        <v>1.8122660999999999E-3</v>
      </c>
      <c r="AO667" s="36">
        <f t="shared" si="279"/>
        <v>2916.5613867044999</v>
      </c>
      <c r="AP667" s="36">
        <f t="shared" si="280"/>
        <v>3691447</v>
      </c>
      <c r="AQ667" s="36">
        <f t="shared" si="281"/>
        <v>47480</v>
      </c>
      <c r="AR667" s="36">
        <f t="shared" si="282"/>
        <v>107951.40000000001</v>
      </c>
      <c r="AS667" s="36">
        <f t="shared" si="283"/>
        <v>3641050</v>
      </c>
      <c r="AT667" s="40">
        <f t="shared" si="284"/>
        <v>3691447</v>
      </c>
      <c r="AU667" s="37"/>
      <c r="AV667" s="37">
        <f t="shared" si="285"/>
        <v>1</v>
      </c>
    </row>
    <row r="668" spans="1:48" ht="15" customHeight="1" x14ac:dyDescent="0.25">
      <c r="A668" s="43">
        <v>69</v>
      </c>
      <c r="B668" s="43">
        <v>1900</v>
      </c>
      <c r="C668" t="s">
        <v>1233</v>
      </c>
      <c r="D668" t="s">
        <v>1234</v>
      </c>
      <c r="E668" s="44" t="s">
        <v>165</v>
      </c>
      <c r="F668" s="35">
        <v>180628</v>
      </c>
      <c r="G668" s="53">
        <v>541</v>
      </c>
      <c r="H668" s="56">
        <f t="shared" si="261"/>
        <v>2.7331972651065692</v>
      </c>
      <c r="I668">
        <v>43</v>
      </c>
      <c r="J668">
        <v>294</v>
      </c>
      <c r="K668" s="37">
        <f t="shared" si="260"/>
        <v>14.6259</v>
      </c>
      <c r="L668" s="37">
        <v>687</v>
      </c>
      <c r="M668" s="37">
        <v>800</v>
      </c>
      <c r="N668" s="37">
        <v>680</v>
      </c>
      <c r="O668" s="37">
        <v>622</v>
      </c>
      <c r="P668" s="48">
        <v>574</v>
      </c>
      <c r="Q668" s="53">
        <v>534</v>
      </c>
      <c r="R668" s="45">
        <f t="shared" si="262"/>
        <v>800</v>
      </c>
      <c r="S668" s="38">
        <f t="shared" si="263"/>
        <v>32.380000000000003</v>
      </c>
      <c r="T668" s="53">
        <v>9198900</v>
      </c>
      <c r="U668" s="53">
        <v>31795217</v>
      </c>
      <c r="V668" s="63">
        <f t="shared" si="264"/>
        <v>28.931709999999999</v>
      </c>
      <c r="W668" s="36">
        <v>158</v>
      </c>
      <c r="X668">
        <v>459</v>
      </c>
      <c r="Y668">
        <f t="shared" si="265"/>
        <v>34.42</v>
      </c>
      <c r="Z668" s="55">
        <v>415428</v>
      </c>
      <c r="AA668" s="46">
        <v>490895.53</v>
      </c>
      <c r="AB668" s="37">
        <f t="shared" si="266"/>
        <v>0.376778</v>
      </c>
      <c r="AC668" s="37" t="str">
        <f t="shared" si="267"/>
        <v/>
      </c>
      <c r="AD668" s="37" t="str">
        <f t="shared" si="268"/>
        <v/>
      </c>
      <c r="AE668" s="71">
        <f t="shared" si="269"/>
        <v>800.18741232494369</v>
      </c>
      <c r="AF668" s="71">
        <f t="shared" si="270"/>
        <v>0</v>
      </c>
      <c r="AG668" s="71">
        <f t="shared" si="271"/>
        <v>0</v>
      </c>
      <c r="AH668" s="71" t="str">
        <f t="shared" si="272"/>
        <v/>
      </c>
      <c r="AI668" s="37" t="str">
        <f t="shared" si="273"/>
        <v/>
      </c>
      <c r="AJ668" s="37" t="str">
        <f t="shared" si="274"/>
        <v/>
      </c>
      <c r="AK668" s="38">
        <f t="shared" si="275"/>
        <v>800.19</v>
      </c>
      <c r="AL668" s="38">
        <f t="shared" si="276"/>
        <v>813.9</v>
      </c>
      <c r="AM668" s="36">
        <f t="shared" si="277"/>
        <v>283796</v>
      </c>
      <c r="AN668" s="39">
        <f t="shared" si="278"/>
        <v>1.8122660999999999E-3</v>
      </c>
      <c r="AO668" s="36">
        <f t="shared" si="279"/>
        <v>186.96786900479998</v>
      </c>
      <c r="AP668" s="36">
        <f t="shared" si="280"/>
        <v>180815</v>
      </c>
      <c r="AQ668" s="36">
        <f t="shared" si="281"/>
        <v>5410</v>
      </c>
      <c r="AR668" s="36">
        <f t="shared" si="282"/>
        <v>24544.776500000004</v>
      </c>
      <c r="AS668" s="36">
        <f t="shared" si="283"/>
        <v>175218</v>
      </c>
      <c r="AT668" s="40">
        <f t="shared" si="284"/>
        <v>180815</v>
      </c>
      <c r="AU668" s="37"/>
      <c r="AV668" s="37">
        <f t="shared" si="285"/>
        <v>1</v>
      </c>
    </row>
    <row r="669" spans="1:48" ht="15" customHeight="1" x14ac:dyDescent="0.25">
      <c r="A669" s="43">
        <v>69</v>
      </c>
      <c r="B669" s="43">
        <v>2500</v>
      </c>
      <c r="C669" t="s">
        <v>1389</v>
      </c>
      <c r="D669" t="s">
        <v>1390</v>
      </c>
      <c r="E669" s="44" t="s">
        <v>242</v>
      </c>
      <c r="F669" s="35">
        <v>2817133</v>
      </c>
      <c r="G669" s="53">
        <v>3258</v>
      </c>
      <c r="H669" s="56">
        <f t="shared" si="261"/>
        <v>3.5129510799724906</v>
      </c>
      <c r="I669">
        <v>1014</v>
      </c>
      <c r="J669">
        <v>1999</v>
      </c>
      <c r="K669" s="37">
        <f t="shared" si="260"/>
        <v>50.7254</v>
      </c>
      <c r="L669" s="37">
        <v>4904</v>
      </c>
      <c r="M669" s="37">
        <v>4820</v>
      </c>
      <c r="N669" s="37">
        <v>3968</v>
      </c>
      <c r="O669" s="37">
        <v>3724</v>
      </c>
      <c r="P669" s="45">
        <v>3460</v>
      </c>
      <c r="Q669" s="53">
        <v>3268</v>
      </c>
      <c r="R669" s="45">
        <f t="shared" si="262"/>
        <v>4904</v>
      </c>
      <c r="S669" s="38">
        <f t="shared" si="263"/>
        <v>33.56</v>
      </c>
      <c r="T669" s="53">
        <v>41581200</v>
      </c>
      <c r="U669" s="53">
        <v>233325114</v>
      </c>
      <c r="V669" s="63">
        <f t="shared" si="264"/>
        <v>17.821141999999998</v>
      </c>
      <c r="W669" s="36">
        <v>756</v>
      </c>
      <c r="X669">
        <v>3265</v>
      </c>
      <c r="Y669">
        <f t="shared" si="265"/>
        <v>23.15</v>
      </c>
      <c r="Z669" s="55">
        <v>3030312</v>
      </c>
      <c r="AA669" s="46">
        <v>2131406.38</v>
      </c>
      <c r="AB669" s="37">
        <f t="shared" si="266"/>
        <v>0.376778</v>
      </c>
      <c r="AC669" s="37" t="str">
        <f t="shared" si="267"/>
        <v/>
      </c>
      <c r="AD669" s="37" t="str">
        <f t="shared" si="268"/>
        <v/>
      </c>
      <c r="AE669" s="71">
        <f t="shared" si="269"/>
        <v>0</v>
      </c>
      <c r="AF669" s="71">
        <f t="shared" si="270"/>
        <v>1770.3035891294999</v>
      </c>
      <c r="AG669" s="71">
        <f t="shared" si="271"/>
        <v>0</v>
      </c>
      <c r="AH669" s="71" t="str">
        <f t="shared" si="272"/>
        <v/>
      </c>
      <c r="AI669" s="37" t="str">
        <f t="shared" si="273"/>
        <v/>
      </c>
      <c r="AJ669" s="37" t="str">
        <f t="shared" si="274"/>
        <v/>
      </c>
      <c r="AK669" s="38">
        <f t="shared" si="275"/>
        <v>1770.3</v>
      </c>
      <c r="AL669" s="38">
        <f t="shared" si="276"/>
        <v>1800.63</v>
      </c>
      <c r="AM669" s="36">
        <f t="shared" si="277"/>
        <v>4724698</v>
      </c>
      <c r="AN669" s="39">
        <f t="shared" si="278"/>
        <v>1.8122660999999999E-3</v>
      </c>
      <c r="AO669" s="36">
        <f t="shared" si="279"/>
        <v>3457.0153830464997</v>
      </c>
      <c r="AP669" s="36">
        <f t="shared" si="280"/>
        <v>2820590</v>
      </c>
      <c r="AQ669" s="36">
        <f t="shared" si="281"/>
        <v>32580</v>
      </c>
      <c r="AR669" s="36">
        <f t="shared" si="282"/>
        <v>106570.319</v>
      </c>
      <c r="AS669" s="36">
        <f t="shared" si="283"/>
        <v>2784553</v>
      </c>
      <c r="AT669" s="40">
        <f t="shared" si="284"/>
        <v>2820590</v>
      </c>
      <c r="AU669" s="37"/>
      <c r="AV669" s="37">
        <f t="shared" si="285"/>
        <v>1</v>
      </c>
    </row>
    <row r="670" spans="1:48" ht="15" customHeight="1" x14ac:dyDescent="0.25">
      <c r="A670" s="43">
        <v>69</v>
      </c>
      <c r="B670" s="43">
        <v>2700</v>
      </c>
      <c r="C670" t="s">
        <v>1407</v>
      </c>
      <c r="D670" t="s">
        <v>1408</v>
      </c>
      <c r="E670" s="44" t="s">
        <v>250</v>
      </c>
      <c r="F670" s="35">
        <v>3246100</v>
      </c>
      <c r="G670" s="53">
        <v>3515</v>
      </c>
      <c r="H670" s="56">
        <f t="shared" si="261"/>
        <v>3.5459253293558426</v>
      </c>
      <c r="I670">
        <v>1075</v>
      </c>
      <c r="J670">
        <v>2032</v>
      </c>
      <c r="K670" s="37">
        <f t="shared" si="260"/>
        <v>52.903500000000001</v>
      </c>
      <c r="L670" s="37">
        <v>4721</v>
      </c>
      <c r="M670" s="37">
        <v>5042</v>
      </c>
      <c r="N670" s="37">
        <v>4064</v>
      </c>
      <c r="O670" s="37">
        <v>3865</v>
      </c>
      <c r="P670" s="45">
        <v>3718</v>
      </c>
      <c r="Q670" s="53">
        <v>3493</v>
      </c>
      <c r="R670" s="45">
        <f t="shared" si="262"/>
        <v>5042</v>
      </c>
      <c r="S670" s="38">
        <f t="shared" si="263"/>
        <v>30.29</v>
      </c>
      <c r="T670" s="53">
        <v>20287600</v>
      </c>
      <c r="U670" s="53">
        <v>151561846</v>
      </c>
      <c r="V670" s="63">
        <f t="shared" si="264"/>
        <v>13.385691</v>
      </c>
      <c r="W670" s="36">
        <v>577</v>
      </c>
      <c r="X670">
        <v>3500</v>
      </c>
      <c r="Y670">
        <f t="shared" si="265"/>
        <v>16.489999999999998</v>
      </c>
      <c r="Z670" s="55">
        <v>2086068</v>
      </c>
      <c r="AA670" s="46">
        <v>2387059.4699999997</v>
      </c>
      <c r="AB670" s="37">
        <f t="shared" si="266"/>
        <v>0.376778</v>
      </c>
      <c r="AC670" s="37" t="str">
        <f t="shared" si="267"/>
        <v/>
      </c>
      <c r="AD670" s="37" t="str">
        <f t="shared" si="268"/>
        <v/>
      </c>
      <c r="AE670" s="71">
        <f t="shared" si="269"/>
        <v>0</v>
      </c>
      <c r="AF670" s="71">
        <f t="shared" si="270"/>
        <v>1679.5270071247498</v>
      </c>
      <c r="AG670" s="71">
        <f t="shared" si="271"/>
        <v>0</v>
      </c>
      <c r="AH670" s="71" t="str">
        <f t="shared" si="272"/>
        <v/>
      </c>
      <c r="AI670" s="37" t="str">
        <f t="shared" si="273"/>
        <v/>
      </c>
      <c r="AJ670" s="37" t="str">
        <f t="shared" si="274"/>
        <v/>
      </c>
      <c r="AK670" s="38">
        <f t="shared" si="275"/>
        <v>1679.53</v>
      </c>
      <c r="AL670" s="38">
        <f t="shared" si="276"/>
        <v>1708.3</v>
      </c>
      <c r="AM670" s="36">
        <f t="shared" si="277"/>
        <v>5218690</v>
      </c>
      <c r="AN670" s="39">
        <f t="shared" si="278"/>
        <v>1.8122660999999999E-3</v>
      </c>
      <c r="AO670" s="36">
        <f t="shared" si="279"/>
        <v>3574.8579861989997</v>
      </c>
      <c r="AP670" s="36">
        <f t="shared" si="280"/>
        <v>3249675</v>
      </c>
      <c r="AQ670" s="36">
        <f t="shared" si="281"/>
        <v>35150</v>
      </c>
      <c r="AR670" s="36">
        <f t="shared" si="282"/>
        <v>119352.97349999999</v>
      </c>
      <c r="AS670" s="36">
        <f t="shared" si="283"/>
        <v>3210950</v>
      </c>
      <c r="AT670" s="40">
        <f t="shared" si="284"/>
        <v>3249675</v>
      </c>
      <c r="AU670" s="37"/>
      <c r="AV670" s="37">
        <f t="shared" si="285"/>
        <v>1</v>
      </c>
    </row>
    <row r="671" spans="1:48" ht="15" customHeight="1" x14ac:dyDescent="0.25">
      <c r="A671" s="43">
        <v>69</v>
      </c>
      <c r="B671" s="43">
        <v>2900</v>
      </c>
      <c r="C671" t="s">
        <v>1441</v>
      </c>
      <c r="D671" t="s">
        <v>1442</v>
      </c>
      <c r="E671" s="44" t="s">
        <v>267</v>
      </c>
      <c r="F671" s="35">
        <v>196419</v>
      </c>
      <c r="G671" s="53">
        <v>514</v>
      </c>
      <c r="H671" s="56">
        <f t="shared" si="261"/>
        <v>2.7109631189952759</v>
      </c>
      <c r="I671">
        <v>54</v>
      </c>
      <c r="J671">
        <v>280</v>
      </c>
      <c r="K671" s="37">
        <f t="shared" si="260"/>
        <v>19.285699999999999</v>
      </c>
      <c r="L671" s="37">
        <v>650</v>
      </c>
      <c r="M671" s="37">
        <v>648</v>
      </c>
      <c r="N671" s="37">
        <v>574</v>
      </c>
      <c r="O671" s="37">
        <v>503</v>
      </c>
      <c r="P671" s="48">
        <v>528</v>
      </c>
      <c r="Q671" s="53">
        <v>517</v>
      </c>
      <c r="R671" s="45">
        <f t="shared" si="262"/>
        <v>650</v>
      </c>
      <c r="S671" s="38">
        <f t="shared" si="263"/>
        <v>20.92</v>
      </c>
      <c r="T671" s="53">
        <v>4358300</v>
      </c>
      <c r="U671" s="53">
        <v>20420835</v>
      </c>
      <c r="V671" s="63">
        <f t="shared" si="264"/>
        <v>21.342417999999999</v>
      </c>
      <c r="W671" s="36">
        <v>115</v>
      </c>
      <c r="X671">
        <v>437</v>
      </c>
      <c r="Y671">
        <f t="shared" si="265"/>
        <v>26.32</v>
      </c>
      <c r="Z671" s="55">
        <v>242882</v>
      </c>
      <c r="AA671" s="46">
        <v>385010</v>
      </c>
      <c r="AB671" s="37">
        <f t="shared" si="266"/>
        <v>0.376778</v>
      </c>
      <c r="AC671" s="37" t="str">
        <f t="shared" si="267"/>
        <v/>
      </c>
      <c r="AD671" s="37" t="str">
        <f t="shared" si="268"/>
        <v/>
      </c>
      <c r="AE671" s="71">
        <f t="shared" si="269"/>
        <v>795.27640083431959</v>
      </c>
      <c r="AF671" s="71">
        <f t="shared" si="270"/>
        <v>0</v>
      </c>
      <c r="AG671" s="71">
        <f t="shared" si="271"/>
        <v>0</v>
      </c>
      <c r="AH671" s="71" t="str">
        <f t="shared" si="272"/>
        <v/>
      </c>
      <c r="AI671" s="37" t="str">
        <f t="shared" si="273"/>
        <v/>
      </c>
      <c r="AJ671" s="37" t="str">
        <f t="shared" si="274"/>
        <v/>
      </c>
      <c r="AK671" s="38">
        <f t="shared" si="275"/>
        <v>795.28</v>
      </c>
      <c r="AL671" s="38">
        <f t="shared" si="276"/>
        <v>808.9</v>
      </c>
      <c r="AM671" s="36">
        <f t="shared" si="277"/>
        <v>324262</v>
      </c>
      <c r="AN671" s="39">
        <f t="shared" si="278"/>
        <v>1.8122660999999999E-3</v>
      </c>
      <c r="AO671" s="36">
        <f t="shared" si="279"/>
        <v>231.6855350223</v>
      </c>
      <c r="AP671" s="36">
        <f t="shared" si="280"/>
        <v>196651</v>
      </c>
      <c r="AQ671" s="36">
        <f t="shared" si="281"/>
        <v>5140</v>
      </c>
      <c r="AR671" s="36">
        <f t="shared" si="282"/>
        <v>19250.5</v>
      </c>
      <c r="AS671" s="36">
        <f t="shared" si="283"/>
        <v>191279</v>
      </c>
      <c r="AT671" s="40">
        <f t="shared" si="284"/>
        <v>196651</v>
      </c>
      <c r="AU671" s="37"/>
      <c r="AV671" s="37">
        <f t="shared" si="285"/>
        <v>1</v>
      </c>
    </row>
    <row r="672" spans="1:48" ht="15" customHeight="1" x14ac:dyDescent="0.25">
      <c r="A672" s="43">
        <v>69</v>
      </c>
      <c r="B672" s="43">
        <v>3500</v>
      </c>
      <c r="C672" t="s">
        <v>1499</v>
      </c>
      <c r="D672" t="s">
        <v>1500</v>
      </c>
      <c r="E672" s="44" t="s">
        <v>296</v>
      </c>
      <c r="F672" s="35">
        <v>784630</v>
      </c>
      <c r="G672" s="53">
        <v>1681</v>
      </c>
      <c r="H672" s="56">
        <f t="shared" si="261"/>
        <v>3.2255677134394709</v>
      </c>
      <c r="I672">
        <v>339</v>
      </c>
      <c r="J672">
        <v>877</v>
      </c>
      <c r="K672" s="37">
        <f t="shared" si="260"/>
        <v>38.654500000000006</v>
      </c>
      <c r="L672" s="37">
        <v>2287</v>
      </c>
      <c r="M672" s="37">
        <v>2721</v>
      </c>
      <c r="N672" s="37">
        <v>1934</v>
      </c>
      <c r="O672" s="37">
        <v>1847</v>
      </c>
      <c r="P672" s="45">
        <v>1799</v>
      </c>
      <c r="Q672" s="53">
        <v>1687</v>
      </c>
      <c r="R672" s="45">
        <f t="shared" si="262"/>
        <v>2721</v>
      </c>
      <c r="S672" s="38">
        <f t="shared" si="263"/>
        <v>38.22</v>
      </c>
      <c r="T672" s="53">
        <v>11110500</v>
      </c>
      <c r="U672" s="53">
        <v>85797280</v>
      </c>
      <c r="V672" s="63">
        <f t="shared" si="264"/>
        <v>12.949711000000001</v>
      </c>
      <c r="W672" s="36">
        <v>437</v>
      </c>
      <c r="X672">
        <v>1821</v>
      </c>
      <c r="Y672">
        <f t="shared" si="265"/>
        <v>24</v>
      </c>
      <c r="Z672" s="55">
        <v>1001275</v>
      </c>
      <c r="AA672" s="46">
        <v>1223482.1499999999</v>
      </c>
      <c r="AB672" s="37">
        <f t="shared" si="266"/>
        <v>0.376778</v>
      </c>
      <c r="AC672" s="37" t="str">
        <f t="shared" si="267"/>
        <v/>
      </c>
      <c r="AD672" s="37" t="str">
        <f t="shared" si="268"/>
        <v/>
      </c>
      <c r="AE672" s="71">
        <f t="shared" si="269"/>
        <v>908.94071984136997</v>
      </c>
      <c r="AF672" s="71">
        <f t="shared" si="270"/>
        <v>0</v>
      </c>
      <c r="AG672" s="71">
        <f t="shared" si="271"/>
        <v>0</v>
      </c>
      <c r="AH672" s="71" t="str">
        <f t="shared" si="272"/>
        <v/>
      </c>
      <c r="AI672" s="37" t="str">
        <f t="shared" si="273"/>
        <v/>
      </c>
      <c r="AJ672" s="37" t="str">
        <f t="shared" si="274"/>
        <v/>
      </c>
      <c r="AK672" s="38">
        <f t="shared" si="275"/>
        <v>908.94</v>
      </c>
      <c r="AL672" s="38">
        <f t="shared" si="276"/>
        <v>924.51</v>
      </c>
      <c r="AM672" s="36">
        <f t="shared" si="277"/>
        <v>1176843</v>
      </c>
      <c r="AN672" s="39">
        <f t="shared" si="278"/>
        <v>1.8122660999999999E-3</v>
      </c>
      <c r="AO672" s="36">
        <f t="shared" si="279"/>
        <v>710.79432387930001</v>
      </c>
      <c r="AP672" s="36">
        <f t="shared" si="280"/>
        <v>785341</v>
      </c>
      <c r="AQ672" s="36">
        <f t="shared" si="281"/>
        <v>16810</v>
      </c>
      <c r="AR672" s="36">
        <f t="shared" si="282"/>
        <v>61174.107499999998</v>
      </c>
      <c r="AS672" s="36">
        <f t="shared" si="283"/>
        <v>767820</v>
      </c>
      <c r="AT672" s="40">
        <f t="shared" si="284"/>
        <v>785341</v>
      </c>
      <c r="AU672" s="37"/>
      <c r="AV672" s="37">
        <f t="shared" si="285"/>
        <v>1</v>
      </c>
    </row>
    <row r="673" spans="1:48" ht="15" customHeight="1" x14ac:dyDescent="0.25">
      <c r="A673" s="43">
        <v>69</v>
      </c>
      <c r="B673" s="43">
        <v>3600</v>
      </c>
      <c r="C673" t="s">
        <v>1621</v>
      </c>
      <c r="D673" t="s">
        <v>1622</v>
      </c>
      <c r="E673" s="44" t="s">
        <v>357</v>
      </c>
      <c r="F673" s="35">
        <v>315875</v>
      </c>
      <c r="G673" s="53">
        <v>10320</v>
      </c>
      <c r="H673" s="56">
        <f t="shared" si="261"/>
        <v>4.0136796972911926</v>
      </c>
      <c r="I673">
        <v>340</v>
      </c>
      <c r="J673">
        <v>3894</v>
      </c>
      <c r="K673" s="37">
        <f t="shared" si="260"/>
        <v>8.7314000000000007</v>
      </c>
      <c r="L673" s="37">
        <v>0</v>
      </c>
      <c r="M673" s="37">
        <v>6759</v>
      </c>
      <c r="N673" s="37">
        <v>6761</v>
      </c>
      <c r="O673" s="37">
        <v>7448</v>
      </c>
      <c r="P673" s="45">
        <v>9414</v>
      </c>
      <c r="Q673" s="53">
        <v>10221</v>
      </c>
      <c r="R673" s="45">
        <f t="shared" si="262"/>
        <v>10221</v>
      </c>
      <c r="S673" s="38">
        <f t="shared" si="263"/>
        <v>0</v>
      </c>
      <c r="T673" s="53">
        <v>326989900</v>
      </c>
      <c r="U673" s="53">
        <v>1469883899</v>
      </c>
      <c r="V673" s="63">
        <f t="shared" si="264"/>
        <v>22.245968000000001</v>
      </c>
      <c r="W673" s="36">
        <v>1625</v>
      </c>
      <c r="X673">
        <v>10135</v>
      </c>
      <c r="Y673">
        <f t="shared" si="265"/>
        <v>16.03</v>
      </c>
      <c r="Z673" s="55">
        <v>19790879</v>
      </c>
      <c r="AA673" s="46">
        <v>7606304</v>
      </c>
      <c r="AB673" s="37">
        <f t="shared" si="266"/>
        <v>0.376778</v>
      </c>
      <c r="AC673" s="37" t="str">
        <f t="shared" si="267"/>
        <v/>
      </c>
      <c r="AD673" s="37">
        <f t="shared" si="268"/>
        <v>0.68</v>
      </c>
      <c r="AE673" s="71">
        <f t="shared" si="269"/>
        <v>0</v>
      </c>
      <c r="AF673" s="71">
        <f t="shared" si="270"/>
        <v>874.59436475799998</v>
      </c>
      <c r="AG673" s="71">
        <f t="shared" si="271"/>
        <v>781.28133256079991</v>
      </c>
      <c r="AH673" s="71" t="str">
        <f t="shared" si="272"/>
        <v/>
      </c>
      <c r="AI673" s="37">
        <f t="shared" si="273"/>
        <v>844.73419445489594</v>
      </c>
      <c r="AJ673" s="37">
        <f t="shared" si="274"/>
        <v>1</v>
      </c>
      <c r="AK673" s="38">
        <f t="shared" si="275"/>
        <v>844.73</v>
      </c>
      <c r="AL673" s="38">
        <f t="shared" si="276"/>
        <v>859.2</v>
      </c>
      <c r="AM673" s="36">
        <f t="shared" si="277"/>
        <v>1410176</v>
      </c>
      <c r="AN673" s="39">
        <f t="shared" si="278"/>
        <v>1.8122660999999999E-3</v>
      </c>
      <c r="AO673" s="36">
        <f t="shared" si="279"/>
        <v>1983.1646054961</v>
      </c>
      <c r="AP673" s="36">
        <f t="shared" si="280"/>
        <v>317858</v>
      </c>
      <c r="AQ673" s="36">
        <f t="shared" si="281"/>
        <v>103200</v>
      </c>
      <c r="AR673" s="36">
        <f t="shared" si="282"/>
        <v>380315.2</v>
      </c>
      <c r="AS673" s="36">
        <f t="shared" si="283"/>
        <v>212675</v>
      </c>
      <c r="AT673" s="40">
        <f t="shared" si="284"/>
        <v>317858</v>
      </c>
      <c r="AU673" s="37"/>
      <c r="AV673" s="37">
        <f t="shared" si="285"/>
        <v>1</v>
      </c>
    </row>
    <row r="674" spans="1:48" ht="15" customHeight="1" x14ac:dyDescent="0.25">
      <c r="A674" s="43">
        <v>69</v>
      </c>
      <c r="B674" s="43">
        <v>3800</v>
      </c>
      <c r="C674" t="s">
        <v>1627</v>
      </c>
      <c r="D674" t="s">
        <v>1628</v>
      </c>
      <c r="E674" s="44" t="s">
        <v>360</v>
      </c>
      <c r="F674" s="35">
        <v>9315106</v>
      </c>
      <c r="G674" s="53">
        <v>16133</v>
      </c>
      <c r="H674" s="56">
        <f t="shared" si="261"/>
        <v>4.2077151338055669</v>
      </c>
      <c r="I674">
        <v>2379</v>
      </c>
      <c r="J674">
        <v>8373</v>
      </c>
      <c r="K674" s="37">
        <f t="shared" si="260"/>
        <v>28.412800000000001</v>
      </c>
      <c r="L674" s="37">
        <v>16104</v>
      </c>
      <c r="M674" s="37">
        <v>21193</v>
      </c>
      <c r="N674" s="37">
        <v>18046</v>
      </c>
      <c r="O674" s="37">
        <v>17071</v>
      </c>
      <c r="P674" s="45">
        <v>16361</v>
      </c>
      <c r="Q674" s="53">
        <v>16214</v>
      </c>
      <c r="R674" s="45">
        <f t="shared" si="262"/>
        <v>21193</v>
      </c>
      <c r="S674" s="38">
        <f t="shared" si="263"/>
        <v>23.88</v>
      </c>
      <c r="T674" s="53">
        <v>168660400</v>
      </c>
      <c r="U674" s="53">
        <v>1068572845</v>
      </c>
      <c r="V674" s="63">
        <f t="shared" si="264"/>
        <v>15.783706</v>
      </c>
      <c r="W674" s="36">
        <v>3636</v>
      </c>
      <c r="X674">
        <v>16167</v>
      </c>
      <c r="Y674">
        <f t="shared" si="265"/>
        <v>22.49</v>
      </c>
      <c r="Z674" s="55">
        <v>11959437</v>
      </c>
      <c r="AA674" s="46">
        <v>9542886</v>
      </c>
      <c r="AB674" s="37">
        <f t="shared" si="266"/>
        <v>0.376778</v>
      </c>
      <c r="AC674" s="37" t="str">
        <f t="shared" si="267"/>
        <v/>
      </c>
      <c r="AD674" s="37" t="str">
        <f t="shared" si="268"/>
        <v/>
      </c>
      <c r="AE674" s="71">
        <f t="shared" si="269"/>
        <v>0</v>
      </c>
      <c r="AF674" s="71">
        <f t="shared" si="270"/>
        <v>0</v>
      </c>
      <c r="AG674" s="71">
        <f t="shared" si="271"/>
        <v>1278.6338436460996</v>
      </c>
      <c r="AH674" s="71" t="str">
        <f t="shared" si="272"/>
        <v/>
      </c>
      <c r="AI674" s="37" t="str">
        <f t="shared" si="273"/>
        <v/>
      </c>
      <c r="AJ674" s="37" t="str">
        <f t="shared" si="274"/>
        <v/>
      </c>
      <c r="AK674" s="38">
        <f t="shared" si="275"/>
        <v>1278.6300000000001</v>
      </c>
      <c r="AL674" s="38">
        <f t="shared" si="276"/>
        <v>1300.54</v>
      </c>
      <c r="AM674" s="36">
        <f t="shared" si="277"/>
        <v>16475559</v>
      </c>
      <c r="AN674" s="39">
        <f t="shared" si="278"/>
        <v>1.8122660999999999E-3</v>
      </c>
      <c r="AO674" s="36">
        <f t="shared" si="279"/>
        <v>12976.646232543299</v>
      </c>
      <c r="AP674" s="36">
        <f t="shared" si="280"/>
        <v>9328083</v>
      </c>
      <c r="AQ674" s="36">
        <f t="shared" si="281"/>
        <v>161330</v>
      </c>
      <c r="AR674" s="36">
        <f t="shared" si="282"/>
        <v>477144.30000000005</v>
      </c>
      <c r="AS674" s="36">
        <f t="shared" si="283"/>
        <v>9153776</v>
      </c>
      <c r="AT674" s="40">
        <f t="shared" si="284"/>
        <v>9328083</v>
      </c>
      <c r="AU674" s="37"/>
      <c r="AV674" s="37">
        <f t="shared" si="285"/>
        <v>1</v>
      </c>
    </row>
    <row r="675" spans="1:48" ht="15" customHeight="1" x14ac:dyDescent="0.25">
      <c r="A675" s="43">
        <v>69</v>
      </c>
      <c r="B675" s="43">
        <v>4000</v>
      </c>
      <c r="C675" t="s">
        <v>1679</v>
      </c>
      <c r="D675" t="s">
        <v>1680</v>
      </c>
      <c r="E675" s="44" t="s">
        <v>386</v>
      </c>
      <c r="F675" s="35">
        <v>13522</v>
      </c>
      <c r="G675" s="53">
        <v>109</v>
      </c>
      <c r="H675" s="56">
        <f t="shared" si="261"/>
        <v>2.0374264979406238</v>
      </c>
      <c r="I675">
        <v>7</v>
      </c>
      <c r="J675">
        <v>41</v>
      </c>
      <c r="K675" s="37">
        <f t="shared" si="260"/>
        <v>17.0732</v>
      </c>
      <c r="L675" s="37">
        <v>150</v>
      </c>
      <c r="M675" s="37">
        <v>134</v>
      </c>
      <c r="N675" s="37">
        <v>133</v>
      </c>
      <c r="O675" s="37">
        <v>93</v>
      </c>
      <c r="P675" s="48">
        <v>86</v>
      </c>
      <c r="Q675" s="53">
        <v>110</v>
      </c>
      <c r="R675" s="45">
        <f t="shared" si="262"/>
        <v>150</v>
      </c>
      <c r="S675" s="38">
        <f t="shared" si="263"/>
        <v>27.33</v>
      </c>
      <c r="T675" s="53">
        <v>1482700</v>
      </c>
      <c r="U675" s="53">
        <v>6738533</v>
      </c>
      <c r="V675" s="63">
        <f t="shared" si="264"/>
        <v>22.003305000000001</v>
      </c>
      <c r="W675" s="36">
        <v>18</v>
      </c>
      <c r="X675">
        <v>85</v>
      </c>
      <c r="Y675">
        <f t="shared" si="265"/>
        <v>21.18</v>
      </c>
      <c r="Z675" s="55">
        <v>96445</v>
      </c>
      <c r="AA675" s="46">
        <v>20450.669999999998</v>
      </c>
      <c r="AB675" s="37">
        <f t="shared" si="266"/>
        <v>0.376778</v>
      </c>
      <c r="AC675" s="37" t="str">
        <f t="shared" si="267"/>
        <v/>
      </c>
      <c r="AD675" s="37" t="str">
        <f t="shared" si="268"/>
        <v/>
      </c>
      <c r="AE675" s="71">
        <f t="shared" si="269"/>
        <v>646.50765258563115</v>
      </c>
      <c r="AF675" s="71">
        <f t="shared" si="270"/>
        <v>0</v>
      </c>
      <c r="AG675" s="71">
        <f t="shared" si="271"/>
        <v>0</v>
      </c>
      <c r="AH675" s="71" t="str">
        <f t="shared" si="272"/>
        <v/>
      </c>
      <c r="AI675" s="37" t="str">
        <f t="shared" si="273"/>
        <v/>
      </c>
      <c r="AJ675" s="37" t="str">
        <f t="shared" si="274"/>
        <v/>
      </c>
      <c r="AK675" s="38">
        <f t="shared" si="275"/>
        <v>646.51</v>
      </c>
      <c r="AL675" s="38">
        <f t="shared" si="276"/>
        <v>657.59</v>
      </c>
      <c r="AM675" s="36">
        <f t="shared" si="277"/>
        <v>35339</v>
      </c>
      <c r="AN675" s="39">
        <f t="shared" si="278"/>
        <v>1.8122660999999999E-3</v>
      </c>
      <c r="AO675" s="36">
        <f t="shared" si="279"/>
        <v>39.538209503699996</v>
      </c>
      <c r="AP675" s="36">
        <f t="shared" si="280"/>
        <v>13562</v>
      </c>
      <c r="AQ675" s="36">
        <f t="shared" si="281"/>
        <v>1090</v>
      </c>
      <c r="AR675" s="36">
        <f t="shared" si="282"/>
        <v>1022.5335</v>
      </c>
      <c r="AS675" s="36">
        <f t="shared" si="283"/>
        <v>12499</v>
      </c>
      <c r="AT675" s="40">
        <f t="shared" si="284"/>
        <v>13562</v>
      </c>
      <c r="AU675" s="37"/>
      <c r="AV675" s="37">
        <f t="shared" si="285"/>
        <v>1</v>
      </c>
    </row>
    <row r="676" spans="1:48" ht="15" customHeight="1" x14ac:dyDescent="0.25">
      <c r="A676" s="43">
        <v>69</v>
      </c>
      <c r="B676" s="43">
        <v>4400</v>
      </c>
      <c r="C676" t="s">
        <v>1743</v>
      </c>
      <c r="D676" t="s">
        <v>1744</v>
      </c>
      <c r="E676" s="44" t="s">
        <v>418</v>
      </c>
      <c r="F676" s="35">
        <v>49468</v>
      </c>
      <c r="G676" s="53">
        <v>154</v>
      </c>
      <c r="H676" s="56">
        <f t="shared" si="261"/>
        <v>2.1875207208364631</v>
      </c>
      <c r="I676">
        <v>31</v>
      </c>
      <c r="J676">
        <v>62</v>
      </c>
      <c r="K676" s="37">
        <f t="shared" si="260"/>
        <v>50</v>
      </c>
      <c r="L676" s="37">
        <v>325</v>
      </c>
      <c r="M676" s="37">
        <v>447</v>
      </c>
      <c r="N676" s="37">
        <v>257</v>
      </c>
      <c r="O676" s="37">
        <v>199</v>
      </c>
      <c r="P676" s="48">
        <v>169</v>
      </c>
      <c r="Q676" s="53">
        <v>152</v>
      </c>
      <c r="R676" s="45">
        <f t="shared" si="262"/>
        <v>447</v>
      </c>
      <c r="S676" s="38">
        <f t="shared" si="263"/>
        <v>65.55</v>
      </c>
      <c r="T676" s="53">
        <v>655400</v>
      </c>
      <c r="U676" s="53">
        <v>4467267</v>
      </c>
      <c r="V676" s="63">
        <f t="shared" si="264"/>
        <v>14.671162000000001</v>
      </c>
      <c r="W676" s="36">
        <v>27</v>
      </c>
      <c r="X676">
        <v>143</v>
      </c>
      <c r="Y676">
        <f t="shared" si="265"/>
        <v>18.88</v>
      </c>
      <c r="Z676" s="55">
        <v>84582</v>
      </c>
      <c r="AA676" s="46">
        <v>218664.59</v>
      </c>
      <c r="AB676" s="37">
        <f t="shared" si="266"/>
        <v>0.376778</v>
      </c>
      <c r="AC676" s="37" t="str">
        <f t="shared" si="267"/>
        <v/>
      </c>
      <c r="AD676" s="37" t="str">
        <f t="shared" si="268"/>
        <v/>
      </c>
      <c r="AE676" s="71">
        <f t="shared" si="269"/>
        <v>679.6600142561955</v>
      </c>
      <c r="AF676" s="71">
        <f t="shared" si="270"/>
        <v>0</v>
      </c>
      <c r="AG676" s="71">
        <f t="shared" si="271"/>
        <v>0</v>
      </c>
      <c r="AH676" s="71" t="str">
        <f t="shared" si="272"/>
        <v/>
      </c>
      <c r="AI676" s="37" t="str">
        <f t="shared" si="273"/>
        <v/>
      </c>
      <c r="AJ676" s="37" t="str">
        <f t="shared" si="274"/>
        <v/>
      </c>
      <c r="AK676" s="38">
        <f t="shared" si="275"/>
        <v>679.66</v>
      </c>
      <c r="AL676" s="38">
        <f t="shared" si="276"/>
        <v>691.3</v>
      </c>
      <c r="AM676" s="36">
        <f t="shared" si="277"/>
        <v>74592</v>
      </c>
      <c r="AN676" s="39">
        <f t="shared" si="278"/>
        <v>1.8122660999999999E-3</v>
      </c>
      <c r="AO676" s="36">
        <f t="shared" si="279"/>
        <v>45.531373496400001</v>
      </c>
      <c r="AP676" s="36">
        <f t="shared" si="280"/>
        <v>49514</v>
      </c>
      <c r="AQ676" s="36">
        <f t="shared" si="281"/>
        <v>1540</v>
      </c>
      <c r="AR676" s="36">
        <f t="shared" si="282"/>
        <v>10933.229500000001</v>
      </c>
      <c r="AS676" s="36">
        <f t="shared" si="283"/>
        <v>47928</v>
      </c>
      <c r="AT676" s="40">
        <f t="shared" si="284"/>
        <v>49514</v>
      </c>
      <c r="AU676" s="37"/>
      <c r="AV676" s="37">
        <f t="shared" si="285"/>
        <v>1</v>
      </c>
    </row>
    <row r="677" spans="1:48" ht="15" customHeight="1" x14ac:dyDescent="0.25">
      <c r="A677" s="43">
        <v>69</v>
      </c>
      <c r="B677" s="43">
        <v>4600</v>
      </c>
      <c r="C677" t="s">
        <v>1803</v>
      </c>
      <c r="D677" t="s">
        <v>1804</v>
      </c>
      <c r="E677" s="44" t="s">
        <v>448</v>
      </c>
      <c r="F677" s="35">
        <v>30140</v>
      </c>
      <c r="G677" s="53">
        <v>53</v>
      </c>
      <c r="H677" s="56">
        <f t="shared" si="261"/>
        <v>1.7242758696007889</v>
      </c>
      <c r="I677">
        <v>17</v>
      </c>
      <c r="J677">
        <v>28</v>
      </c>
      <c r="K677" s="37">
        <f t="shared" si="260"/>
        <v>60.714300000000001</v>
      </c>
      <c r="L677" s="37">
        <v>157</v>
      </c>
      <c r="M677" s="37">
        <v>95</v>
      </c>
      <c r="N677" s="37">
        <v>70</v>
      </c>
      <c r="O677" s="37">
        <v>60</v>
      </c>
      <c r="P677" s="48">
        <v>52</v>
      </c>
      <c r="Q677" s="53">
        <v>50</v>
      </c>
      <c r="R677" s="45">
        <f t="shared" si="262"/>
        <v>157</v>
      </c>
      <c r="S677" s="38">
        <f t="shared" si="263"/>
        <v>66.239999999999995</v>
      </c>
      <c r="T677" s="53">
        <v>1830900</v>
      </c>
      <c r="U677" s="53">
        <v>4247864</v>
      </c>
      <c r="V677" s="63">
        <f t="shared" si="264"/>
        <v>43.101661999999997</v>
      </c>
      <c r="W677" s="36">
        <v>14</v>
      </c>
      <c r="X677">
        <v>59</v>
      </c>
      <c r="Y677">
        <f t="shared" si="265"/>
        <v>23.73</v>
      </c>
      <c r="Z677" s="55">
        <v>53042</v>
      </c>
      <c r="AA677" s="46">
        <v>25001.75</v>
      </c>
      <c r="AB677" s="37">
        <f t="shared" si="266"/>
        <v>0.376778</v>
      </c>
      <c r="AC677" s="37" t="str">
        <f t="shared" si="267"/>
        <v/>
      </c>
      <c r="AD677" s="37" t="str">
        <f t="shared" si="268"/>
        <v/>
      </c>
      <c r="AE677" s="71">
        <f t="shared" si="269"/>
        <v>577.33988124981352</v>
      </c>
      <c r="AF677" s="71">
        <f t="shared" si="270"/>
        <v>0</v>
      </c>
      <c r="AG677" s="71">
        <f t="shared" si="271"/>
        <v>0</v>
      </c>
      <c r="AH677" s="71" t="str">
        <f t="shared" si="272"/>
        <v/>
      </c>
      <c r="AI677" s="37" t="str">
        <f t="shared" si="273"/>
        <v/>
      </c>
      <c r="AJ677" s="37" t="str">
        <f t="shared" si="274"/>
        <v/>
      </c>
      <c r="AK677" s="38">
        <f t="shared" si="275"/>
        <v>577.34</v>
      </c>
      <c r="AL677" s="38">
        <f t="shared" si="276"/>
        <v>587.23</v>
      </c>
      <c r="AM677" s="36">
        <f t="shared" si="277"/>
        <v>11138</v>
      </c>
      <c r="AN677" s="39">
        <f t="shared" si="278"/>
        <v>1.8122660999999999E-3</v>
      </c>
      <c r="AO677" s="36">
        <f t="shared" si="279"/>
        <v>-34.436680432199999</v>
      </c>
      <c r="AP677" s="36">
        <f t="shared" si="280"/>
        <v>11138</v>
      </c>
      <c r="AQ677" s="36">
        <f t="shared" si="281"/>
        <v>530</v>
      </c>
      <c r="AR677" s="36">
        <f t="shared" si="282"/>
        <v>1250.0875000000001</v>
      </c>
      <c r="AS677" s="36">
        <f t="shared" si="283"/>
        <v>29610</v>
      </c>
      <c r="AT677" s="40">
        <f t="shared" si="284"/>
        <v>29610</v>
      </c>
      <c r="AU677" s="37"/>
      <c r="AV677" s="37">
        <f t="shared" si="285"/>
        <v>1</v>
      </c>
    </row>
    <row r="678" spans="1:48" ht="15" customHeight="1" x14ac:dyDescent="0.25">
      <c r="A678" s="43">
        <v>69</v>
      </c>
      <c r="B678" s="43">
        <v>4900</v>
      </c>
      <c r="C678" t="s">
        <v>1911</v>
      </c>
      <c r="D678" t="s">
        <v>1912</v>
      </c>
      <c r="E678" s="44" t="s">
        <v>502</v>
      </c>
      <c r="F678" s="35">
        <v>40242</v>
      </c>
      <c r="G678" s="53">
        <v>102</v>
      </c>
      <c r="H678" s="56">
        <f t="shared" si="261"/>
        <v>2.0086001717619175</v>
      </c>
      <c r="I678">
        <v>10</v>
      </c>
      <c r="J678">
        <v>64</v>
      </c>
      <c r="K678" s="37">
        <f t="shared" si="260"/>
        <v>15.625</v>
      </c>
      <c r="L678" s="37">
        <v>317</v>
      </c>
      <c r="M678" s="37">
        <v>230</v>
      </c>
      <c r="N678" s="37">
        <v>116</v>
      </c>
      <c r="O678" s="37">
        <v>80</v>
      </c>
      <c r="P678" s="48">
        <v>128</v>
      </c>
      <c r="Q678" s="53">
        <v>103</v>
      </c>
      <c r="R678" s="45">
        <f t="shared" si="262"/>
        <v>317</v>
      </c>
      <c r="S678" s="38">
        <f t="shared" si="263"/>
        <v>67.819999999999993</v>
      </c>
      <c r="T678" s="53">
        <v>1311800</v>
      </c>
      <c r="U678" s="53">
        <v>4947547</v>
      </c>
      <c r="V678" s="63">
        <f t="shared" si="264"/>
        <v>26.514149</v>
      </c>
      <c r="W678" s="36">
        <v>28</v>
      </c>
      <c r="X678">
        <v>104</v>
      </c>
      <c r="Y678">
        <f t="shared" si="265"/>
        <v>26.92</v>
      </c>
      <c r="Z678" s="55">
        <v>72902</v>
      </c>
      <c r="AA678" s="46">
        <v>72000.11</v>
      </c>
      <c r="AB678" s="37">
        <f t="shared" si="266"/>
        <v>0.376778</v>
      </c>
      <c r="AC678" s="37" t="str">
        <f t="shared" si="267"/>
        <v/>
      </c>
      <c r="AD678" s="37" t="str">
        <f t="shared" si="268"/>
        <v/>
      </c>
      <c r="AE678" s="71">
        <f t="shared" si="269"/>
        <v>640.14058013825706</v>
      </c>
      <c r="AF678" s="71">
        <f t="shared" si="270"/>
        <v>0</v>
      </c>
      <c r="AG678" s="71">
        <f t="shared" si="271"/>
        <v>0</v>
      </c>
      <c r="AH678" s="71" t="str">
        <f t="shared" si="272"/>
        <v/>
      </c>
      <c r="AI678" s="37" t="str">
        <f t="shared" si="273"/>
        <v/>
      </c>
      <c r="AJ678" s="37" t="str">
        <f t="shared" si="274"/>
        <v/>
      </c>
      <c r="AK678" s="38">
        <f t="shared" si="275"/>
        <v>640.14</v>
      </c>
      <c r="AL678" s="38">
        <f t="shared" si="276"/>
        <v>651.11</v>
      </c>
      <c r="AM678" s="36">
        <f t="shared" si="277"/>
        <v>38945</v>
      </c>
      <c r="AN678" s="39">
        <f t="shared" si="278"/>
        <v>1.8122660999999999E-3</v>
      </c>
      <c r="AO678" s="36">
        <f t="shared" si="279"/>
        <v>-2.3505091317</v>
      </c>
      <c r="AP678" s="36">
        <f t="shared" si="280"/>
        <v>38945</v>
      </c>
      <c r="AQ678" s="36">
        <f t="shared" si="281"/>
        <v>1020</v>
      </c>
      <c r="AR678" s="36">
        <f t="shared" si="282"/>
        <v>3600.0055000000002</v>
      </c>
      <c r="AS678" s="36">
        <f t="shared" si="283"/>
        <v>39222</v>
      </c>
      <c r="AT678" s="40">
        <f t="shared" si="284"/>
        <v>39222</v>
      </c>
      <c r="AU678" s="37"/>
      <c r="AV678" s="37">
        <f t="shared" si="285"/>
        <v>1</v>
      </c>
    </row>
    <row r="679" spans="1:48" ht="15" customHeight="1" x14ac:dyDescent="0.25">
      <c r="A679" s="43">
        <v>69</v>
      </c>
      <c r="B679" s="43">
        <v>5100</v>
      </c>
      <c r="C679" t="s">
        <v>1913</v>
      </c>
      <c r="D679" t="s">
        <v>1914</v>
      </c>
      <c r="E679" s="44" t="s">
        <v>503</v>
      </c>
      <c r="F679" s="35">
        <v>31324</v>
      </c>
      <c r="G679" s="53">
        <v>135</v>
      </c>
      <c r="H679" s="56">
        <f t="shared" si="261"/>
        <v>2.1303337684950061</v>
      </c>
      <c r="I679">
        <v>14</v>
      </c>
      <c r="J679">
        <v>65</v>
      </c>
      <c r="K679" s="37">
        <f t="shared" si="260"/>
        <v>21.538499999999999</v>
      </c>
      <c r="L679" s="37">
        <v>128</v>
      </c>
      <c r="M679" s="37">
        <v>135</v>
      </c>
      <c r="N679" s="37">
        <v>92</v>
      </c>
      <c r="O679" s="37">
        <v>111</v>
      </c>
      <c r="P679" s="48">
        <v>134</v>
      </c>
      <c r="Q679" s="53">
        <v>134</v>
      </c>
      <c r="R679" s="45">
        <f t="shared" si="262"/>
        <v>135</v>
      </c>
      <c r="S679" s="38">
        <f t="shared" si="263"/>
        <v>0</v>
      </c>
      <c r="T679" s="53">
        <v>473600</v>
      </c>
      <c r="U679" s="53">
        <v>3710701</v>
      </c>
      <c r="V679" s="63">
        <f t="shared" si="264"/>
        <v>12.763087000000001</v>
      </c>
      <c r="W679" s="36">
        <v>18</v>
      </c>
      <c r="X679">
        <v>135</v>
      </c>
      <c r="Y679">
        <f t="shared" si="265"/>
        <v>13.33</v>
      </c>
      <c r="Z679" s="55">
        <v>71644</v>
      </c>
      <c r="AA679" s="46">
        <v>53003.07</v>
      </c>
      <c r="AB679" s="37">
        <f t="shared" si="266"/>
        <v>0.376778</v>
      </c>
      <c r="AC679" s="37" t="str">
        <f t="shared" si="267"/>
        <v/>
      </c>
      <c r="AD679" s="37" t="str">
        <f t="shared" si="268"/>
        <v/>
      </c>
      <c r="AE679" s="71">
        <f t="shared" si="269"/>
        <v>667.02873178387154</v>
      </c>
      <c r="AF679" s="71">
        <f t="shared" si="270"/>
        <v>0</v>
      </c>
      <c r="AG679" s="71">
        <f t="shared" si="271"/>
        <v>0</v>
      </c>
      <c r="AH679" s="71" t="str">
        <f t="shared" si="272"/>
        <v/>
      </c>
      <c r="AI679" s="37" t="str">
        <f t="shared" si="273"/>
        <v/>
      </c>
      <c r="AJ679" s="37" t="str">
        <f t="shared" si="274"/>
        <v/>
      </c>
      <c r="AK679" s="38">
        <f t="shared" si="275"/>
        <v>667.03</v>
      </c>
      <c r="AL679" s="38">
        <f t="shared" si="276"/>
        <v>678.46</v>
      </c>
      <c r="AM679" s="36">
        <f t="shared" si="277"/>
        <v>64598</v>
      </c>
      <c r="AN679" s="39">
        <f t="shared" si="278"/>
        <v>1.8122660999999999E-3</v>
      </c>
      <c r="AO679" s="36">
        <f t="shared" si="279"/>
        <v>60.301342211399998</v>
      </c>
      <c r="AP679" s="36">
        <f t="shared" si="280"/>
        <v>31384</v>
      </c>
      <c r="AQ679" s="36">
        <f t="shared" si="281"/>
        <v>1350</v>
      </c>
      <c r="AR679" s="36">
        <f t="shared" si="282"/>
        <v>2650.1535000000003</v>
      </c>
      <c r="AS679" s="36">
        <f t="shared" si="283"/>
        <v>29974</v>
      </c>
      <c r="AT679" s="40">
        <f t="shared" si="284"/>
        <v>31384</v>
      </c>
      <c r="AU679" s="37"/>
      <c r="AV679" s="37">
        <f t="shared" si="285"/>
        <v>1</v>
      </c>
    </row>
    <row r="680" spans="1:48" ht="15" customHeight="1" x14ac:dyDescent="0.25">
      <c r="A680" s="43">
        <v>69</v>
      </c>
      <c r="B680" s="43">
        <v>5400</v>
      </c>
      <c r="C680" t="s">
        <v>1995</v>
      </c>
      <c r="D680" t="s">
        <v>1996</v>
      </c>
      <c r="E680" s="44" t="s">
        <v>544</v>
      </c>
      <c r="F680" s="35">
        <v>1595717</v>
      </c>
      <c r="G680" s="53">
        <v>2880</v>
      </c>
      <c r="H680" s="56">
        <f t="shared" si="261"/>
        <v>3.459392487759231</v>
      </c>
      <c r="I680">
        <v>129</v>
      </c>
      <c r="J680">
        <v>1439</v>
      </c>
      <c r="K680" s="37">
        <f t="shared" si="260"/>
        <v>8.9646000000000008</v>
      </c>
      <c r="L680" s="37">
        <v>1698</v>
      </c>
      <c r="M680" s="37">
        <v>4134</v>
      </c>
      <c r="N680" s="37">
        <v>3362</v>
      </c>
      <c r="O680" s="37">
        <v>2999</v>
      </c>
      <c r="P680" s="45">
        <v>2869</v>
      </c>
      <c r="Q680" s="53">
        <v>2878</v>
      </c>
      <c r="R680" s="45">
        <f t="shared" si="262"/>
        <v>4134</v>
      </c>
      <c r="S680" s="38">
        <f t="shared" si="263"/>
        <v>30.33</v>
      </c>
      <c r="T680" s="53">
        <v>92673100</v>
      </c>
      <c r="U680" s="53">
        <v>297920825</v>
      </c>
      <c r="V680" s="63">
        <f t="shared" si="264"/>
        <v>31.106619999999999</v>
      </c>
      <c r="W680" s="36">
        <v>723</v>
      </c>
      <c r="X680">
        <v>2862</v>
      </c>
      <c r="Y680">
        <f t="shared" si="265"/>
        <v>25.26</v>
      </c>
      <c r="Z680" s="55">
        <v>3622453</v>
      </c>
      <c r="AA680" s="46">
        <v>1447759.2</v>
      </c>
      <c r="AB680" s="37">
        <f t="shared" si="266"/>
        <v>0.376778</v>
      </c>
      <c r="AC680" s="37">
        <f t="shared" si="267"/>
        <v>0.76</v>
      </c>
      <c r="AD680" s="37" t="str">
        <f t="shared" si="268"/>
        <v/>
      </c>
      <c r="AE680" s="71">
        <f t="shared" si="269"/>
        <v>960.58723451879564</v>
      </c>
      <c r="AF680" s="71">
        <f t="shared" si="270"/>
        <v>1531.1781047249997</v>
      </c>
      <c r="AG680" s="71">
        <f t="shared" si="271"/>
        <v>0</v>
      </c>
      <c r="AH680" s="71">
        <f t="shared" si="272"/>
        <v>1394.2362958755107</v>
      </c>
      <c r="AI680" s="37" t="str">
        <f t="shared" si="273"/>
        <v/>
      </c>
      <c r="AJ680" s="37">
        <f t="shared" si="274"/>
        <v>1</v>
      </c>
      <c r="AK680" s="38">
        <f t="shared" si="275"/>
        <v>1394.24</v>
      </c>
      <c r="AL680" s="38">
        <f t="shared" si="276"/>
        <v>1418.13</v>
      </c>
      <c r="AM680" s="36">
        <f t="shared" si="277"/>
        <v>2719354</v>
      </c>
      <c r="AN680" s="39">
        <f t="shared" si="278"/>
        <v>1.8122660999999999E-3</v>
      </c>
      <c r="AO680" s="36">
        <f t="shared" si="279"/>
        <v>2036.3292438056999</v>
      </c>
      <c r="AP680" s="36">
        <f t="shared" si="280"/>
        <v>1597753</v>
      </c>
      <c r="AQ680" s="36">
        <f t="shared" si="281"/>
        <v>28800</v>
      </c>
      <c r="AR680" s="36">
        <f t="shared" si="282"/>
        <v>72387.960000000006</v>
      </c>
      <c r="AS680" s="36">
        <f t="shared" si="283"/>
        <v>1566917</v>
      </c>
      <c r="AT680" s="40">
        <f t="shared" si="284"/>
        <v>1597753</v>
      </c>
      <c r="AU680" s="37"/>
      <c r="AV680" s="37">
        <f t="shared" si="285"/>
        <v>1</v>
      </c>
    </row>
    <row r="681" spans="1:48" ht="15" customHeight="1" x14ac:dyDescent="0.25">
      <c r="A681" s="43">
        <v>69</v>
      </c>
      <c r="B681" s="43">
        <v>5600</v>
      </c>
      <c r="C681" t="s">
        <v>2097</v>
      </c>
      <c r="D681" t="s">
        <v>2098</v>
      </c>
      <c r="E681" s="44" t="s">
        <v>595</v>
      </c>
      <c r="F681" s="35">
        <v>54206</v>
      </c>
      <c r="G681" s="53">
        <v>210</v>
      </c>
      <c r="H681" s="56">
        <f t="shared" si="261"/>
        <v>2.3222192947339191</v>
      </c>
      <c r="I681">
        <v>37</v>
      </c>
      <c r="J681">
        <v>174</v>
      </c>
      <c r="K681" s="37">
        <f t="shared" si="260"/>
        <v>21.264399999999998</v>
      </c>
      <c r="L681" s="37">
        <v>315</v>
      </c>
      <c r="M681" s="37">
        <v>294</v>
      </c>
      <c r="N681" s="37">
        <v>265</v>
      </c>
      <c r="O681" s="37">
        <v>249</v>
      </c>
      <c r="P681" s="48">
        <v>267</v>
      </c>
      <c r="Q681" s="53">
        <v>211</v>
      </c>
      <c r="R681" s="45">
        <f t="shared" si="262"/>
        <v>315</v>
      </c>
      <c r="S681" s="38">
        <f t="shared" si="263"/>
        <v>33.33</v>
      </c>
      <c r="T681" s="53">
        <v>3897800</v>
      </c>
      <c r="U681" s="53">
        <v>16620683</v>
      </c>
      <c r="V681" s="63">
        <f t="shared" si="264"/>
        <v>23.451502999999999</v>
      </c>
      <c r="W681" s="36">
        <v>46</v>
      </c>
      <c r="X681">
        <v>393</v>
      </c>
      <c r="Y681">
        <f t="shared" si="265"/>
        <v>11.7</v>
      </c>
      <c r="Z681" s="55">
        <v>252503</v>
      </c>
      <c r="AA681" s="46">
        <v>133883.57</v>
      </c>
      <c r="AB681" s="37">
        <f t="shared" si="266"/>
        <v>0.376778</v>
      </c>
      <c r="AC681" s="37" t="str">
        <f t="shared" si="267"/>
        <v/>
      </c>
      <c r="AD681" s="37" t="str">
        <f t="shared" si="268"/>
        <v/>
      </c>
      <c r="AE681" s="71">
        <f t="shared" si="269"/>
        <v>709.41183116294383</v>
      </c>
      <c r="AF681" s="71">
        <f t="shared" si="270"/>
        <v>0</v>
      </c>
      <c r="AG681" s="71">
        <f t="shared" si="271"/>
        <v>0</v>
      </c>
      <c r="AH681" s="71" t="str">
        <f t="shared" si="272"/>
        <v/>
      </c>
      <c r="AI681" s="37" t="str">
        <f t="shared" si="273"/>
        <v/>
      </c>
      <c r="AJ681" s="37" t="str">
        <f t="shared" si="274"/>
        <v/>
      </c>
      <c r="AK681" s="38">
        <f t="shared" si="275"/>
        <v>709.41</v>
      </c>
      <c r="AL681" s="38">
        <f t="shared" si="276"/>
        <v>721.56</v>
      </c>
      <c r="AM681" s="36">
        <f t="shared" si="277"/>
        <v>56390</v>
      </c>
      <c r="AN681" s="39">
        <f t="shared" si="278"/>
        <v>1.8122660999999999E-3</v>
      </c>
      <c r="AO681" s="36">
        <f t="shared" si="279"/>
        <v>3.9579891623999996</v>
      </c>
      <c r="AP681" s="36">
        <f t="shared" si="280"/>
        <v>54210</v>
      </c>
      <c r="AQ681" s="36">
        <f t="shared" si="281"/>
        <v>2100</v>
      </c>
      <c r="AR681" s="36">
        <f t="shared" si="282"/>
        <v>6694.1785000000009</v>
      </c>
      <c r="AS681" s="36">
        <f t="shared" si="283"/>
        <v>52106</v>
      </c>
      <c r="AT681" s="40">
        <f t="shared" si="284"/>
        <v>54210</v>
      </c>
      <c r="AU681" s="37"/>
      <c r="AV681" s="37">
        <f t="shared" si="285"/>
        <v>1</v>
      </c>
    </row>
    <row r="682" spans="1:48" ht="15" customHeight="1" x14ac:dyDescent="0.25">
      <c r="A682" s="43">
        <v>69</v>
      </c>
      <c r="B682" s="43">
        <v>5900</v>
      </c>
      <c r="C682" t="s">
        <v>2171</v>
      </c>
      <c r="D682" t="s">
        <v>2172</v>
      </c>
      <c r="E682" s="44" t="s">
        <v>632</v>
      </c>
      <c r="F682" s="35">
        <v>1208235</v>
      </c>
      <c r="G682" s="53">
        <v>3117</v>
      </c>
      <c r="H682" s="56">
        <f t="shared" si="261"/>
        <v>3.4937368022768398</v>
      </c>
      <c r="I682">
        <v>335</v>
      </c>
      <c r="J682">
        <v>1367</v>
      </c>
      <c r="K682" s="37">
        <f t="shared" si="260"/>
        <v>24.5062</v>
      </c>
      <c r="L682" s="37">
        <v>3123</v>
      </c>
      <c r="M682" s="37">
        <v>3180</v>
      </c>
      <c r="N682" s="37">
        <v>2974</v>
      </c>
      <c r="O682" s="37">
        <v>2852</v>
      </c>
      <c r="P682" s="45">
        <v>3057</v>
      </c>
      <c r="Q682" s="53">
        <v>3120</v>
      </c>
      <c r="R682" s="45">
        <f t="shared" si="262"/>
        <v>3180</v>
      </c>
      <c r="S682" s="38">
        <f t="shared" si="263"/>
        <v>1.98</v>
      </c>
      <c r="T682" s="53">
        <v>49750000</v>
      </c>
      <c r="U682" s="53">
        <v>286170131</v>
      </c>
      <c r="V682" s="63">
        <f t="shared" si="264"/>
        <v>17.384763</v>
      </c>
      <c r="W682" s="36">
        <v>658</v>
      </c>
      <c r="X682">
        <v>3113</v>
      </c>
      <c r="Y682">
        <f t="shared" si="265"/>
        <v>21.14</v>
      </c>
      <c r="Z682" s="55">
        <v>3598778</v>
      </c>
      <c r="AA682" s="46">
        <v>1795376</v>
      </c>
      <c r="AB682" s="37">
        <f t="shared" si="266"/>
        <v>0.376778</v>
      </c>
      <c r="AC682" s="37" t="str">
        <f t="shared" si="267"/>
        <v/>
      </c>
      <c r="AD682" s="37" t="str">
        <f t="shared" si="268"/>
        <v/>
      </c>
      <c r="AE682" s="71">
        <f t="shared" si="269"/>
        <v>0</v>
      </c>
      <c r="AF682" s="71">
        <f t="shared" si="270"/>
        <v>980.64157741174984</v>
      </c>
      <c r="AG682" s="71">
        <f t="shared" si="271"/>
        <v>0</v>
      </c>
      <c r="AH682" s="71" t="str">
        <f t="shared" si="272"/>
        <v/>
      </c>
      <c r="AI682" s="37" t="str">
        <f t="shared" si="273"/>
        <v/>
      </c>
      <c r="AJ682" s="37" t="str">
        <f t="shared" si="274"/>
        <v/>
      </c>
      <c r="AK682" s="38">
        <f t="shared" si="275"/>
        <v>980.64</v>
      </c>
      <c r="AL682" s="38">
        <f t="shared" si="276"/>
        <v>997.44</v>
      </c>
      <c r="AM682" s="36">
        <f t="shared" si="277"/>
        <v>1753080</v>
      </c>
      <c r="AN682" s="39">
        <f t="shared" si="278"/>
        <v>1.8122660999999999E-3</v>
      </c>
      <c r="AO682" s="36">
        <f t="shared" si="279"/>
        <v>987.40412325449995</v>
      </c>
      <c r="AP682" s="36">
        <f t="shared" si="280"/>
        <v>1209222</v>
      </c>
      <c r="AQ682" s="36">
        <f t="shared" si="281"/>
        <v>31170</v>
      </c>
      <c r="AR682" s="36">
        <f t="shared" si="282"/>
        <v>89768.8</v>
      </c>
      <c r="AS682" s="36">
        <f t="shared" si="283"/>
        <v>1177065</v>
      </c>
      <c r="AT682" s="40">
        <f t="shared" si="284"/>
        <v>1209222</v>
      </c>
      <c r="AU682" s="37"/>
      <c r="AV682" s="37">
        <f t="shared" si="285"/>
        <v>1</v>
      </c>
    </row>
    <row r="683" spans="1:48" ht="15" customHeight="1" x14ac:dyDescent="0.25">
      <c r="A683" s="43">
        <v>69</v>
      </c>
      <c r="B683" s="43">
        <v>6100</v>
      </c>
      <c r="C683" t="s">
        <v>2203</v>
      </c>
      <c r="D683" t="s">
        <v>2204</v>
      </c>
      <c r="E683" s="44" t="s">
        <v>882</v>
      </c>
      <c r="F683" s="35">
        <v>680008</v>
      </c>
      <c r="G683" s="53">
        <v>4193</v>
      </c>
      <c r="H683" s="56">
        <f t="shared" si="261"/>
        <v>3.6225248624035684</v>
      </c>
      <c r="I683">
        <v>306</v>
      </c>
      <c r="J683">
        <v>1802</v>
      </c>
      <c r="K683" s="37">
        <f t="shared" si="260"/>
        <v>16.981099999999998</v>
      </c>
      <c r="L683" s="37">
        <v>3359</v>
      </c>
      <c r="M683" s="37">
        <v>3861</v>
      </c>
      <c r="N683" s="37">
        <v>3883</v>
      </c>
      <c r="O683" s="37">
        <v>4139</v>
      </c>
      <c r="P683" s="45">
        <v>4095</v>
      </c>
      <c r="Q683" s="53">
        <v>4112</v>
      </c>
      <c r="R683" s="45">
        <f t="shared" si="262"/>
        <v>4139</v>
      </c>
      <c r="S683" s="38">
        <f t="shared" si="263"/>
        <v>0</v>
      </c>
      <c r="T683" s="53">
        <v>32821300</v>
      </c>
      <c r="U683" s="53">
        <v>493890244</v>
      </c>
      <c r="V683" s="63">
        <f t="shared" si="264"/>
        <v>6.6454639999999996</v>
      </c>
      <c r="W683" s="36">
        <v>901</v>
      </c>
      <c r="X683">
        <v>4120</v>
      </c>
      <c r="Y683">
        <f t="shared" si="265"/>
        <v>21.87</v>
      </c>
      <c r="Z683" s="78">
        <v>5865495</v>
      </c>
      <c r="AA683" s="46">
        <v>1759735</v>
      </c>
      <c r="AB683" s="37">
        <f t="shared" si="266"/>
        <v>0.376778</v>
      </c>
      <c r="AC683" s="37" t="str">
        <f t="shared" si="267"/>
        <v/>
      </c>
      <c r="AD683" s="37" t="str">
        <f t="shared" si="268"/>
        <v/>
      </c>
      <c r="AE683" s="71">
        <f t="shared" si="269"/>
        <v>0</v>
      </c>
      <c r="AF683" s="71">
        <f t="shared" si="270"/>
        <v>772.52278612899988</v>
      </c>
      <c r="AG683" s="71">
        <f t="shared" si="271"/>
        <v>0</v>
      </c>
      <c r="AH683" s="71" t="str">
        <f t="shared" si="272"/>
        <v/>
      </c>
      <c r="AI683" s="37" t="str">
        <f t="shared" si="273"/>
        <v/>
      </c>
      <c r="AJ683" s="37" t="str">
        <f t="shared" si="274"/>
        <v/>
      </c>
      <c r="AK683" s="38">
        <f t="shared" si="275"/>
        <v>772.52</v>
      </c>
      <c r="AL683" s="38">
        <f t="shared" si="276"/>
        <v>785.75</v>
      </c>
      <c r="AM683" s="36">
        <f t="shared" si="277"/>
        <v>1084660</v>
      </c>
      <c r="AN683" s="39">
        <f t="shared" si="278"/>
        <v>1.8122660999999999E-3</v>
      </c>
      <c r="AO683" s="36">
        <f t="shared" si="279"/>
        <v>733.3371018972</v>
      </c>
      <c r="AP683" s="36">
        <f t="shared" si="280"/>
        <v>680741</v>
      </c>
      <c r="AQ683" s="36">
        <f t="shared" si="281"/>
        <v>41930</v>
      </c>
      <c r="AR683" s="36">
        <f t="shared" si="282"/>
        <v>87986.75</v>
      </c>
      <c r="AS683" s="36">
        <f t="shared" si="283"/>
        <v>638078</v>
      </c>
      <c r="AT683" s="40">
        <f t="shared" si="284"/>
        <v>680741</v>
      </c>
      <c r="AU683" s="37"/>
      <c r="AV683" s="37">
        <f t="shared" si="285"/>
        <v>1</v>
      </c>
    </row>
    <row r="684" spans="1:48" ht="15" customHeight="1" x14ac:dyDescent="0.25">
      <c r="A684" s="43">
        <v>69</v>
      </c>
      <c r="B684" s="43">
        <v>6800</v>
      </c>
      <c r="C684" t="s">
        <v>2429</v>
      </c>
      <c r="D684" t="s">
        <v>2430</v>
      </c>
      <c r="E684" s="44" t="s">
        <v>760</v>
      </c>
      <c r="F684" s="35">
        <v>114411</v>
      </c>
      <c r="G684" s="53">
        <v>429</v>
      </c>
      <c r="H684" s="56">
        <f t="shared" si="261"/>
        <v>2.6324572921847245</v>
      </c>
      <c r="I684">
        <v>74</v>
      </c>
      <c r="J684">
        <v>274</v>
      </c>
      <c r="K684" s="37">
        <f t="shared" si="260"/>
        <v>27.007300000000001</v>
      </c>
      <c r="L684" s="37">
        <v>699</v>
      </c>
      <c r="M684" s="37">
        <v>640</v>
      </c>
      <c r="N684" s="37">
        <v>502</v>
      </c>
      <c r="O684" s="37">
        <v>479</v>
      </c>
      <c r="P684" s="48">
        <v>500</v>
      </c>
      <c r="Q684" s="53">
        <v>430</v>
      </c>
      <c r="R684" s="45">
        <f t="shared" si="262"/>
        <v>699</v>
      </c>
      <c r="S684" s="38">
        <f t="shared" si="263"/>
        <v>38.630000000000003</v>
      </c>
      <c r="T684" s="53">
        <v>5124100</v>
      </c>
      <c r="U684" s="53">
        <v>33959249</v>
      </c>
      <c r="V684" s="63">
        <f t="shared" si="264"/>
        <v>15.088967</v>
      </c>
      <c r="W684" s="36">
        <v>116</v>
      </c>
      <c r="X684">
        <v>410</v>
      </c>
      <c r="Y684">
        <f t="shared" si="265"/>
        <v>28.29</v>
      </c>
      <c r="Z684" s="55">
        <v>429705</v>
      </c>
      <c r="AA684" s="46">
        <v>406598.68</v>
      </c>
      <c r="AB684" s="37">
        <f t="shared" si="266"/>
        <v>0.376778</v>
      </c>
      <c r="AC684" s="37" t="str">
        <f t="shared" si="267"/>
        <v/>
      </c>
      <c r="AD684" s="37" t="str">
        <f t="shared" si="268"/>
        <v/>
      </c>
      <c r="AE684" s="71">
        <f t="shared" si="269"/>
        <v>777.93626932588541</v>
      </c>
      <c r="AF684" s="71">
        <f t="shared" si="270"/>
        <v>0</v>
      </c>
      <c r="AG684" s="71">
        <f t="shared" si="271"/>
        <v>0</v>
      </c>
      <c r="AH684" s="71" t="str">
        <f t="shared" si="272"/>
        <v/>
      </c>
      <c r="AI684" s="37" t="str">
        <f t="shared" si="273"/>
        <v/>
      </c>
      <c r="AJ684" s="37" t="str">
        <f t="shared" si="274"/>
        <v/>
      </c>
      <c r="AK684" s="38">
        <f t="shared" si="275"/>
        <v>777.94</v>
      </c>
      <c r="AL684" s="38">
        <f t="shared" si="276"/>
        <v>791.27</v>
      </c>
      <c r="AM684" s="36">
        <f t="shared" si="277"/>
        <v>177551</v>
      </c>
      <c r="AN684" s="39">
        <f t="shared" si="278"/>
        <v>1.8122660999999999E-3</v>
      </c>
      <c r="AO684" s="36">
        <f t="shared" si="279"/>
        <v>114.42648155399999</v>
      </c>
      <c r="AP684" s="36">
        <f t="shared" si="280"/>
        <v>114525</v>
      </c>
      <c r="AQ684" s="36">
        <f t="shared" si="281"/>
        <v>4290</v>
      </c>
      <c r="AR684" s="36">
        <f t="shared" si="282"/>
        <v>20329.934000000001</v>
      </c>
      <c r="AS684" s="36">
        <f t="shared" si="283"/>
        <v>110121</v>
      </c>
      <c r="AT684" s="40">
        <f t="shared" si="284"/>
        <v>114525</v>
      </c>
      <c r="AU684" s="37"/>
      <c r="AV684" s="37">
        <f t="shared" si="285"/>
        <v>1</v>
      </c>
    </row>
    <row r="685" spans="1:48" ht="15" customHeight="1" x14ac:dyDescent="0.25">
      <c r="A685" s="43">
        <v>69</v>
      </c>
      <c r="B685" s="43">
        <v>6900</v>
      </c>
      <c r="C685" t="s">
        <v>2483</v>
      </c>
      <c r="D685" t="s">
        <v>2484</v>
      </c>
      <c r="E685" s="44" t="s">
        <v>787</v>
      </c>
      <c r="F685" s="35">
        <v>7043458</v>
      </c>
      <c r="G685" s="53">
        <v>8361</v>
      </c>
      <c r="H685" s="56">
        <f t="shared" si="261"/>
        <v>3.9222582234329666</v>
      </c>
      <c r="I685">
        <v>1924</v>
      </c>
      <c r="J685">
        <v>4818</v>
      </c>
      <c r="K685" s="37">
        <f t="shared" si="260"/>
        <v>39.933600000000006</v>
      </c>
      <c r="L685" s="37">
        <v>12491</v>
      </c>
      <c r="M685" s="37">
        <v>11083</v>
      </c>
      <c r="N685" s="37">
        <v>9432</v>
      </c>
      <c r="O685" s="37">
        <v>9157</v>
      </c>
      <c r="P685" s="45">
        <v>8712</v>
      </c>
      <c r="Q685" s="53">
        <v>8421</v>
      </c>
      <c r="R685" s="45">
        <f t="shared" si="262"/>
        <v>12491</v>
      </c>
      <c r="S685" s="38">
        <f t="shared" si="263"/>
        <v>33.06</v>
      </c>
      <c r="T685" s="53">
        <v>103201000</v>
      </c>
      <c r="U685" s="53">
        <v>397901482</v>
      </c>
      <c r="V685" s="63">
        <f t="shared" si="264"/>
        <v>25.936319999999998</v>
      </c>
      <c r="W685" s="36">
        <v>1956</v>
      </c>
      <c r="X685">
        <v>8415</v>
      </c>
      <c r="Y685">
        <f t="shared" si="265"/>
        <v>23.24</v>
      </c>
      <c r="Z685" s="55">
        <v>5535545</v>
      </c>
      <c r="AA685" s="46">
        <v>6364730.6899999995</v>
      </c>
      <c r="AB685" s="37">
        <f t="shared" si="266"/>
        <v>0.376778</v>
      </c>
      <c r="AC685" s="37" t="str">
        <f t="shared" si="267"/>
        <v/>
      </c>
      <c r="AD685" s="37" t="str">
        <f t="shared" si="268"/>
        <v/>
      </c>
      <c r="AE685" s="71">
        <f t="shared" si="269"/>
        <v>0</v>
      </c>
      <c r="AF685" s="71">
        <f t="shared" si="270"/>
        <v>1764.314314</v>
      </c>
      <c r="AG685" s="71">
        <f t="shared" si="271"/>
        <v>0</v>
      </c>
      <c r="AH685" s="71" t="str">
        <f t="shared" si="272"/>
        <v/>
      </c>
      <c r="AI685" s="37" t="str">
        <f t="shared" si="273"/>
        <v/>
      </c>
      <c r="AJ685" s="37" t="str">
        <f t="shared" si="274"/>
        <v/>
      </c>
      <c r="AK685" s="38">
        <f t="shared" si="275"/>
        <v>1764.31</v>
      </c>
      <c r="AL685" s="38">
        <f t="shared" si="276"/>
        <v>1794.54</v>
      </c>
      <c r="AM685" s="36">
        <f t="shared" si="277"/>
        <v>12918477</v>
      </c>
      <c r="AN685" s="39">
        <f t="shared" si="278"/>
        <v>1.8122660999999999E-3</v>
      </c>
      <c r="AO685" s="36">
        <f t="shared" si="279"/>
        <v>10647.0977705559</v>
      </c>
      <c r="AP685" s="36">
        <f t="shared" si="280"/>
        <v>7054105</v>
      </c>
      <c r="AQ685" s="36">
        <f t="shared" si="281"/>
        <v>83610</v>
      </c>
      <c r="AR685" s="36">
        <f t="shared" si="282"/>
        <v>318236.53450000001</v>
      </c>
      <c r="AS685" s="36">
        <f t="shared" si="283"/>
        <v>6959848</v>
      </c>
      <c r="AT685" s="40">
        <f t="shared" si="284"/>
        <v>7054105</v>
      </c>
      <c r="AU685" s="37"/>
      <c r="AV685" s="37">
        <f t="shared" si="285"/>
        <v>1</v>
      </c>
    </row>
    <row r="686" spans="1:48" ht="15" customHeight="1" x14ac:dyDescent="0.25">
      <c r="A686" s="43">
        <v>69</v>
      </c>
      <c r="B686" s="43">
        <v>7100</v>
      </c>
      <c r="C686" t="s">
        <v>2581</v>
      </c>
      <c r="D686" t="s">
        <v>2582</v>
      </c>
      <c r="E686" s="44" t="s">
        <v>836</v>
      </c>
      <c r="F686" s="35">
        <v>38408</v>
      </c>
      <c r="G686" s="53">
        <v>169</v>
      </c>
      <c r="H686" s="56">
        <f t="shared" si="261"/>
        <v>2.2278867046136734</v>
      </c>
      <c r="I686">
        <v>38</v>
      </c>
      <c r="J686">
        <v>71</v>
      </c>
      <c r="K686" s="37">
        <f t="shared" si="260"/>
        <v>53.521099999999997</v>
      </c>
      <c r="L686" s="37">
        <v>294</v>
      </c>
      <c r="M686" s="37">
        <v>276</v>
      </c>
      <c r="N686" s="37">
        <v>169</v>
      </c>
      <c r="O686" s="37">
        <v>185</v>
      </c>
      <c r="P686" s="48">
        <v>172</v>
      </c>
      <c r="Q686" s="53">
        <v>169</v>
      </c>
      <c r="R686" s="45">
        <f t="shared" si="262"/>
        <v>294</v>
      </c>
      <c r="S686" s="38">
        <f t="shared" si="263"/>
        <v>42.52</v>
      </c>
      <c r="T686" s="53">
        <v>505300</v>
      </c>
      <c r="U686" s="53">
        <v>6040597</v>
      </c>
      <c r="V686" s="63">
        <f t="shared" si="264"/>
        <v>8.3650669999999998</v>
      </c>
      <c r="W686" s="36">
        <v>41</v>
      </c>
      <c r="X686">
        <v>107</v>
      </c>
      <c r="Y686">
        <f t="shared" si="265"/>
        <v>38.32</v>
      </c>
      <c r="Z686" s="55">
        <v>93012</v>
      </c>
      <c r="AA686" s="46">
        <v>84997.22</v>
      </c>
      <c r="AB686" s="37">
        <f t="shared" si="266"/>
        <v>0.376778</v>
      </c>
      <c r="AC686" s="37" t="str">
        <f t="shared" si="267"/>
        <v/>
      </c>
      <c r="AD686" s="37" t="str">
        <f t="shared" si="268"/>
        <v/>
      </c>
      <c r="AE686" s="71">
        <f t="shared" si="269"/>
        <v>688.57593165495439</v>
      </c>
      <c r="AF686" s="71">
        <f t="shared" si="270"/>
        <v>0</v>
      </c>
      <c r="AG686" s="71">
        <f t="shared" si="271"/>
        <v>0</v>
      </c>
      <c r="AH686" s="71" t="str">
        <f t="shared" si="272"/>
        <v/>
      </c>
      <c r="AI686" s="37" t="str">
        <f t="shared" si="273"/>
        <v/>
      </c>
      <c r="AJ686" s="37" t="str">
        <f t="shared" si="274"/>
        <v/>
      </c>
      <c r="AK686" s="38">
        <f t="shared" si="275"/>
        <v>688.58</v>
      </c>
      <c r="AL686" s="38">
        <f t="shared" si="276"/>
        <v>700.38</v>
      </c>
      <c r="AM686" s="36">
        <f t="shared" si="277"/>
        <v>83319</v>
      </c>
      <c r="AN686" s="39">
        <f t="shared" si="278"/>
        <v>1.8122660999999999E-3</v>
      </c>
      <c r="AO686" s="36">
        <f t="shared" si="279"/>
        <v>81.3906828171</v>
      </c>
      <c r="AP686" s="36">
        <f t="shared" si="280"/>
        <v>38489</v>
      </c>
      <c r="AQ686" s="36">
        <f t="shared" si="281"/>
        <v>1690</v>
      </c>
      <c r="AR686" s="36">
        <f t="shared" si="282"/>
        <v>4249.8609999999999</v>
      </c>
      <c r="AS686" s="36">
        <f t="shared" si="283"/>
        <v>36718</v>
      </c>
      <c r="AT686" s="40">
        <f t="shared" si="284"/>
        <v>38489</v>
      </c>
      <c r="AU686" s="37"/>
      <c r="AV686" s="37">
        <f t="shared" si="285"/>
        <v>1</v>
      </c>
    </row>
    <row r="687" spans="1:48" ht="15" customHeight="1" x14ac:dyDescent="0.25">
      <c r="A687" s="43">
        <v>69</v>
      </c>
      <c r="B687" s="43">
        <v>7200</v>
      </c>
      <c r="C687" t="s">
        <v>1661</v>
      </c>
      <c r="D687" t="s">
        <v>1662</v>
      </c>
      <c r="E687" s="44" t="s">
        <v>377</v>
      </c>
      <c r="F687" s="35">
        <v>525250</v>
      </c>
      <c r="G687" s="53">
        <v>2012</v>
      </c>
      <c r="H687" s="56">
        <f t="shared" si="261"/>
        <v>3.3036279763838898</v>
      </c>
      <c r="I687">
        <v>9</v>
      </c>
      <c r="J687">
        <v>948</v>
      </c>
      <c r="K687" s="37">
        <f t="shared" si="260"/>
        <v>0.94940000000000002</v>
      </c>
      <c r="L687" s="37">
        <v>3634</v>
      </c>
      <c r="M687" s="37">
        <v>3186</v>
      </c>
      <c r="N687" s="37">
        <v>2348</v>
      </c>
      <c r="O687" s="37">
        <v>2082</v>
      </c>
      <c r="P687" s="45">
        <v>2017</v>
      </c>
      <c r="Q687" s="53">
        <v>2020</v>
      </c>
      <c r="R687" s="45">
        <f t="shared" si="262"/>
        <v>3634</v>
      </c>
      <c r="S687" s="38">
        <f t="shared" si="263"/>
        <v>44.63</v>
      </c>
      <c r="T687" s="53">
        <v>63748400</v>
      </c>
      <c r="U687" s="53">
        <v>165765872</v>
      </c>
      <c r="V687" s="63">
        <f t="shared" si="264"/>
        <v>38.456890999999999</v>
      </c>
      <c r="W687" s="36">
        <v>456</v>
      </c>
      <c r="X687">
        <v>2095</v>
      </c>
      <c r="Y687">
        <f t="shared" si="265"/>
        <v>21.77</v>
      </c>
      <c r="Z687" s="55">
        <v>2098954</v>
      </c>
      <c r="AA687" s="46">
        <v>1706354.3599999999</v>
      </c>
      <c r="AB687" s="37">
        <f t="shared" si="266"/>
        <v>0.376778</v>
      </c>
      <c r="AC687" s="37" t="str">
        <f t="shared" si="267"/>
        <v/>
      </c>
      <c r="AD687" s="37" t="str">
        <f t="shared" si="268"/>
        <v/>
      </c>
      <c r="AE687" s="71">
        <f t="shared" si="269"/>
        <v>926.18243653974446</v>
      </c>
      <c r="AF687" s="71">
        <f t="shared" si="270"/>
        <v>0</v>
      </c>
      <c r="AG687" s="71">
        <f t="shared" si="271"/>
        <v>0</v>
      </c>
      <c r="AH687" s="71" t="str">
        <f t="shared" si="272"/>
        <v/>
      </c>
      <c r="AI687" s="37" t="str">
        <f t="shared" si="273"/>
        <v/>
      </c>
      <c r="AJ687" s="37" t="str">
        <f t="shared" si="274"/>
        <v/>
      </c>
      <c r="AK687" s="38">
        <f t="shared" si="275"/>
        <v>926.18</v>
      </c>
      <c r="AL687" s="38">
        <f t="shared" si="276"/>
        <v>942.05</v>
      </c>
      <c r="AM687" s="36">
        <f t="shared" si="277"/>
        <v>1104565</v>
      </c>
      <c r="AN687" s="39">
        <f t="shared" si="278"/>
        <v>1.8122660999999999E-3</v>
      </c>
      <c r="AO687" s="36">
        <f t="shared" si="279"/>
        <v>1049.8729357215</v>
      </c>
      <c r="AP687" s="36">
        <f t="shared" si="280"/>
        <v>526300</v>
      </c>
      <c r="AQ687" s="36">
        <f t="shared" si="281"/>
        <v>20120</v>
      </c>
      <c r="AR687" s="36">
        <f t="shared" si="282"/>
        <v>85317.717999999993</v>
      </c>
      <c r="AS687" s="36">
        <f t="shared" si="283"/>
        <v>505130</v>
      </c>
      <c r="AT687" s="40">
        <f t="shared" si="284"/>
        <v>526300</v>
      </c>
      <c r="AU687" s="37"/>
      <c r="AV687" s="37">
        <f t="shared" si="285"/>
        <v>1</v>
      </c>
    </row>
    <row r="688" spans="1:48" ht="15" customHeight="1" x14ac:dyDescent="0.25">
      <c r="A688" s="43">
        <v>69</v>
      </c>
      <c r="B688" s="43">
        <v>7300</v>
      </c>
      <c r="C688" t="s">
        <v>971</v>
      </c>
      <c r="D688" t="s">
        <v>972</v>
      </c>
      <c r="E688" s="44" t="s">
        <v>34</v>
      </c>
      <c r="F688" s="35">
        <v>530686</v>
      </c>
      <c r="G688" s="53">
        <v>1389</v>
      </c>
      <c r="H688" s="56">
        <f t="shared" si="261"/>
        <v>3.1427022457376155</v>
      </c>
      <c r="I688">
        <v>44</v>
      </c>
      <c r="J688">
        <v>843</v>
      </c>
      <c r="K688" s="37">
        <f t="shared" si="260"/>
        <v>5.2195</v>
      </c>
      <c r="L688" s="37">
        <v>3076</v>
      </c>
      <c r="M688" s="37">
        <v>2435</v>
      </c>
      <c r="N688" s="37">
        <v>1562</v>
      </c>
      <c r="O688" s="37">
        <v>1670</v>
      </c>
      <c r="P688" s="45">
        <v>1475</v>
      </c>
      <c r="Q688" s="53">
        <v>1397</v>
      </c>
      <c r="R688" s="45">
        <f t="shared" si="262"/>
        <v>3076</v>
      </c>
      <c r="S688" s="38">
        <f t="shared" si="263"/>
        <v>54.84</v>
      </c>
      <c r="T688" s="53">
        <v>10487400</v>
      </c>
      <c r="U688" s="53">
        <v>122299357</v>
      </c>
      <c r="V688" s="63">
        <f t="shared" si="264"/>
        <v>8.5751880000000007</v>
      </c>
      <c r="W688" s="36">
        <v>386</v>
      </c>
      <c r="X688">
        <v>1377</v>
      </c>
      <c r="Y688">
        <f t="shared" si="265"/>
        <v>28.03</v>
      </c>
      <c r="Z688" s="55">
        <v>1348538</v>
      </c>
      <c r="AA688" s="46">
        <v>1201309.55</v>
      </c>
      <c r="AB688" s="37">
        <f t="shared" si="266"/>
        <v>0.376778</v>
      </c>
      <c r="AC688" s="37" t="str">
        <f t="shared" si="267"/>
        <v/>
      </c>
      <c r="AD688" s="37" t="str">
        <f t="shared" si="268"/>
        <v/>
      </c>
      <c r="AE688" s="71">
        <f t="shared" si="269"/>
        <v>890.63764393178724</v>
      </c>
      <c r="AF688" s="71">
        <f t="shared" si="270"/>
        <v>0</v>
      </c>
      <c r="AG688" s="71">
        <f t="shared" si="271"/>
        <v>0</v>
      </c>
      <c r="AH688" s="71" t="str">
        <f t="shared" si="272"/>
        <v/>
      </c>
      <c r="AI688" s="37" t="str">
        <f t="shared" si="273"/>
        <v/>
      </c>
      <c r="AJ688" s="37" t="str">
        <f t="shared" si="274"/>
        <v/>
      </c>
      <c r="AK688" s="38">
        <f t="shared" si="275"/>
        <v>890.64</v>
      </c>
      <c r="AL688" s="38">
        <f t="shared" si="276"/>
        <v>905.9</v>
      </c>
      <c r="AM688" s="36">
        <f t="shared" si="277"/>
        <v>750196</v>
      </c>
      <c r="AN688" s="39">
        <f t="shared" si="278"/>
        <v>1.8122660999999999E-3</v>
      </c>
      <c r="AO688" s="36">
        <f t="shared" si="279"/>
        <v>397.81053161099999</v>
      </c>
      <c r="AP688" s="36">
        <f t="shared" si="280"/>
        <v>531084</v>
      </c>
      <c r="AQ688" s="36">
        <f t="shared" si="281"/>
        <v>13890</v>
      </c>
      <c r="AR688" s="36">
        <f t="shared" si="282"/>
        <v>60065.477500000008</v>
      </c>
      <c r="AS688" s="36">
        <f t="shared" si="283"/>
        <v>516796</v>
      </c>
      <c r="AT688" s="40">
        <f t="shared" si="284"/>
        <v>531084</v>
      </c>
      <c r="AU688" s="37"/>
      <c r="AV688" s="37">
        <f t="shared" si="285"/>
        <v>1</v>
      </c>
    </row>
    <row r="689" spans="1:48" ht="15" customHeight="1" x14ac:dyDescent="0.25">
      <c r="A689" s="43">
        <v>69</v>
      </c>
      <c r="B689" s="43">
        <v>9000</v>
      </c>
      <c r="C689" t="s">
        <v>1327</v>
      </c>
      <c r="D689" t="s">
        <v>1328</v>
      </c>
      <c r="E689" s="44" t="s">
        <v>211</v>
      </c>
      <c r="F689" s="35">
        <v>35175072</v>
      </c>
      <c r="G689" s="53">
        <v>86924</v>
      </c>
      <c r="H689" s="56">
        <f t="shared" si="261"/>
        <v>4.9391397031288937</v>
      </c>
      <c r="I689">
        <v>17316</v>
      </c>
      <c r="J689">
        <v>39345</v>
      </c>
      <c r="K689" s="37">
        <f t="shared" si="260"/>
        <v>44.0107</v>
      </c>
      <c r="L689" s="37">
        <v>100578</v>
      </c>
      <c r="M689" s="37">
        <v>92811</v>
      </c>
      <c r="N689" s="37">
        <v>85493</v>
      </c>
      <c r="O689" s="37">
        <v>86918</v>
      </c>
      <c r="P689" s="45">
        <v>86265</v>
      </c>
      <c r="Q689" s="53">
        <v>86697</v>
      </c>
      <c r="R689" s="45">
        <f t="shared" si="262"/>
        <v>100578</v>
      </c>
      <c r="S689" s="38">
        <f t="shared" si="263"/>
        <v>13.58</v>
      </c>
      <c r="T689" s="53">
        <v>1769139503</v>
      </c>
      <c r="U689" s="53">
        <v>9552578043</v>
      </c>
      <c r="V689" s="63">
        <f t="shared" si="264"/>
        <v>18.520021</v>
      </c>
      <c r="W689" s="36">
        <v>14427</v>
      </c>
      <c r="X689">
        <v>86772</v>
      </c>
      <c r="Y689">
        <f t="shared" si="265"/>
        <v>16.63</v>
      </c>
      <c r="Z689" s="55">
        <v>120256677</v>
      </c>
      <c r="AA689" s="46">
        <v>43920813</v>
      </c>
      <c r="AB689" s="37">
        <f t="shared" si="266"/>
        <v>0.376778</v>
      </c>
      <c r="AC689" s="37" t="str">
        <f t="shared" si="267"/>
        <v/>
      </c>
      <c r="AD689" s="37" t="str">
        <f t="shared" si="268"/>
        <v/>
      </c>
      <c r="AE689" s="71">
        <f t="shared" si="269"/>
        <v>0</v>
      </c>
      <c r="AF689" s="71">
        <f t="shared" si="270"/>
        <v>0</v>
      </c>
      <c r="AG689" s="71">
        <f t="shared" si="271"/>
        <v>1260.5951095738499</v>
      </c>
      <c r="AH689" s="71" t="str">
        <f t="shared" si="272"/>
        <v/>
      </c>
      <c r="AI689" s="37" t="str">
        <f t="shared" si="273"/>
        <v/>
      </c>
      <c r="AJ689" s="37" t="str">
        <f t="shared" si="274"/>
        <v/>
      </c>
      <c r="AK689" s="38">
        <f t="shared" si="275"/>
        <v>1260.5999999999999</v>
      </c>
      <c r="AL689" s="38">
        <f t="shared" si="276"/>
        <v>1282.2</v>
      </c>
      <c r="AM689" s="36">
        <f t="shared" si="277"/>
        <v>66143883</v>
      </c>
      <c r="AN689" s="39">
        <f t="shared" si="278"/>
        <v>1.8122660999999999E-3</v>
      </c>
      <c r="AO689" s="36">
        <f t="shared" si="279"/>
        <v>56123.726332607097</v>
      </c>
      <c r="AP689" s="36">
        <f t="shared" si="280"/>
        <v>35231196</v>
      </c>
      <c r="AQ689" s="36">
        <f t="shared" si="281"/>
        <v>869240</v>
      </c>
      <c r="AR689" s="36">
        <f t="shared" si="282"/>
        <v>2196040.65</v>
      </c>
      <c r="AS689" s="36">
        <f t="shared" si="283"/>
        <v>34305832</v>
      </c>
      <c r="AT689" s="40">
        <f t="shared" si="284"/>
        <v>35231196</v>
      </c>
      <c r="AU689" s="37"/>
      <c r="AV689" s="37">
        <f t="shared" si="285"/>
        <v>1</v>
      </c>
    </row>
    <row r="690" spans="1:48" ht="15" customHeight="1" x14ac:dyDescent="0.25">
      <c r="A690" s="43">
        <v>70</v>
      </c>
      <c r="B690" s="43">
        <v>100</v>
      </c>
      <c r="C690" t="s">
        <v>1009</v>
      </c>
      <c r="D690" t="s">
        <v>1010</v>
      </c>
      <c r="E690" s="44" t="s">
        <v>53</v>
      </c>
      <c r="F690" s="35">
        <v>730451</v>
      </c>
      <c r="G690" s="53">
        <v>7415</v>
      </c>
      <c r="H690" s="56">
        <f t="shared" si="261"/>
        <v>3.870111155364401</v>
      </c>
      <c r="I690">
        <v>291</v>
      </c>
      <c r="J690">
        <v>2698</v>
      </c>
      <c r="K690" s="37">
        <f t="shared" si="260"/>
        <v>10.7858</v>
      </c>
      <c r="L690" s="37">
        <v>2328</v>
      </c>
      <c r="M690" s="37">
        <v>2754</v>
      </c>
      <c r="N690" s="37">
        <v>3149</v>
      </c>
      <c r="O690" s="37">
        <v>3789</v>
      </c>
      <c r="P690" s="45">
        <v>6661</v>
      </c>
      <c r="Q690" s="53">
        <v>7395</v>
      </c>
      <c r="R690" s="45">
        <f t="shared" si="262"/>
        <v>7395</v>
      </c>
      <c r="S690" s="38">
        <f t="shared" si="263"/>
        <v>0</v>
      </c>
      <c r="T690" s="53">
        <v>94988340</v>
      </c>
      <c r="U690" s="53">
        <v>837382872</v>
      </c>
      <c r="V690" s="63">
        <f t="shared" si="264"/>
        <v>11.343477999999999</v>
      </c>
      <c r="W690" s="36">
        <v>1276</v>
      </c>
      <c r="X690">
        <v>7363</v>
      </c>
      <c r="Y690">
        <f t="shared" si="265"/>
        <v>17.329999999999998</v>
      </c>
      <c r="Z690" s="55">
        <v>11060608</v>
      </c>
      <c r="AA690" s="46">
        <v>8327285</v>
      </c>
      <c r="AB690" s="37">
        <f t="shared" si="266"/>
        <v>0.376778</v>
      </c>
      <c r="AC690" s="37" t="str">
        <f t="shared" si="267"/>
        <v/>
      </c>
      <c r="AD690" s="37" t="str">
        <f t="shared" si="268"/>
        <v/>
      </c>
      <c r="AE690" s="71">
        <f t="shared" si="269"/>
        <v>0</v>
      </c>
      <c r="AF690" s="71">
        <f t="shared" si="270"/>
        <v>774.80914012549988</v>
      </c>
      <c r="AG690" s="71">
        <f t="shared" si="271"/>
        <v>0</v>
      </c>
      <c r="AH690" s="71" t="str">
        <f t="shared" si="272"/>
        <v/>
      </c>
      <c r="AI690" s="37" t="str">
        <f t="shared" si="273"/>
        <v/>
      </c>
      <c r="AJ690" s="37" t="str">
        <f t="shared" si="274"/>
        <v/>
      </c>
      <c r="AK690" s="38">
        <f t="shared" si="275"/>
        <v>774.81</v>
      </c>
      <c r="AL690" s="38">
        <f t="shared" si="276"/>
        <v>788.08</v>
      </c>
      <c r="AM690" s="36">
        <f t="shared" si="277"/>
        <v>1676219</v>
      </c>
      <c r="AN690" s="39">
        <f t="shared" si="278"/>
        <v>1.8122660999999999E-3</v>
      </c>
      <c r="AO690" s="36">
        <f t="shared" si="279"/>
        <v>1713.9832848648</v>
      </c>
      <c r="AP690" s="36">
        <f t="shared" si="280"/>
        <v>732165</v>
      </c>
      <c r="AQ690" s="36">
        <f t="shared" si="281"/>
        <v>74150</v>
      </c>
      <c r="AR690" s="36">
        <f t="shared" si="282"/>
        <v>416364.25</v>
      </c>
      <c r="AS690" s="36">
        <f t="shared" si="283"/>
        <v>656301</v>
      </c>
      <c r="AT690" s="40">
        <f t="shared" si="284"/>
        <v>732165</v>
      </c>
      <c r="AU690" s="37"/>
      <c r="AV690" s="37">
        <f t="shared" si="285"/>
        <v>1</v>
      </c>
    </row>
    <row r="691" spans="1:48" ht="15" customHeight="1" x14ac:dyDescent="0.25">
      <c r="A691" s="43">
        <v>70</v>
      </c>
      <c r="B691" s="43">
        <v>400</v>
      </c>
      <c r="C691" t="s">
        <v>1701</v>
      </c>
      <c r="D691" t="s">
        <v>1702</v>
      </c>
      <c r="E691" s="44" t="s">
        <v>397</v>
      </c>
      <c r="F691" s="35">
        <v>699669</v>
      </c>
      <c r="G691" s="53">
        <v>6836</v>
      </c>
      <c r="H691" s="56">
        <f t="shared" si="261"/>
        <v>3.8348020540486991</v>
      </c>
      <c r="I691">
        <v>397</v>
      </c>
      <c r="J691">
        <v>2116</v>
      </c>
      <c r="K691" s="37">
        <f t="shared" si="260"/>
        <v>18.761800000000001</v>
      </c>
      <c r="L691" s="37">
        <v>1836</v>
      </c>
      <c r="M691" s="37">
        <v>2663</v>
      </c>
      <c r="N691" s="37">
        <v>2909</v>
      </c>
      <c r="O691" s="37">
        <v>3833</v>
      </c>
      <c r="P691" s="45">
        <v>5470</v>
      </c>
      <c r="Q691" s="53">
        <v>6656</v>
      </c>
      <c r="R691" s="45">
        <f t="shared" si="262"/>
        <v>6656</v>
      </c>
      <c r="S691" s="38">
        <f t="shared" si="263"/>
        <v>0</v>
      </c>
      <c r="T691" s="53">
        <v>111570200</v>
      </c>
      <c r="U691" s="53">
        <v>766759891</v>
      </c>
      <c r="V691" s="63">
        <f t="shared" si="264"/>
        <v>14.550865</v>
      </c>
      <c r="W691" s="36">
        <v>422</v>
      </c>
      <c r="X691">
        <v>6648</v>
      </c>
      <c r="Y691">
        <f t="shared" si="265"/>
        <v>6.35</v>
      </c>
      <c r="Z691" s="55">
        <v>10462770</v>
      </c>
      <c r="AA691" s="46">
        <v>5501745</v>
      </c>
      <c r="AB691" s="37">
        <f t="shared" si="266"/>
        <v>0.376778</v>
      </c>
      <c r="AC691" s="37" t="str">
        <f t="shared" si="267"/>
        <v/>
      </c>
      <c r="AD691" s="37" t="str">
        <f t="shared" si="268"/>
        <v/>
      </c>
      <c r="AE691" s="71">
        <f t="shared" si="269"/>
        <v>0</v>
      </c>
      <c r="AF691" s="71">
        <f t="shared" si="270"/>
        <v>869.95101281125005</v>
      </c>
      <c r="AG691" s="71">
        <f t="shared" si="271"/>
        <v>0</v>
      </c>
      <c r="AH691" s="71" t="str">
        <f t="shared" si="272"/>
        <v/>
      </c>
      <c r="AI691" s="37" t="str">
        <f t="shared" si="273"/>
        <v/>
      </c>
      <c r="AJ691" s="37" t="str">
        <f t="shared" si="274"/>
        <v/>
      </c>
      <c r="AK691" s="38">
        <f t="shared" si="275"/>
        <v>869.95</v>
      </c>
      <c r="AL691" s="38">
        <f t="shared" si="276"/>
        <v>884.85</v>
      </c>
      <c r="AM691" s="36">
        <f t="shared" si="277"/>
        <v>2106693</v>
      </c>
      <c r="AN691" s="39">
        <f t="shared" si="278"/>
        <v>1.8122660999999999E-3</v>
      </c>
      <c r="AO691" s="36">
        <f t="shared" si="279"/>
        <v>2549.9018970863999</v>
      </c>
      <c r="AP691" s="36">
        <f t="shared" si="280"/>
        <v>702219</v>
      </c>
      <c r="AQ691" s="36">
        <f t="shared" si="281"/>
        <v>68360</v>
      </c>
      <c r="AR691" s="36">
        <f t="shared" si="282"/>
        <v>275087.25</v>
      </c>
      <c r="AS691" s="36">
        <f t="shared" si="283"/>
        <v>631309</v>
      </c>
      <c r="AT691" s="40">
        <f t="shared" si="284"/>
        <v>702219</v>
      </c>
      <c r="AU691" s="37"/>
      <c r="AV691" s="37">
        <f t="shared" si="285"/>
        <v>1</v>
      </c>
    </row>
    <row r="692" spans="1:48" ht="15" customHeight="1" x14ac:dyDescent="0.25">
      <c r="A692" s="43">
        <v>70</v>
      </c>
      <c r="B692" s="43">
        <v>600</v>
      </c>
      <c r="C692" t="s">
        <v>1375</v>
      </c>
      <c r="D692" t="s">
        <v>1376</v>
      </c>
      <c r="E692" s="44" t="s">
        <v>235</v>
      </c>
      <c r="F692" s="35">
        <v>236024</v>
      </c>
      <c r="G692" s="53">
        <v>5003</v>
      </c>
      <c r="H692" s="56">
        <f t="shared" si="261"/>
        <v>3.6992305028834092</v>
      </c>
      <c r="I692">
        <v>67</v>
      </c>
      <c r="J692">
        <v>1632</v>
      </c>
      <c r="K692" s="37">
        <f t="shared" si="260"/>
        <v>4.1054000000000004</v>
      </c>
      <c r="L692" s="37">
        <v>330</v>
      </c>
      <c r="M692" s="37">
        <v>560</v>
      </c>
      <c r="N692" s="37">
        <v>450</v>
      </c>
      <c r="O692" s="37">
        <v>804</v>
      </c>
      <c r="P692" s="45">
        <v>4110</v>
      </c>
      <c r="Q692" s="53">
        <v>4846</v>
      </c>
      <c r="R692" s="45">
        <f t="shared" si="262"/>
        <v>4846</v>
      </c>
      <c r="S692" s="38">
        <f t="shared" si="263"/>
        <v>0</v>
      </c>
      <c r="T692" s="53">
        <v>19570500</v>
      </c>
      <c r="U692" s="53">
        <v>677897653</v>
      </c>
      <c r="V692" s="63">
        <f t="shared" si="264"/>
        <v>2.8869400000000001</v>
      </c>
      <c r="W692" s="36">
        <v>115</v>
      </c>
      <c r="X692">
        <v>4850</v>
      </c>
      <c r="Y692">
        <f t="shared" si="265"/>
        <v>2.37</v>
      </c>
      <c r="Z692" s="55">
        <v>8526063</v>
      </c>
      <c r="AA692" s="46">
        <v>3109830</v>
      </c>
      <c r="AB692" s="37">
        <f t="shared" si="266"/>
        <v>0.376778</v>
      </c>
      <c r="AC692" s="37" t="str">
        <f t="shared" si="267"/>
        <v/>
      </c>
      <c r="AD692" s="37" t="str">
        <f t="shared" si="268"/>
        <v/>
      </c>
      <c r="AE692" s="71">
        <f t="shared" si="269"/>
        <v>0</v>
      </c>
      <c r="AF692" s="71">
        <f t="shared" si="270"/>
        <v>633.97413198499999</v>
      </c>
      <c r="AG692" s="71">
        <f t="shared" si="271"/>
        <v>0</v>
      </c>
      <c r="AH692" s="71" t="str">
        <f t="shared" si="272"/>
        <v/>
      </c>
      <c r="AI692" s="37" t="str">
        <f t="shared" si="273"/>
        <v/>
      </c>
      <c r="AJ692" s="37" t="str">
        <f t="shared" si="274"/>
        <v/>
      </c>
      <c r="AK692" s="38">
        <f t="shared" si="275"/>
        <v>633.97</v>
      </c>
      <c r="AL692" s="38">
        <f t="shared" si="276"/>
        <v>644.83000000000004</v>
      </c>
      <c r="AM692" s="36">
        <f t="shared" si="277"/>
        <v>13652</v>
      </c>
      <c r="AN692" s="39">
        <f t="shared" si="278"/>
        <v>1.8122660999999999E-3</v>
      </c>
      <c r="AO692" s="36">
        <f t="shared" si="279"/>
        <v>-402.99723718920001</v>
      </c>
      <c r="AP692" s="36">
        <f t="shared" si="280"/>
        <v>13652</v>
      </c>
      <c r="AQ692" s="36">
        <f t="shared" si="281"/>
        <v>50030</v>
      </c>
      <c r="AR692" s="36">
        <f t="shared" si="282"/>
        <v>155491.5</v>
      </c>
      <c r="AS692" s="36">
        <f t="shared" si="283"/>
        <v>185994</v>
      </c>
      <c r="AT692" s="40">
        <f t="shared" si="284"/>
        <v>185994</v>
      </c>
      <c r="AU692" s="37"/>
      <c r="AV692" s="37">
        <f t="shared" si="285"/>
        <v>1</v>
      </c>
    </row>
    <row r="693" spans="1:48" ht="15" customHeight="1" x14ac:dyDescent="0.25">
      <c r="A693" s="43">
        <v>70</v>
      </c>
      <c r="B693" s="43">
        <v>800</v>
      </c>
      <c r="C693" t="s">
        <v>2169</v>
      </c>
      <c r="D693" t="s">
        <v>2170</v>
      </c>
      <c r="E693" s="44" t="s">
        <v>631</v>
      </c>
      <c r="F693" s="35">
        <v>0</v>
      </c>
      <c r="G693" s="53">
        <v>27855</v>
      </c>
      <c r="H693" s="56">
        <f t="shared" si="261"/>
        <v>4.4449031627954616</v>
      </c>
      <c r="I693">
        <v>125</v>
      </c>
      <c r="J693">
        <v>10318</v>
      </c>
      <c r="K693" s="37">
        <f t="shared" si="260"/>
        <v>1.2115</v>
      </c>
      <c r="L693" s="37">
        <v>1114</v>
      </c>
      <c r="M693" s="37">
        <v>7284</v>
      </c>
      <c r="N693" s="37">
        <v>11482</v>
      </c>
      <c r="O693" s="37">
        <v>15917</v>
      </c>
      <c r="P693" s="45">
        <v>22796</v>
      </c>
      <c r="Q693" s="53">
        <v>27617</v>
      </c>
      <c r="R693" s="45">
        <f t="shared" si="262"/>
        <v>27617</v>
      </c>
      <c r="S693" s="38">
        <f t="shared" si="263"/>
        <v>0</v>
      </c>
      <c r="T693" s="53">
        <v>294690900</v>
      </c>
      <c r="U693" s="53">
        <v>5501950662</v>
      </c>
      <c r="V693" s="63">
        <f t="shared" si="264"/>
        <v>5.3561170000000002</v>
      </c>
      <c r="W693" s="36">
        <v>3784</v>
      </c>
      <c r="X693">
        <v>27608</v>
      </c>
      <c r="Y693">
        <f t="shared" si="265"/>
        <v>13.71</v>
      </c>
      <c r="Z693" s="55">
        <v>66968032</v>
      </c>
      <c r="AA693" s="46">
        <v>16864014</v>
      </c>
      <c r="AB693" s="37">
        <f t="shared" si="266"/>
        <v>0.376778</v>
      </c>
      <c r="AC693" s="37" t="str">
        <f t="shared" si="267"/>
        <v/>
      </c>
      <c r="AD693" s="37" t="str">
        <f t="shared" si="268"/>
        <v/>
      </c>
      <c r="AE693" s="71">
        <f t="shared" si="269"/>
        <v>0</v>
      </c>
      <c r="AF693" s="71">
        <f t="shared" si="270"/>
        <v>0</v>
      </c>
      <c r="AG693" s="71">
        <f t="shared" si="271"/>
        <v>565.40365379144998</v>
      </c>
      <c r="AH693" s="71" t="str">
        <f t="shared" si="272"/>
        <v/>
      </c>
      <c r="AI693" s="37" t="str">
        <f t="shared" si="273"/>
        <v/>
      </c>
      <c r="AJ693" s="37" t="str">
        <f t="shared" si="274"/>
        <v/>
      </c>
      <c r="AK693" s="38">
        <f t="shared" si="275"/>
        <v>565.4</v>
      </c>
      <c r="AL693" s="38">
        <f t="shared" si="276"/>
        <v>575.09</v>
      </c>
      <c r="AM693" s="36">
        <f t="shared" si="277"/>
        <v>0</v>
      </c>
      <c r="AN693" s="39">
        <f t="shared" si="278"/>
        <v>1.8122660999999999E-3</v>
      </c>
      <c r="AO693" s="36">
        <f t="shared" si="279"/>
        <v>0</v>
      </c>
      <c r="AP693" s="36">
        <f t="shared" si="280"/>
        <v>0</v>
      </c>
      <c r="AQ693" s="36">
        <f t="shared" si="281"/>
        <v>278550</v>
      </c>
      <c r="AR693" s="36">
        <f t="shared" si="282"/>
        <v>843200.70000000007</v>
      </c>
      <c r="AS693" s="36">
        <f t="shared" si="283"/>
        <v>-278550</v>
      </c>
      <c r="AT693" s="40">
        <f t="shared" si="284"/>
        <v>0</v>
      </c>
      <c r="AU693" s="37"/>
      <c r="AV693" s="37">
        <f t="shared" si="285"/>
        <v>0</v>
      </c>
    </row>
    <row r="694" spans="1:48" ht="15" customHeight="1" x14ac:dyDescent="0.25">
      <c r="A694" s="43">
        <v>70</v>
      </c>
      <c r="B694" s="43">
        <v>900</v>
      </c>
      <c r="C694" t="s">
        <v>2281</v>
      </c>
      <c r="D694" t="s">
        <v>2282</v>
      </c>
      <c r="E694" s="44" t="s">
        <v>686</v>
      </c>
      <c r="F694" s="35">
        <v>0</v>
      </c>
      <c r="G694" s="53">
        <v>33137</v>
      </c>
      <c r="H694" s="56">
        <f t="shared" si="261"/>
        <v>4.5203131877761047</v>
      </c>
      <c r="I694">
        <v>126</v>
      </c>
      <c r="J694">
        <v>11762</v>
      </c>
      <c r="K694" s="37">
        <f t="shared" si="260"/>
        <v>1.0711999999999999</v>
      </c>
      <c r="L694" s="37">
        <v>3611</v>
      </c>
      <c r="M694" s="37">
        <v>3954</v>
      </c>
      <c r="N694" s="37">
        <v>9906</v>
      </c>
      <c r="O694" s="37">
        <v>21115</v>
      </c>
      <c r="P694" s="45">
        <v>26911</v>
      </c>
      <c r="Q694" s="53">
        <v>32465</v>
      </c>
      <c r="R694" s="45">
        <f t="shared" si="262"/>
        <v>32465</v>
      </c>
      <c r="S694" s="38">
        <f t="shared" si="263"/>
        <v>0</v>
      </c>
      <c r="T694" s="53">
        <v>809962200</v>
      </c>
      <c r="U694" s="53">
        <v>5324072314</v>
      </c>
      <c r="V694" s="63">
        <f t="shared" si="264"/>
        <v>15.213208</v>
      </c>
      <c r="W694" s="36">
        <v>3826</v>
      </c>
      <c r="X694">
        <v>32441</v>
      </c>
      <c r="Y694">
        <f t="shared" si="265"/>
        <v>11.79</v>
      </c>
      <c r="Z694" s="55">
        <v>63555317</v>
      </c>
      <c r="AA694" s="46">
        <v>21335192</v>
      </c>
      <c r="AB694" s="37">
        <f t="shared" si="266"/>
        <v>0.376778</v>
      </c>
      <c r="AC694" s="37" t="str">
        <f t="shared" si="267"/>
        <v/>
      </c>
      <c r="AD694" s="37" t="str">
        <f t="shared" si="268"/>
        <v/>
      </c>
      <c r="AE694" s="71">
        <f t="shared" si="269"/>
        <v>0</v>
      </c>
      <c r="AF694" s="71">
        <f t="shared" si="270"/>
        <v>0</v>
      </c>
      <c r="AG694" s="71">
        <f t="shared" si="271"/>
        <v>603.47046139479994</v>
      </c>
      <c r="AH694" s="71" t="str">
        <f t="shared" si="272"/>
        <v/>
      </c>
      <c r="AI694" s="37" t="str">
        <f t="shared" si="273"/>
        <v/>
      </c>
      <c r="AJ694" s="37" t="str">
        <f t="shared" si="274"/>
        <v/>
      </c>
      <c r="AK694" s="38">
        <f t="shared" si="275"/>
        <v>603.47</v>
      </c>
      <c r="AL694" s="38">
        <f t="shared" si="276"/>
        <v>613.80999999999995</v>
      </c>
      <c r="AM694" s="36">
        <f t="shared" si="277"/>
        <v>0</v>
      </c>
      <c r="AN694" s="39">
        <f t="shared" si="278"/>
        <v>1.8122660999999999E-3</v>
      </c>
      <c r="AO694" s="36">
        <f t="shared" si="279"/>
        <v>0</v>
      </c>
      <c r="AP694" s="36">
        <f t="shared" si="280"/>
        <v>0</v>
      </c>
      <c r="AQ694" s="36">
        <f t="shared" si="281"/>
        <v>331370</v>
      </c>
      <c r="AR694" s="36">
        <f t="shared" si="282"/>
        <v>1066759.6000000001</v>
      </c>
      <c r="AS694" s="36">
        <f t="shared" si="283"/>
        <v>-331370</v>
      </c>
      <c r="AT694" s="40">
        <f t="shared" si="284"/>
        <v>0</v>
      </c>
      <c r="AU694" s="37"/>
      <c r="AV694" s="37">
        <f t="shared" si="285"/>
        <v>0</v>
      </c>
    </row>
    <row r="695" spans="1:48" ht="15" customHeight="1" x14ac:dyDescent="0.25">
      <c r="A695" s="43">
        <v>70</v>
      </c>
      <c r="B695" s="43">
        <v>1000</v>
      </c>
      <c r="C695" t="s">
        <v>2295</v>
      </c>
      <c r="D695" t="s">
        <v>2296</v>
      </c>
      <c r="E695" s="44" t="s">
        <v>693</v>
      </c>
      <c r="F695" s="35">
        <v>0</v>
      </c>
      <c r="G695" s="53">
        <v>45961</v>
      </c>
      <c r="H695" s="56">
        <f t="shared" si="261"/>
        <v>4.662389469314709</v>
      </c>
      <c r="I695">
        <v>532</v>
      </c>
      <c r="J695">
        <v>16116</v>
      </c>
      <c r="K695" s="37">
        <f t="shared" si="260"/>
        <v>3.3010999999999999</v>
      </c>
      <c r="L695" s="37">
        <v>6876</v>
      </c>
      <c r="M695" s="37">
        <v>9941</v>
      </c>
      <c r="N695" s="37">
        <v>11739</v>
      </c>
      <c r="O695" s="37">
        <v>20568</v>
      </c>
      <c r="P695" s="45">
        <v>37076</v>
      </c>
      <c r="Q695" s="53">
        <v>43698</v>
      </c>
      <c r="R695" s="45">
        <f t="shared" si="262"/>
        <v>43698</v>
      </c>
      <c r="S695" s="38">
        <f t="shared" si="263"/>
        <v>0</v>
      </c>
      <c r="T695" s="53">
        <v>2326430900</v>
      </c>
      <c r="U695" s="53">
        <v>7806916559</v>
      </c>
      <c r="V695" s="63">
        <f t="shared" si="264"/>
        <v>29.799613000000001</v>
      </c>
      <c r="W695" s="36">
        <v>4340</v>
      </c>
      <c r="X695">
        <v>44135</v>
      </c>
      <c r="Y695">
        <f t="shared" si="265"/>
        <v>9.83</v>
      </c>
      <c r="Z695" s="55">
        <v>92506858</v>
      </c>
      <c r="AA695" s="46">
        <v>23892069</v>
      </c>
      <c r="AB695" s="37">
        <f t="shared" si="266"/>
        <v>0.376778</v>
      </c>
      <c r="AC695" s="37" t="str">
        <f t="shared" si="267"/>
        <v/>
      </c>
      <c r="AD695" s="37" t="str">
        <f t="shared" si="268"/>
        <v/>
      </c>
      <c r="AE695" s="71">
        <f t="shared" si="269"/>
        <v>0</v>
      </c>
      <c r="AF695" s="71">
        <f t="shared" si="270"/>
        <v>0</v>
      </c>
      <c r="AG695" s="71">
        <f t="shared" si="271"/>
        <v>695.47749133904983</v>
      </c>
      <c r="AH695" s="71" t="str">
        <f t="shared" si="272"/>
        <v/>
      </c>
      <c r="AI695" s="37" t="str">
        <f t="shared" si="273"/>
        <v/>
      </c>
      <c r="AJ695" s="37" t="str">
        <f t="shared" si="274"/>
        <v/>
      </c>
      <c r="AK695" s="38">
        <f t="shared" si="275"/>
        <v>695.48</v>
      </c>
      <c r="AL695" s="38">
        <f t="shared" si="276"/>
        <v>707.39</v>
      </c>
      <c r="AM695" s="36">
        <f t="shared" si="277"/>
        <v>0</v>
      </c>
      <c r="AN695" s="39">
        <f t="shared" si="278"/>
        <v>1.8122660999999999E-3</v>
      </c>
      <c r="AO695" s="36">
        <f t="shared" si="279"/>
        <v>0</v>
      </c>
      <c r="AP695" s="36">
        <f t="shared" si="280"/>
        <v>0</v>
      </c>
      <c r="AQ695" s="36">
        <f t="shared" si="281"/>
        <v>459610</v>
      </c>
      <c r="AR695" s="36">
        <f t="shared" si="282"/>
        <v>1194603.45</v>
      </c>
      <c r="AS695" s="36">
        <f t="shared" si="283"/>
        <v>-459610</v>
      </c>
      <c r="AT695" s="40">
        <f t="shared" si="284"/>
        <v>0</v>
      </c>
      <c r="AU695" s="37"/>
      <c r="AV695" s="37">
        <f t="shared" si="285"/>
        <v>0</v>
      </c>
    </row>
    <row r="696" spans="1:48" ht="15" customHeight="1" x14ac:dyDescent="0.25">
      <c r="A696" s="43">
        <v>70</v>
      </c>
      <c r="B696" s="43">
        <v>1100</v>
      </c>
      <c r="C696" t="s">
        <v>1249</v>
      </c>
      <c r="D696" t="s">
        <v>1250</v>
      </c>
      <c r="E696" s="44" t="s">
        <v>888</v>
      </c>
      <c r="F696" s="35">
        <v>0</v>
      </c>
      <c r="G696" s="53">
        <v>5498</v>
      </c>
      <c r="H696" s="56">
        <f t="shared" si="261"/>
        <v>3.7402047355074495</v>
      </c>
      <c r="I696">
        <v>89</v>
      </c>
      <c r="J696">
        <v>1842</v>
      </c>
      <c r="K696" s="37">
        <f t="shared" si="260"/>
        <v>4.8316999999999997</v>
      </c>
      <c r="L696" s="37">
        <v>1165</v>
      </c>
      <c r="M696" s="37">
        <v>2360</v>
      </c>
      <c r="N696" s="37">
        <v>2854</v>
      </c>
      <c r="O696" s="37">
        <v>3895</v>
      </c>
      <c r="P696" s="37">
        <v>5096</v>
      </c>
      <c r="Q696" s="53">
        <v>5493</v>
      </c>
      <c r="R696" s="45">
        <f t="shared" si="262"/>
        <v>5493</v>
      </c>
      <c r="S696" s="38">
        <f t="shared" si="263"/>
        <v>0</v>
      </c>
      <c r="T696" s="53">
        <v>25403900</v>
      </c>
      <c r="U696" s="53">
        <v>1434871962</v>
      </c>
      <c r="V696" s="63">
        <f t="shared" si="264"/>
        <v>1.770465</v>
      </c>
      <c r="W696" s="36">
        <v>607</v>
      </c>
      <c r="X696">
        <v>5508</v>
      </c>
      <c r="Y696">
        <f t="shared" si="265"/>
        <v>11.02</v>
      </c>
      <c r="Z696" s="42">
        <v>18268908</v>
      </c>
      <c r="AA696" s="46">
        <v>2516012</v>
      </c>
      <c r="AB696" s="37">
        <f t="shared" si="266"/>
        <v>0.376778</v>
      </c>
      <c r="AC696" s="37" t="str">
        <f t="shared" si="267"/>
        <v/>
      </c>
      <c r="AD696" s="37" t="str">
        <f t="shared" si="268"/>
        <v/>
      </c>
      <c r="AE696" s="71">
        <f t="shared" si="269"/>
        <v>0</v>
      </c>
      <c r="AF696" s="71">
        <f t="shared" si="270"/>
        <v>627.71114570625002</v>
      </c>
      <c r="AG696" s="71">
        <f t="shared" si="271"/>
        <v>0</v>
      </c>
      <c r="AH696" s="71" t="str">
        <f t="shared" si="272"/>
        <v/>
      </c>
      <c r="AI696" s="37" t="str">
        <f t="shared" si="273"/>
        <v/>
      </c>
      <c r="AJ696" s="37" t="str">
        <f t="shared" si="274"/>
        <v/>
      </c>
      <c r="AK696" s="38">
        <f t="shared" si="275"/>
        <v>627.71</v>
      </c>
      <c r="AL696" s="38">
        <f t="shared" si="276"/>
        <v>638.46</v>
      </c>
      <c r="AM696" s="36">
        <f t="shared" si="277"/>
        <v>0</v>
      </c>
      <c r="AN696" s="39">
        <f t="shared" si="278"/>
        <v>1.8122660999999999E-3</v>
      </c>
      <c r="AO696" s="36">
        <f t="shared" si="279"/>
        <v>0</v>
      </c>
      <c r="AP696" s="36">
        <f t="shared" si="280"/>
        <v>0</v>
      </c>
      <c r="AQ696" s="36">
        <f t="shared" si="281"/>
        <v>54980</v>
      </c>
      <c r="AR696" s="36">
        <f t="shared" si="282"/>
        <v>125800.6</v>
      </c>
      <c r="AS696" s="36">
        <f t="shared" si="283"/>
        <v>-54980</v>
      </c>
      <c r="AT696" s="40">
        <f t="shared" si="284"/>
        <v>0</v>
      </c>
      <c r="AU696" s="37"/>
      <c r="AV696" s="37">
        <f t="shared" si="285"/>
        <v>0</v>
      </c>
    </row>
    <row r="697" spans="1:48" ht="15" customHeight="1" x14ac:dyDescent="0.25">
      <c r="A697" s="43">
        <v>70</v>
      </c>
      <c r="B697" s="43">
        <v>8000</v>
      </c>
      <c r="C697" t="s">
        <v>2027</v>
      </c>
      <c r="D697" t="s">
        <v>2028</v>
      </c>
      <c r="E697" s="44" t="s">
        <v>560</v>
      </c>
      <c r="F697" s="35">
        <v>1183527</v>
      </c>
      <c r="G697" s="53">
        <v>8340</v>
      </c>
      <c r="H697" s="56">
        <f t="shared" si="261"/>
        <v>3.9211660506377388</v>
      </c>
      <c r="I697">
        <v>474</v>
      </c>
      <c r="J697">
        <v>2949</v>
      </c>
      <c r="K697" s="37">
        <f t="shared" si="260"/>
        <v>16.0732</v>
      </c>
      <c r="L697" s="37">
        <v>2680</v>
      </c>
      <c r="M697" s="37">
        <v>2952</v>
      </c>
      <c r="N697" s="37">
        <v>3569</v>
      </c>
      <c r="O697" s="37">
        <v>4559</v>
      </c>
      <c r="P697" s="45">
        <v>7321</v>
      </c>
      <c r="Q697" s="53">
        <v>8162</v>
      </c>
      <c r="R697" s="45">
        <f t="shared" si="262"/>
        <v>8162</v>
      </c>
      <c r="S697" s="38">
        <f t="shared" si="263"/>
        <v>0</v>
      </c>
      <c r="T697" s="53">
        <v>128791900</v>
      </c>
      <c r="U697" s="53">
        <v>1026150162</v>
      </c>
      <c r="V697" s="63">
        <f t="shared" si="264"/>
        <v>12.550979999999999</v>
      </c>
      <c r="W697" s="36">
        <v>1234</v>
      </c>
      <c r="X697">
        <v>8155</v>
      </c>
      <c r="Y697">
        <f t="shared" si="265"/>
        <v>15.13</v>
      </c>
      <c r="Z697" s="55">
        <v>12805529</v>
      </c>
      <c r="AA697" s="46">
        <v>4824652</v>
      </c>
      <c r="AB697" s="37">
        <f t="shared" si="266"/>
        <v>0.376778</v>
      </c>
      <c r="AC697" s="37" t="str">
        <f t="shared" si="267"/>
        <v/>
      </c>
      <c r="AD697" s="37" t="str">
        <f t="shared" si="268"/>
        <v/>
      </c>
      <c r="AE697" s="71">
        <f t="shared" si="269"/>
        <v>0</v>
      </c>
      <c r="AF697" s="71">
        <f t="shared" si="270"/>
        <v>828.14410086499993</v>
      </c>
      <c r="AG697" s="71">
        <f t="shared" si="271"/>
        <v>0</v>
      </c>
      <c r="AH697" s="71" t="str">
        <f t="shared" si="272"/>
        <v/>
      </c>
      <c r="AI697" s="37" t="str">
        <f t="shared" si="273"/>
        <v/>
      </c>
      <c r="AJ697" s="37" t="str">
        <f t="shared" si="274"/>
        <v/>
      </c>
      <c r="AK697" s="38">
        <f t="shared" si="275"/>
        <v>828.14</v>
      </c>
      <c r="AL697" s="38">
        <f t="shared" si="276"/>
        <v>842.33</v>
      </c>
      <c r="AM697" s="36">
        <f t="shared" si="277"/>
        <v>2200191</v>
      </c>
      <c r="AN697" s="39">
        <f t="shared" si="278"/>
        <v>1.8122660999999999E-3</v>
      </c>
      <c r="AO697" s="36">
        <f t="shared" si="279"/>
        <v>1842.4657022903998</v>
      </c>
      <c r="AP697" s="36">
        <f t="shared" si="280"/>
        <v>1185369</v>
      </c>
      <c r="AQ697" s="36">
        <f t="shared" si="281"/>
        <v>83400</v>
      </c>
      <c r="AR697" s="36">
        <f t="shared" si="282"/>
        <v>241232.6</v>
      </c>
      <c r="AS697" s="36">
        <f t="shared" si="283"/>
        <v>1100127</v>
      </c>
      <c r="AT697" s="40">
        <f t="shared" si="284"/>
        <v>1185369</v>
      </c>
      <c r="AU697" s="37"/>
      <c r="AV697" s="37">
        <f t="shared" si="285"/>
        <v>1</v>
      </c>
    </row>
    <row r="698" spans="1:48" ht="15" customHeight="1" x14ac:dyDescent="0.25">
      <c r="A698" s="43">
        <v>71</v>
      </c>
      <c r="B698" s="43">
        <v>100</v>
      </c>
      <c r="C698" t="s">
        <v>1003</v>
      </c>
      <c r="D698" t="s">
        <v>1004</v>
      </c>
      <c r="E698" s="44" t="s">
        <v>50</v>
      </c>
      <c r="F698" s="35">
        <v>0</v>
      </c>
      <c r="G698" s="53">
        <v>5034</v>
      </c>
      <c r="H698" s="56">
        <f t="shared" si="261"/>
        <v>3.7019132112123438</v>
      </c>
      <c r="I698">
        <v>110</v>
      </c>
      <c r="J698">
        <v>1883</v>
      </c>
      <c r="K698" s="37">
        <f t="shared" si="260"/>
        <v>5.8416999999999994</v>
      </c>
      <c r="L698" s="37">
        <v>365</v>
      </c>
      <c r="M698" s="37">
        <v>601</v>
      </c>
      <c r="N698" s="37">
        <v>902</v>
      </c>
      <c r="O698" s="37">
        <v>2673</v>
      </c>
      <c r="P698" s="45">
        <v>4538</v>
      </c>
      <c r="Q698" s="53">
        <v>4877</v>
      </c>
      <c r="R698" s="45">
        <f t="shared" si="262"/>
        <v>4877</v>
      </c>
      <c r="S698" s="38">
        <f t="shared" si="263"/>
        <v>0</v>
      </c>
      <c r="T698" s="53">
        <v>835561600</v>
      </c>
      <c r="U698" s="53">
        <v>1322980002</v>
      </c>
      <c r="V698" s="63">
        <f t="shared" si="264"/>
        <v>63.157538000000002</v>
      </c>
      <c r="W698" s="36">
        <v>607</v>
      </c>
      <c r="X698">
        <v>4897</v>
      </c>
      <c r="Y698">
        <f t="shared" si="265"/>
        <v>12.4</v>
      </c>
      <c r="Z698" s="55">
        <v>23167897</v>
      </c>
      <c r="AA698" s="46">
        <v>9574269</v>
      </c>
      <c r="AB698" s="37">
        <f t="shared" si="266"/>
        <v>0.376778</v>
      </c>
      <c r="AC698" s="37" t="str">
        <f t="shared" si="267"/>
        <v/>
      </c>
      <c r="AD698" s="37" t="str">
        <f t="shared" si="268"/>
        <v/>
      </c>
      <c r="AE698" s="71">
        <f t="shared" si="269"/>
        <v>0</v>
      </c>
      <c r="AF698" s="71">
        <f t="shared" si="270"/>
        <v>1285.9890255554999</v>
      </c>
      <c r="AG698" s="71">
        <f t="shared" si="271"/>
        <v>0</v>
      </c>
      <c r="AH698" s="71" t="str">
        <f t="shared" si="272"/>
        <v/>
      </c>
      <c r="AI698" s="37" t="str">
        <f t="shared" si="273"/>
        <v/>
      </c>
      <c r="AJ698" s="37" t="str">
        <f t="shared" si="274"/>
        <v/>
      </c>
      <c r="AK698" s="38">
        <f t="shared" si="275"/>
        <v>1285.99</v>
      </c>
      <c r="AL698" s="38">
        <f t="shared" si="276"/>
        <v>1308.02</v>
      </c>
      <c r="AM698" s="36">
        <f t="shared" si="277"/>
        <v>0</v>
      </c>
      <c r="AN698" s="39">
        <f t="shared" si="278"/>
        <v>1.8122660999999999E-3</v>
      </c>
      <c r="AO698" s="36">
        <f t="shared" si="279"/>
        <v>0</v>
      </c>
      <c r="AP698" s="36">
        <f t="shared" si="280"/>
        <v>0</v>
      </c>
      <c r="AQ698" s="36">
        <f t="shared" si="281"/>
        <v>50340</v>
      </c>
      <c r="AR698" s="36">
        <f t="shared" si="282"/>
        <v>478713.45</v>
      </c>
      <c r="AS698" s="36">
        <f t="shared" si="283"/>
        <v>-50340</v>
      </c>
      <c r="AT698" s="40">
        <f t="shared" si="284"/>
        <v>0</v>
      </c>
      <c r="AU698" s="37"/>
      <c r="AV698" s="37">
        <f t="shared" si="285"/>
        <v>0</v>
      </c>
    </row>
    <row r="699" spans="1:48" ht="15" customHeight="1" x14ac:dyDescent="0.25">
      <c r="A699" s="43">
        <v>71</v>
      </c>
      <c r="B699" s="43">
        <v>200</v>
      </c>
      <c r="C699" t="s">
        <v>1031</v>
      </c>
      <c r="D699" t="s">
        <v>1032</v>
      </c>
      <c r="E699" s="44" t="s">
        <v>64</v>
      </c>
      <c r="F699" s="35">
        <v>877751</v>
      </c>
      <c r="G699" s="53">
        <v>12492</v>
      </c>
      <c r="H699" s="56">
        <f t="shared" si="261"/>
        <v>4.0966319755581608</v>
      </c>
      <c r="I699">
        <v>168</v>
      </c>
      <c r="J699">
        <v>4019</v>
      </c>
      <c r="K699" s="37">
        <f t="shared" si="260"/>
        <v>4.1800999999999995</v>
      </c>
      <c r="L699" s="37">
        <v>1015</v>
      </c>
      <c r="M699" s="37">
        <v>2210</v>
      </c>
      <c r="N699" s="37">
        <v>3113</v>
      </c>
      <c r="O699" s="37">
        <v>6063</v>
      </c>
      <c r="P699" s="45">
        <v>10060</v>
      </c>
      <c r="Q699" s="53">
        <v>11686</v>
      </c>
      <c r="R699" s="45">
        <f t="shared" si="262"/>
        <v>11686</v>
      </c>
      <c r="S699" s="38">
        <f t="shared" si="263"/>
        <v>0</v>
      </c>
      <c r="T699" s="53">
        <v>125276700</v>
      </c>
      <c r="U699" s="53">
        <v>1387978390</v>
      </c>
      <c r="V699" s="63">
        <f t="shared" si="264"/>
        <v>9.0258389999999995</v>
      </c>
      <c r="W699" s="36">
        <v>670</v>
      </c>
      <c r="X699">
        <v>11857</v>
      </c>
      <c r="Y699">
        <f t="shared" si="265"/>
        <v>5.65</v>
      </c>
      <c r="Z699" s="55">
        <v>15516718</v>
      </c>
      <c r="AA699" s="46">
        <v>5216578</v>
      </c>
      <c r="AB699" s="37">
        <f t="shared" si="266"/>
        <v>0.376778</v>
      </c>
      <c r="AC699" s="37" t="str">
        <f t="shared" si="267"/>
        <v/>
      </c>
      <c r="AD699" s="37" t="str">
        <f t="shared" si="268"/>
        <v/>
      </c>
      <c r="AE699" s="71">
        <f t="shared" si="269"/>
        <v>0</v>
      </c>
      <c r="AF699" s="71">
        <f t="shared" si="270"/>
        <v>0</v>
      </c>
      <c r="AG699" s="71">
        <f t="shared" si="271"/>
        <v>512.26484400714992</v>
      </c>
      <c r="AH699" s="71" t="str">
        <f t="shared" si="272"/>
        <v/>
      </c>
      <c r="AI699" s="37" t="str">
        <f t="shared" si="273"/>
        <v/>
      </c>
      <c r="AJ699" s="37" t="str">
        <f t="shared" si="274"/>
        <v/>
      </c>
      <c r="AK699" s="38">
        <f t="shared" si="275"/>
        <v>512.26</v>
      </c>
      <c r="AL699" s="38">
        <f t="shared" si="276"/>
        <v>521.04</v>
      </c>
      <c r="AM699" s="36">
        <f t="shared" si="277"/>
        <v>662474</v>
      </c>
      <c r="AN699" s="39">
        <f t="shared" si="278"/>
        <v>1.8122660999999999E-3</v>
      </c>
      <c r="AO699" s="36">
        <f t="shared" si="279"/>
        <v>-390.13920920969997</v>
      </c>
      <c r="AP699" s="36">
        <f t="shared" si="280"/>
        <v>662474</v>
      </c>
      <c r="AQ699" s="36">
        <f t="shared" si="281"/>
        <v>124920</v>
      </c>
      <c r="AR699" s="36">
        <f t="shared" si="282"/>
        <v>260828.90000000002</v>
      </c>
      <c r="AS699" s="36">
        <f t="shared" si="283"/>
        <v>752831</v>
      </c>
      <c r="AT699" s="40">
        <f t="shared" si="284"/>
        <v>752831</v>
      </c>
      <c r="AU699" s="37"/>
      <c r="AV699" s="37">
        <f t="shared" si="285"/>
        <v>1</v>
      </c>
    </row>
    <row r="700" spans="1:48" ht="15" customHeight="1" x14ac:dyDescent="0.25">
      <c r="A700" s="43">
        <v>71</v>
      </c>
      <c r="B700" s="43">
        <v>300</v>
      </c>
      <c r="C700" t="s">
        <v>1189</v>
      </c>
      <c r="D700" t="s">
        <v>1190</v>
      </c>
      <c r="E700" s="44" t="s">
        <v>143</v>
      </c>
      <c r="F700" s="35">
        <v>104281</v>
      </c>
      <c r="G700" s="53">
        <v>666</v>
      </c>
      <c r="H700" s="56">
        <f t="shared" si="261"/>
        <v>2.823474229170301</v>
      </c>
      <c r="I700">
        <v>57</v>
      </c>
      <c r="J700">
        <v>243</v>
      </c>
      <c r="K700" s="37">
        <f t="shared" si="260"/>
        <v>23.456800000000001</v>
      </c>
      <c r="L700" s="37">
        <v>280</v>
      </c>
      <c r="M700" s="37">
        <v>266</v>
      </c>
      <c r="N700" s="37">
        <v>315</v>
      </c>
      <c r="O700" s="37">
        <v>266</v>
      </c>
      <c r="P700" s="48">
        <v>545</v>
      </c>
      <c r="Q700" s="53">
        <v>641</v>
      </c>
      <c r="R700" s="45">
        <f t="shared" si="262"/>
        <v>641</v>
      </c>
      <c r="S700" s="38">
        <f t="shared" si="263"/>
        <v>0</v>
      </c>
      <c r="T700" s="53">
        <v>10639100</v>
      </c>
      <c r="U700" s="53">
        <v>76201348</v>
      </c>
      <c r="V700" s="63">
        <f t="shared" si="264"/>
        <v>13.961827</v>
      </c>
      <c r="W700" s="36">
        <v>31</v>
      </c>
      <c r="X700">
        <v>698</v>
      </c>
      <c r="Y700">
        <f t="shared" si="265"/>
        <v>4.4400000000000004</v>
      </c>
      <c r="Z700" s="55">
        <v>858843</v>
      </c>
      <c r="AA700" s="46">
        <v>403810</v>
      </c>
      <c r="AB700" s="37">
        <f t="shared" si="266"/>
        <v>0.376778</v>
      </c>
      <c r="AC700" s="37" t="str">
        <f t="shared" si="267"/>
        <v/>
      </c>
      <c r="AD700" s="37" t="str">
        <f t="shared" si="268"/>
        <v/>
      </c>
      <c r="AE700" s="71">
        <f t="shared" si="269"/>
        <v>820.12751731644858</v>
      </c>
      <c r="AF700" s="71">
        <f t="shared" si="270"/>
        <v>0</v>
      </c>
      <c r="AG700" s="71">
        <f t="shared" si="271"/>
        <v>0</v>
      </c>
      <c r="AH700" s="71" t="str">
        <f t="shared" si="272"/>
        <v/>
      </c>
      <c r="AI700" s="37" t="str">
        <f t="shared" si="273"/>
        <v/>
      </c>
      <c r="AJ700" s="37" t="str">
        <f t="shared" si="274"/>
        <v/>
      </c>
      <c r="AK700" s="38">
        <f t="shared" si="275"/>
        <v>820.13</v>
      </c>
      <c r="AL700" s="38">
        <f t="shared" si="276"/>
        <v>834.18</v>
      </c>
      <c r="AM700" s="36">
        <f t="shared" si="277"/>
        <v>231971</v>
      </c>
      <c r="AN700" s="39">
        <f t="shared" si="278"/>
        <v>1.8122660999999999E-3</v>
      </c>
      <c r="AO700" s="36">
        <f t="shared" si="279"/>
        <v>231.40825830899999</v>
      </c>
      <c r="AP700" s="36">
        <f t="shared" si="280"/>
        <v>104512</v>
      </c>
      <c r="AQ700" s="36">
        <f t="shared" si="281"/>
        <v>6660</v>
      </c>
      <c r="AR700" s="36">
        <f t="shared" si="282"/>
        <v>20190.5</v>
      </c>
      <c r="AS700" s="36">
        <f t="shared" si="283"/>
        <v>97621</v>
      </c>
      <c r="AT700" s="40">
        <f t="shared" si="284"/>
        <v>104512</v>
      </c>
      <c r="AU700" s="37"/>
      <c r="AV700" s="37">
        <f t="shared" si="285"/>
        <v>1</v>
      </c>
    </row>
    <row r="701" spans="1:48" ht="15" customHeight="1" x14ac:dyDescent="0.25">
      <c r="A701" s="43">
        <v>71</v>
      </c>
      <c r="B701" s="43">
        <v>400</v>
      </c>
      <c r="C701" t="s">
        <v>1373</v>
      </c>
      <c r="D701" t="s">
        <v>1374</v>
      </c>
      <c r="E701" s="44" t="s">
        <v>234</v>
      </c>
      <c r="F701" s="35">
        <v>590946</v>
      </c>
      <c r="G701" s="53">
        <v>27001</v>
      </c>
      <c r="H701" s="56">
        <f t="shared" si="261"/>
        <v>4.431379848841936</v>
      </c>
      <c r="I701">
        <v>187</v>
      </c>
      <c r="J701">
        <v>9876</v>
      </c>
      <c r="K701" s="37">
        <f t="shared" si="260"/>
        <v>1.8935</v>
      </c>
      <c r="L701" s="37">
        <v>2252</v>
      </c>
      <c r="M701" s="37">
        <v>6785</v>
      </c>
      <c r="N701" s="37">
        <v>11143</v>
      </c>
      <c r="O701" s="37">
        <v>16447</v>
      </c>
      <c r="P701" s="45">
        <v>22974</v>
      </c>
      <c r="Q701" s="53">
        <v>25835</v>
      </c>
      <c r="R701" s="45">
        <f t="shared" si="262"/>
        <v>25835</v>
      </c>
      <c r="S701" s="38">
        <f t="shared" si="263"/>
        <v>0</v>
      </c>
      <c r="T701" s="53">
        <v>473933452</v>
      </c>
      <c r="U701" s="53">
        <v>3835368323</v>
      </c>
      <c r="V701" s="63">
        <f t="shared" si="264"/>
        <v>12.356921</v>
      </c>
      <c r="W701" s="36">
        <v>3463</v>
      </c>
      <c r="X701">
        <v>25936</v>
      </c>
      <c r="Y701">
        <f t="shared" si="265"/>
        <v>13.35</v>
      </c>
      <c r="Z701" s="55">
        <v>44121496</v>
      </c>
      <c r="AA701" s="46">
        <v>15094780</v>
      </c>
      <c r="AB701" s="37">
        <f t="shared" si="266"/>
        <v>0.376778</v>
      </c>
      <c r="AC701" s="37" t="str">
        <f t="shared" si="267"/>
        <v/>
      </c>
      <c r="AD701" s="37" t="str">
        <f t="shared" si="268"/>
        <v/>
      </c>
      <c r="AE701" s="71">
        <f t="shared" si="269"/>
        <v>0</v>
      </c>
      <c r="AF701" s="71">
        <f t="shared" si="270"/>
        <v>0</v>
      </c>
      <c r="AG701" s="71">
        <f t="shared" si="271"/>
        <v>613.41139517884994</v>
      </c>
      <c r="AH701" s="71" t="str">
        <f t="shared" si="272"/>
        <v/>
      </c>
      <c r="AI701" s="37" t="str">
        <f t="shared" si="273"/>
        <v/>
      </c>
      <c r="AJ701" s="37" t="str">
        <f t="shared" si="274"/>
        <v/>
      </c>
      <c r="AK701" s="38">
        <f t="shared" si="275"/>
        <v>613.41</v>
      </c>
      <c r="AL701" s="38">
        <f t="shared" si="276"/>
        <v>623.91999999999996</v>
      </c>
      <c r="AM701" s="36">
        <f t="shared" si="277"/>
        <v>222455</v>
      </c>
      <c r="AN701" s="39">
        <f t="shared" si="278"/>
        <v>1.8122660999999999E-3</v>
      </c>
      <c r="AO701" s="36">
        <f t="shared" si="279"/>
        <v>-667.80374745509994</v>
      </c>
      <c r="AP701" s="36">
        <f t="shared" si="280"/>
        <v>222455</v>
      </c>
      <c r="AQ701" s="36">
        <f t="shared" si="281"/>
        <v>270010</v>
      </c>
      <c r="AR701" s="36">
        <f t="shared" si="282"/>
        <v>754739</v>
      </c>
      <c r="AS701" s="36">
        <f t="shared" si="283"/>
        <v>320936</v>
      </c>
      <c r="AT701" s="40">
        <f t="shared" si="284"/>
        <v>320936</v>
      </c>
      <c r="AU701" s="37"/>
      <c r="AV701" s="37">
        <f t="shared" si="285"/>
        <v>1</v>
      </c>
    </row>
    <row r="702" spans="1:48" ht="15" customHeight="1" x14ac:dyDescent="0.25">
      <c r="A702" s="43">
        <v>71</v>
      </c>
      <c r="B702" s="43">
        <v>500</v>
      </c>
      <c r="C702" t="s">
        <v>2607</v>
      </c>
      <c r="D702" t="s">
        <v>2608</v>
      </c>
      <c r="E702" s="44" t="s">
        <v>849</v>
      </c>
      <c r="F702" s="35">
        <v>843155</v>
      </c>
      <c r="G702" s="53">
        <v>6575</v>
      </c>
      <c r="H702" s="56">
        <f t="shared" si="261"/>
        <v>3.8178957571617955</v>
      </c>
      <c r="I702">
        <v>27</v>
      </c>
      <c r="J702">
        <v>2130</v>
      </c>
      <c r="K702" s="37">
        <f t="shared" si="260"/>
        <v>1.2676000000000001</v>
      </c>
      <c r="L702" s="37">
        <v>495</v>
      </c>
      <c r="M702" s="37">
        <v>1074</v>
      </c>
      <c r="N702" s="37">
        <v>1350</v>
      </c>
      <c r="O702" s="37">
        <v>2851</v>
      </c>
      <c r="P702" s="45">
        <v>5228</v>
      </c>
      <c r="Q702" s="53">
        <v>6189</v>
      </c>
      <c r="R702" s="45">
        <f t="shared" si="262"/>
        <v>6189</v>
      </c>
      <c r="S702" s="38">
        <f t="shared" si="263"/>
        <v>0</v>
      </c>
      <c r="T702" s="53">
        <v>43393900</v>
      </c>
      <c r="U702" s="53">
        <v>734153340</v>
      </c>
      <c r="V702" s="63">
        <f t="shared" si="264"/>
        <v>5.9107409999999998</v>
      </c>
      <c r="W702" s="36">
        <v>503</v>
      </c>
      <c r="X702">
        <v>6243</v>
      </c>
      <c r="Y702">
        <f t="shared" si="265"/>
        <v>8.06</v>
      </c>
      <c r="Z702" s="55">
        <v>7608509</v>
      </c>
      <c r="AA702" s="46">
        <v>2392958</v>
      </c>
      <c r="AB702" s="37">
        <f t="shared" si="266"/>
        <v>0.376778</v>
      </c>
      <c r="AC702" s="37" t="str">
        <f t="shared" si="267"/>
        <v/>
      </c>
      <c r="AD702" s="37" t="str">
        <f t="shared" si="268"/>
        <v/>
      </c>
      <c r="AE702" s="71">
        <f t="shared" si="269"/>
        <v>0</v>
      </c>
      <c r="AF702" s="71">
        <f t="shared" si="270"/>
        <v>644.26055264224988</v>
      </c>
      <c r="AG702" s="71">
        <f t="shared" si="271"/>
        <v>0</v>
      </c>
      <c r="AH702" s="71" t="str">
        <f t="shared" si="272"/>
        <v/>
      </c>
      <c r="AI702" s="37" t="str">
        <f t="shared" si="273"/>
        <v/>
      </c>
      <c r="AJ702" s="37" t="str">
        <f t="shared" si="274"/>
        <v/>
      </c>
      <c r="AK702" s="38">
        <f t="shared" si="275"/>
        <v>644.26</v>
      </c>
      <c r="AL702" s="38">
        <f t="shared" si="276"/>
        <v>655.29999999999995</v>
      </c>
      <c r="AM702" s="36">
        <f t="shared" si="277"/>
        <v>1441879</v>
      </c>
      <c r="AN702" s="39">
        <f t="shared" si="278"/>
        <v>1.8122660999999999E-3</v>
      </c>
      <c r="AO702" s="36">
        <f t="shared" si="279"/>
        <v>1085.0472084563999</v>
      </c>
      <c r="AP702" s="36">
        <f t="shared" si="280"/>
        <v>844240</v>
      </c>
      <c r="AQ702" s="36">
        <f t="shared" si="281"/>
        <v>65750</v>
      </c>
      <c r="AR702" s="36">
        <f t="shared" si="282"/>
        <v>119647.90000000001</v>
      </c>
      <c r="AS702" s="36">
        <f t="shared" si="283"/>
        <v>777405</v>
      </c>
      <c r="AT702" s="40">
        <f t="shared" si="284"/>
        <v>844240</v>
      </c>
      <c r="AU702" s="37"/>
      <c r="AV702" s="37">
        <f t="shared" si="285"/>
        <v>1</v>
      </c>
    </row>
    <row r="703" spans="1:48" ht="15" customHeight="1" x14ac:dyDescent="0.25">
      <c r="A703" s="43">
        <v>72</v>
      </c>
      <c r="B703" s="43">
        <v>100</v>
      </c>
      <c r="C703" t="s">
        <v>953</v>
      </c>
      <c r="D703" t="s">
        <v>954</v>
      </c>
      <c r="E703" s="44" t="s">
        <v>25</v>
      </c>
      <c r="F703" s="35">
        <v>899401</v>
      </c>
      <c r="G703" s="53">
        <v>2329</v>
      </c>
      <c r="H703" s="56">
        <f t="shared" si="261"/>
        <v>3.3671694885346808</v>
      </c>
      <c r="I703">
        <v>150</v>
      </c>
      <c r="J703">
        <v>995</v>
      </c>
      <c r="K703" s="37">
        <f t="shared" si="260"/>
        <v>15.0754</v>
      </c>
      <c r="L703" s="37">
        <v>1823</v>
      </c>
      <c r="M703" s="37">
        <v>1779</v>
      </c>
      <c r="N703" s="37">
        <v>1886</v>
      </c>
      <c r="O703" s="37">
        <v>2048</v>
      </c>
      <c r="P703" s="45">
        <v>2233</v>
      </c>
      <c r="Q703" s="53">
        <v>2247</v>
      </c>
      <c r="R703" s="45">
        <f t="shared" si="262"/>
        <v>2247</v>
      </c>
      <c r="S703" s="38">
        <f t="shared" si="263"/>
        <v>0</v>
      </c>
      <c r="T703" s="53">
        <v>26753900</v>
      </c>
      <c r="U703" s="53">
        <v>185405179</v>
      </c>
      <c r="V703" s="63">
        <f t="shared" si="264"/>
        <v>14.429964</v>
      </c>
      <c r="W703" s="36">
        <v>428</v>
      </c>
      <c r="X703">
        <v>2428</v>
      </c>
      <c r="Y703">
        <f t="shared" si="265"/>
        <v>17.63</v>
      </c>
      <c r="Z703" s="55">
        <v>2142437</v>
      </c>
      <c r="AA703" s="46">
        <v>1078228</v>
      </c>
      <c r="AB703" s="37">
        <f t="shared" si="266"/>
        <v>0.376778</v>
      </c>
      <c r="AC703" s="37" t="str">
        <f t="shared" si="267"/>
        <v/>
      </c>
      <c r="AD703" s="37" t="str">
        <f t="shared" si="268"/>
        <v/>
      </c>
      <c r="AE703" s="71">
        <f t="shared" si="269"/>
        <v>940.21729511907472</v>
      </c>
      <c r="AF703" s="71">
        <f t="shared" si="270"/>
        <v>0</v>
      </c>
      <c r="AG703" s="71">
        <f t="shared" si="271"/>
        <v>0</v>
      </c>
      <c r="AH703" s="71" t="str">
        <f t="shared" si="272"/>
        <v/>
      </c>
      <c r="AI703" s="37" t="str">
        <f t="shared" si="273"/>
        <v/>
      </c>
      <c r="AJ703" s="37" t="str">
        <f t="shared" si="274"/>
        <v/>
      </c>
      <c r="AK703" s="38">
        <f t="shared" si="275"/>
        <v>940.22</v>
      </c>
      <c r="AL703" s="38">
        <f t="shared" si="276"/>
        <v>956.33</v>
      </c>
      <c r="AM703" s="36">
        <f t="shared" si="277"/>
        <v>1420069</v>
      </c>
      <c r="AN703" s="39">
        <f t="shared" si="278"/>
        <v>1.8122660999999999E-3</v>
      </c>
      <c r="AO703" s="36">
        <f t="shared" si="279"/>
        <v>943.58896575479991</v>
      </c>
      <c r="AP703" s="36">
        <f t="shared" si="280"/>
        <v>900345</v>
      </c>
      <c r="AQ703" s="36">
        <f t="shared" si="281"/>
        <v>23290</v>
      </c>
      <c r="AR703" s="36">
        <f t="shared" si="282"/>
        <v>53911.4</v>
      </c>
      <c r="AS703" s="36">
        <f t="shared" si="283"/>
        <v>876111</v>
      </c>
      <c r="AT703" s="40">
        <f t="shared" si="284"/>
        <v>900345</v>
      </c>
      <c r="AU703" s="37"/>
      <c r="AV703" s="37">
        <f t="shared" si="285"/>
        <v>1</v>
      </c>
    </row>
    <row r="704" spans="1:48" ht="15" customHeight="1" x14ac:dyDescent="0.25">
      <c r="A704" s="43">
        <v>72</v>
      </c>
      <c r="B704" s="43">
        <v>200</v>
      </c>
      <c r="C704" t="s">
        <v>1485</v>
      </c>
      <c r="D704" t="s">
        <v>1486</v>
      </c>
      <c r="E704" s="44" t="s">
        <v>289</v>
      </c>
      <c r="F704" s="35">
        <v>974962</v>
      </c>
      <c r="G704" s="53">
        <v>2357</v>
      </c>
      <c r="H704" s="56">
        <f t="shared" si="261"/>
        <v>3.3723595825243238</v>
      </c>
      <c r="I704">
        <v>197</v>
      </c>
      <c r="J704">
        <v>993</v>
      </c>
      <c r="K704" s="37">
        <f t="shared" si="260"/>
        <v>19.838900000000002</v>
      </c>
      <c r="L704" s="37">
        <v>1720</v>
      </c>
      <c r="M704" s="37">
        <v>1933</v>
      </c>
      <c r="N704" s="37">
        <v>1935</v>
      </c>
      <c r="O704" s="37">
        <v>2279</v>
      </c>
      <c r="P704" s="45">
        <v>2305</v>
      </c>
      <c r="Q704" s="53">
        <v>2273</v>
      </c>
      <c r="R704" s="45">
        <f t="shared" si="262"/>
        <v>2305</v>
      </c>
      <c r="S704" s="38">
        <f t="shared" si="263"/>
        <v>0</v>
      </c>
      <c r="T704" s="53">
        <v>31190300</v>
      </c>
      <c r="U704" s="53">
        <v>182964269</v>
      </c>
      <c r="V704" s="63">
        <f t="shared" si="264"/>
        <v>17.047208000000001</v>
      </c>
      <c r="W704" s="36">
        <v>422</v>
      </c>
      <c r="X704">
        <v>2082</v>
      </c>
      <c r="Y704">
        <f t="shared" si="265"/>
        <v>20.27</v>
      </c>
      <c r="Z704" s="55">
        <v>2014844</v>
      </c>
      <c r="AA704" s="46">
        <v>1816507</v>
      </c>
      <c r="AB704" s="37">
        <f t="shared" si="266"/>
        <v>0.376778</v>
      </c>
      <c r="AC704" s="37" t="str">
        <f t="shared" si="267"/>
        <v/>
      </c>
      <c r="AD704" s="37" t="str">
        <f t="shared" si="268"/>
        <v/>
      </c>
      <c r="AE704" s="71">
        <f t="shared" si="269"/>
        <v>941.36366750922502</v>
      </c>
      <c r="AF704" s="71">
        <f t="shared" si="270"/>
        <v>0</v>
      </c>
      <c r="AG704" s="71">
        <f t="shared" si="271"/>
        <v>0</v>
      </c>
      <c r="AH704" s="71" t="str">
        <f t="shared" si="272"/>
        <v/>
      </c>
      <c r="AI704" s="37" t="str">
        <f t="shared" si="273"/>
        <v/>
      </c>
      <c r="AJ704" s="37" t="str">
        <f t="shared" si="274"/>
        <v/>
      </c>
      <c r="AK704" s="38">
        <f t="shared" si="275"/>
        <v>941.36</v>
      </c>
      <c r="AL704" s="38">
        <f t="shared" si="276"/>
        <v>957.49</v>
      </c>
      <c r="AM704" s="36">
        <f t="shared" si="277"/>
        <v>1497655</v>
      </c>
      <c r="AN704" s="39">
        <f t="shared" si="278"/>
        <v>1.8122660999999999E-3</v>
      </c>
      <c r="AO704" s="36">
        <f t="shared" si="279"/>
        <v>947.25880460729991</v>
      </c>
      <c r="AP704" s="36">
        <f t="shared" si="280"/>
        <v>975909</v>
      </c>
      <c r="AQ704" s="36">
        <f t="shared" si="281"/>
        <v>23570</v>
      </c>
      <c r="AR704" s="36">
        <f t="shared" si="282"/>
        <v>90825.35</v>
      </c>
      <c r="AS704" s="36">
        <f t="shared" si="283"/>
        <v>951392</v>
      </c>
      <c r="AT704" s="40">
        <f t="shared" si="284"/>
        <v>975909</v>
      </c>
      <c r="AU704" s="37"/>
      <c r="AV704" s="37">
        <f t="shared" si="285"/>
        <v>1</v>
      </c>
    </row>
    <row r="705" spans="1:48" ht="15" customHeight="1" x14ac:dyDescent="0.25">
      <c r="A705" s="43">
        <v>72</v>
      </c>
      <c r="B705" s="43">
        <v>300</v>
      </c>
      <c r="C705" t="s">
        <v>1497</v>
      </c>
      <c r="D705" t="s">
        <v>1498</v>
      </c>
      <c r="E705" s="44" t="s">
        <v>295</v>
      </c>
      <c r="F705" s="35">
        <v>331197</v>
      </c>
      <c r="G705" s="53">
        <v>802</v>
      </c>
      <c r="H705" s="56">
        <f t="shared" si="261"/>
        <v>2.9041743682841634</v>
      </c>
      <c r="I705">
        <v>161</v>
      </c>
      <c r="J705">
        <v>423</v>
      </c>
      <c r="K705" s="37">
        <f t="shared" si="260"/>
        <v>38.061499999999995</v>
      </c>
      <c r="L705" s="37">
        <v>877</v>
      </c>
      <c r="M705" s="37">
        <v>787</v>
      </c>
      <c r="N705" s="37">
        <v>712</v>
      </c>
      <c r="O705" s="37">
        <v>808</v>
      </c>
      <c r="P705" s="48">
        <v>772</v>
      </c>
      <c r="Q705" s="53">
        <v>784</v>
      </c>
      <c r="R705" s="45">
        <f t="shared" si="262"/>
        <v>877</v>
      </c>
      <c r="S705" s="38">
        <f t="shared" si="263"/>
        <v>8.5500000000000007</v>
      </c>
      <c r="T705" s="53">
        <v>2951200</v>
      </c>
      <c r="U705" s="53">
        <v>39513381</v>
      </c>
      <c r="V705" s="63">
        <f t="shared" si="264"/>
        <v>7.4688619999999997</v>
      </c>
      <c r="W705" s="36">
        <v>182</v>
      </c>
      <c r="X705">
        <v>824</v>
      </c>
      <c r="Y705">
        <f t="shared" si="265"/>
        <v>22.09</v>
      </c>
      <c r="Z705" s="55">
        <v>393117</v>
      </c>
      <c r="AA705" s="46">
        <v>513591</v>
      </c>
      <c r="AB705" s="37">
        <f t="shared" si="266"/>
        <v>0.376778</v>
      </c>
      <c r="AC705" s="37" t="str">
        <f t="shared" si="267"/>
        <v/>
      </c>
      <c r="AD705" s="37" t="str">
        <f t="shared" si="268"/>
        <v/>
      </c>
      <c r="AE705" s="71">
        <f t="shared" si="269"/>
        <v>837.95232194350115</v>
      </c>
      <c r="AF705" s="71">
        <f t="shared" si="270"/>
        <v>0</v>
      </c>
      <c r="AG705" s="71">
        <f t="shared" si="271"/>
        <v>0</v>
      </c>
      <c r="AH705" s="71" t="str">
        <f t="shared" si="272"/>
        <v/>
      </c>
      <c r="AI705" s="37" t="str">
        <f t="shared" si="273"/>
        <v/>
      </c>
      <c r="AJ705" s="37" t="str">
        <f t="shared" si="274"/>
        <v/>
      </c>
      <c r="AK705" s="38">
        <f t="shared" si="275"/>
        <v>837.95</v>
      </c>
      <c r="AL705" s="38">
        <f t="shared" si="276"/>
        <v>852.31</v>
      </c>
      <c r="AM705" s="36">
        <f t="shared" si="277"/>
        <v>535435</v>
      </c>
      <c r="AN705" s="39">
        <f t="shared" si="278"/>
        <v>1.8122660999999999E-3</v>
      </c>
      <c r="AO705" s="36">
        <f t="shared" si="279"/>
        <v>370.13360373180001</v>
      </c>
      <c r="AP705" s="36">
        <f t="shared" si="280"/>
        <v>331567</v>
      </c>
      <c r="AQ705" s="36">
        <f t="shared" si="281"/>
        <v>8020</v>
      </c>
      <c r="AR705" s="36">
        <f t="shared" si="282"/>
        <v>25679.550000000003</v>
      </c>
      <c r="AS705" s="36">
        <f t="shared" si="283"/>
        <v>323177</v>
      </c>
      <c r="AT705" s="40">
        <f t="shared" si="284"/>
        <v>331567</v>
      </c>
      <c r="AU705" s="37"/>
      <c r="AV705" s="37">
        <f t="shared" si="285"/>
        <v>1</v>
      </c>
    </row>
    <row r="706" spans="1:48" ht="15" customHeight="1" x14ac:dyDescent="0.25">
      <c r="A706" s="43">
        <v>72</v>
      </c>
      <c r="B706" s="43">
        <v>400</v>
      </c>
      <c r="C706" t="s">
        <v>1539</v>
      </c>
      <c r="D706" t="s">
        <v>1540</v>
      </c>
      <c r="E706" s="44" t="s">
        <v>316</v>
      </c>
      <c r="F706" s="35">
        <v>139345</v>
      </c>
      <c r="G706" s="53">
        <v>681</v>
      </c>
      <c r="H706" s="56">
        <f t="shared" si="261"/>
        <v>2.8331471119127851</v>
      </c>
      <c r="I706">
        <v>40</v>
      </c>
      <c r="J706">
        <v>197</v>
      </c>
      <c r="K706" s="37">
        <f t="shared" si="260"/>
        <v>20.304600000000001</v>
      </c>
      <c r="L706" s="37">
        <v>363</v>
      </c>
      <c r="M706" s="37">
        <v>357</v>
      </c>
      <c r="N706" s="37">
        <v>239</v>
      </c>
      <c r="O706" s="37">
        <v>334</v>
      </c>
      <c r="P706" s="48">
        <v>559</v>
      </c>
      <c r="Q706" s="53">
        <v>591</v>
      </c>
      <c r="R706" s="45">
        <f t="shared" si="262"/>
        <v>591</v>
      </c>
      <c r="S706" s="38">
        <f t="shared" si="263"/>
        <v>0</v>
      </c>
      <c r="T706" s="53">
        <v>5420700</v>
      </c>
      <c r="U706" s="53">
        <v>68935252</v>
      </c>
      <c r="V706" s="63">
        <f t="shared" si="264"/>
        <v>7.8634659999999998</v>
      </c>
      <c r="W706" s="36">
        <v>82</v>
      </c>
      <c r="X706">
        <v>479</v>
      </c>
      <c r="Y706">
        <f t="shared" si="265"/>
        <v>17.12</v>
      </c>
      <c r="Z706" s="55">
        <v>649290</v>
      </c>
      <c r="AA706" s="46">
        <v>590600</v>
      </c>
      <c r="AB706" s="37">
        <f t="shared" si="266"/>
        <v>0.376778</v>
      </c>
      <c r="AC706" s="37" t="str">
        <f t="shared" si="267"/>
        <v/>
      </c>
      <c r="AD706" s="37" t="str">
        <f t="shared" si="268"/>
        <v/>
      </c>
      <c r="AE706" s="71">
        <f t="shared" si="269"/>
        <v>822.26403463796021</v>
      </c>
      <c r="AF706" s="71">
        <f t="shared" si="270"/>
        <v>0</v>
      </c>
      <c r="AG706" s="71">
        <f t="shared" si="271"/>
        <v>0</v>
      </c>
      <c r="AH706" s="71" t="str">
        <f t="shared" si="272"/>
        <v/>
      </c>
      <c r="AI706" s="37" t="str">
        <f t="shared" si="273"/>
        <v/>
      </c>
      <c r="AJ706" s="37" t="str">
        <f t="shared" si="274"/>
        <v/>
      </c>
      <c r="AK706" s="38">
        <f t="shared" si="275"/>
        <v>822.26</v>
      </c>
      <c r="AL706" s="38">
        <f t="shared" si="276"/>
        <v>836.35</v>
      </c>
      <c r="AM706" s="36">
        <f t="shared" si="277"/>
        <v>324916</v>
      </c>
      <c r="AN706" s="39">
        <f t="shared" si="278"/>
        <v>1.8122660999999999E-3</v>
      </c>
      <c r="AO706" s="36">
        <f t="shared" si="279"/>
        <v>336.30403244309997</v>
      </c>
      <c r="AP706" s="36">
        <f t="shared" si="280"/>
        <v>139681</v>
      </c>
      <c r="AQ706" s="36">
        <f t="shared" si="281"/>
        <v>6810</v>
      </c>
      <c r="AR706" s="36">
        <f t="shared" si="282"/>
        <v>29530</v>
      </c>
      <c r="AS706" s="36">
        <f t="shared" si="283"/>
        <v>132535</v>
      </c>
      <c r="AT706" s="40">
        <f t="shared" si="284"/>
        <v>139681</v>
      </c>
      <c r="AU706" s="37"/>
      <c r="AV706" s="37">
        <f t="shared" si="285"/>
        <v>1</v>
      </c>
    </row>
    <row r="707" spans="1:48" ht="15" customHeight="1" x14ac:dyDescent="0.25">
      <c r="A707" s="43">
        <v>72</v>
      </c>
      <c r="B707" s="43">
        <v>500</v>
      </c>
      <c r="C707" t="s">
        <v>1609</v>
      </c>
      <c r="D707" t="s">
        <v>1610</v>
      </c>
      <c r="E707" s="44" t="s">
        <v>351</v>
      </c>
      <c r="F707" s="35">
        <v>347098</v>
      </c>
      <c r="G707" s="53">
        <v>992</v>
      </c>
      <c r="H707" s="56">
        <f t="shared" si="261"/>
        <v>2.9965116721541785</v>
      </c>
      <c r="I707">
        <v>149</v>
      </c>
      <c r="J707">
        <v>399</v>
      </c>
      <c r="K707" s="37">
        <f t="shared" si="260"/>
        <v>37.343399999999995</v>
      </c>
      <c r="L707" s="37">
        <v>730</v>
      </c>
      <c r="M707" s="37">
        <v>739</v>
      </c>
      <c r="N707" s="37">
        <v>746</v>
      </c>
      <c r="O707" s="37">
        <v>910</v>
      </c>
      <c r="P707" s="48">
        <v>886</v>
      </c>
      <c r="Q707" s="53">
        <v>960</v>
      </c>
      <c r="R707" s="45">
        <f t="shared" si="262"/>
        <v>960</v>
      </c>
      <c r="S707" s="38">
        <f t="shared" si="263"/>
        <v>0</v>
      </c>
      <c r="T707" s="53">
        <v>5284900</v>
      </c>
      <c r="U707" s="53">
        <v>93391464</v>
      </c>
      <c r="V707" s="63">
        <f t="shared" si="264"/>
        <v>5.658868</v>
      </c>
      <c r="W707" s="36">
        <v>113</v>
      </c>
      <c r="X707">
        <v>957</v>
      </c>
      <c r="Y707">
        <f t="shared" si="265"/>
        <v>11.81</v>
      </c>
      <c r="Z707" s="55">
        <v>953707</v>
      </c>
      <c r="AA707" s="46">
        <v>593531</v>
      </c>
      <c r="AB707" s="37">
        <f t="shared" si="266"/>
        <v>0.376778</v>
      </c>
      <c r="AC707" s="37" t="str">
        <f t="shared" si="267"/>
        <v/>
      </c>
      <c r="AD707" s="37" t="str">
        <f t="shared" si="268"/>
        <v/>
      </c>
      <c r="AE707" s="71">
        <f t="shared" si="269"/>
        <v>858.34750861039845</v>
      </c>
      <c r="AF707" s="71">
        <f t="shared" si="270"/>
        <v>0</v>
      </c>
      <c r="AG707" s="71">
        <f t="shared" si="271"/>
        <v>0</v>
      </c>
      <c r="AH707" s="71" t="str">
        <f t="shared" si="272"/>
        <v/>
      </c>
      <c r="AI707" s="37" t="str">
        <f t="shared" si="273"/>
        <v/>
      </c>
      <c r="AJ707" s="37" t="str">
        <f t="shared" si="274"/>
        <v/>
      </c>
      <c r="AK707" s="38">
        <f t="shared" si="275"/>
        <v>858.35</v>
      </c>
      <c r="AL707" s="38">
        <f t="shared" si="276"/>
        <v>873.06</v>
      </c>
      <c r="AM707" s="36">
        <f t="shared" si="277"/>
        <v>506740</v>
      </c>
      <c r="AN707" s="39">
        <f t="shared" si="278"/>
        <v>1.8122660999999999E-3</v>
      </c>
      <c r="AO707" s="36">
        <f t="shared" si="279"/>
        <v>289.31378473619998</v>
      </c>
      <c r="AP707" s="36">
        <f t="shared" si="280"/>
        <v>347387</v>
      </c>
      <c r="AQ707" s="36">
        <f t="shared" si="281"/>
        <v>9920</v>
      </c>
      <c r="AR707" s="36">
        <f t="shared" si="282"/>
        <v>29676.550000000003</v>
      </c>
      <c r="AS707" s="36">
        <f t="shared" si="283"/>
        <v>337178</v>
      </c>
      <c r="AT707" s="40">
        <f t="shared" si="284"/>
        <v>347387</v>
      </c>
      <c r="AU707" s="37"/>
      <c r="AV707" s="37">
        <f t="shared" si="285"/>
        <v>1</v>
      </c>
    </row>
    <row r="708" spans="1:48" ht="15" customHeight="1" x14ac:dyDescent="0.25">
      <c r="A708" s="43">
        <v>72</v>
      </c>
      <c r="B708" s="43">
        <v>600</v>
      </c>
      <c r="C708" t="s">
        <v>2015</v>
      </c>
      <c r="D708" t="s">
        <v>2016</v>
      </c>
      <c r="E708" s="44" t="s">
        <v>554</v>
      </c>
      <c r="F708" s="35">
        <v>158158</v>
      </c>
      <c r="G708" s="53">
        <v>419</v>
      </c>
      <c r="H708" s="56">
        <f t="shared" si="261"/>
        <v>2.6222140229662951</v>
      </c>
      <c r="I708">
        <v>69</v>
      </c>
      <c r="J708">
        <v>218</v>
      </c>
      <c r="K708" s="37">
        <f t="shared" ref="K708:K771" si="286">ROUND(I708/J708,6)*100</f>
        <v>31.651400000000002</v>
      </c>
      <c r="L708" s="37">
        <v>274</v>
      </c>
      <c r="M708" s="37">
        <v>331</v>
      </c>
      <c r="N708" s="37">
        <v>363</v>
      </c>
      <c r="O708" s="37">
        <v>488</v>
      </c>
      <c r="P708" s="48">
        <v>456</v>
      </c>
      <c r="Q708" s="53">
        <v>411</v>
      </c>
      <c r="R708" s="45">
        <f t="shared" si="262"/>
        <v>488</v>
      </c>
      <c r="S708" s="38">
        <f t="shared" si="263"/>
        <v>14.14</v>
      </c>
      <c r="T708" s="53">
        <v>800100</v>
      </c>
      <c r="U708" s="53">
        <v>26063394</v>
      </c>
      <c r="V708" s="63">
        <f t="shared" si="264"/>
        <v>3.069823</v>
      </c>
      <c r="W708" s="36">
        <v>65</v>
      </c>
      <c r="X708">
        <v>468</v>
      </c>
      <c r="Y708">
        <f t="shared" si="265"/>
        <v>13.89</v>
      </c>
      <c r="Z708" s="55">
        <v>326263</v>
      </c>
      <c r="AA708" s="46">
        <v>294212</v>
      </c>
      <c r="AB708" s="37">
        <f t="shared" si="266"/>
        <v>0.376778</v>
      </c>
      <c r="AC708" s="37" t="str">
        <f t="shared" si="267"/>
        <v/>
      </c>
      <c r="AD708" s="37" t="str">
        <f t="shared" si="268"/>
        <v/>
      </c>
      <c r="AE708" s="71">
        <f t="shared" si="269"/>
        <v>775.67376675072637</v>
      </c>
      <c r="AF708" s="71">
        <f t="shared" si="270"/>
        <v>0</v>
      </c>
      <c r="AG708" s="71">
        <f t="shared" si="271"/>
        <v>0</v>
      </c>
      <c r="AH708" s="71" t="str">
        <f t="shared" si="272"/>
        <v/>
      </c>
      <c r="AI708" s="37" t="str">
        <f t="shared" si="273"/>
        <v/>
      </c>
      <c r="AJ708" s="37" t="str">
        <f t="shared" si="274"/>
        <v/>
      </c>
      <c r="AK708" s="38">
        <f t="shared" si="275"/>
        <v>775.67</v>
      </c>
      <c r="AL708" s="38">
        <f t="shared" si="276"/>
        <v>788.96</v>
      </c>
      <c r="AM708" s="36">
        <f t="shared" si="277"/>
        <v>207646</v>
      </c>
      <c r="AN708" s="39">
        <f t="shared" si="278"/>
        <v>1.8122660999999999E-3</v>
      </c>
      <c r="AO708" s="36">
        <f t="shared" si="279"/>
        <v>89.685424756799989</v>
      </c>
      <c r="AP708" s="36">
        <f t="shared" si="280"/>
        <v>158248</v>
      </c>
      <c r="AQ708" s="36">
        <f t="shared" si="281"/>
        <v>4190</v>
      </c>
      <c r="AR708" s="36">
        <f t="shared" si="282"/>
        <v>14710.6</v>
      </c>
      <c r="AS708" s="36">
        <f t="shared" si="283"/>
        <v>153968</v>
      </c>
      <c r="AT708" s="40">
        <f t="shared" si="284"/>
        <v>158248</v>
      </c>
      <c r="AU708" s="37"/>
      <c r="AV708" s="37">
        <f t="shared" si="285"/>
        <v>1</v>
      </c>
    </row>
    <row r="709" spans="1:48" ht="15" customHeight="1" x14ac:dyDescent="0.25">
      <c r="A709" s="43">
        <v>72</v>
      </c>
      <c r="B709" s="43">
        <v>700</v>
      </c>
      <c r="C709" t="s">
        <v>2579</v>
      </c>
      <c r="D709" t="s">
        <v>2580</v>
      </c>
      <c r="E709" s="44" t="s">
        <v>835</v>
      </c>
      <c r="F709" s="35">
        <v>488045</v>
      </c>
      <c r="G709" s="53">
        <v>1356</v>
      </c>
      <c r="H709" s="56">
        <f t="shared" si="261"/>
        <v>3.1322596895310446</v>
      </c>
      <c r="I709">
        <v>191</v>
      </c>
      <c r="J709">
        <v>676</v>
      </c>
      <c r="K709" s="37">
        <f t="shared" si="286"/>
        <v>28.2544</v>
      </c>
      <c r="L709" s="37">
        <v>1391</v>
      </c>
      <c r="M709" s="37">
        <v>1376</v>
      </c>
      <c r="N709" s="37">
        <v>1279</v>
      </c>
      <c r="O709" s="37">
        <v>1367</v>
      </c>
      <c r="P709" s="45">
        <v>1399</v>
      </c>
      <c r="Q709" s="53">
        <v>1332</v>
      </c>
      <c r="R709" s="45">
        <f t="shared" si="262"/>
        <v>1399</v>
      </c>
      <c r="S709" s="38">
        <f t="shared" si="263"/>
        <v>3.07</v>
      </c>
      <c r="T709" s="53">
        <v>26969600</v>
      </c>
      <c r="U709" s="53">
        <v>109885236</v>
      </c>
      <c r="V709" s="63">
        <f t="shared" si="264"/>
        <v>24.543424999999999</v>
      </c>
      <c r="W709" s="36">
        <v>335</v>
      </c>
      <c r="X709">
        <v>1296</v>
      </c>
      <c r="Y709">
        <f t="shared" si="265"/>
        <v>25.85</v>
      </c>
      <c r="Z709" s="55">
        <v>1315947</v>
      </c>
      <c r="AA709" s="46">
        <v>839660</v>
      </c>
      <c r="AB709" s="37">
        <f t="shared" si="266"/>
        <v>0.376778</v>
      </c>
      <c r="AC709" s="37" t="str">
        <f t="shared" si="267"/>
        <v/>
      </c>
      <c r="AD709" s="37" t="str">
        <f t="shared" si="268"/>
        <v/>
      </c>
      <c r="AE709" s="71">
        <f t="shared" si="269"/>
        <v>888.33112344454855</v>
      </c>
      <c r="AF709" s="71">
        <f t="shared" si="270"/>
        <v>0</v>
      </c>
      <c r="AG709" s="71">
        <f t="shared" si="271"/>
        <v>0</v>
      </c>
      <c r="AH709" s="71" t="str">
        <f t="shared" si="272"/>
        <v/>
      </c>
      <c r="AI709" s="37" t="str">
        <f t="shared" si="273"/>
        <v/>
      </c>
      <c r="AJ709" s="37" t="str">
        <f t="shared" si="274"/>
        <v/>
      </c>
      <c r="AK709" s="38">
        <f t="shared" si="275"/>
        <v>888.33</v>
      </c>
      <c r="AL709" s="38">
        <f t="shared" si="276"/>
        <v>903.55</v>
      </c>
      <c r="AM709" s="36">
        <f t="shared" si="277"/>
        <v>729394</v>
      </c>
      <c r="AN709" s="39">
        <f t="shared" si="278"/>
        <v>1.8122660999999999E-3</v>
      </c>
      <c r="AO709" s="36">
        <f t="shared" si="279"/>
        <v>437.38861096889997</v>
      </c>
      <c r="AP709" s="36">
        <f t="shared" si="280"/>
        <v>488482</v>
      </c>
      <c r="AQ709" s="36">
        <f t="shared" si="281"/>
        <v>13560</v>
      </c>
      <c r="AR709" s="36">
        <f t="shared" si="282"/>
        <v>41983</v>
      </c>
      <c r="AS709" s="36">
        <f t="shared" si="283"/>
        <v>474485</v>
      </c>
      <c r="AT709" s="40">
        <f t="shared" si="284"/>
        <v>488482</v>
      </c>
      <c r="AU709" s="37"/>
      <c r="AV709" s="37">
        <f t="shared" si="285"/>
        <v>1</v>
      </c>
    </row>
    <row r="710" spans="1:48" ht="15" customHeight="1" x14ac:dyDescent="0.25">
      <c r="A710" s="43">
        <v>73</v>
      </c>
      <c r="B710" s="43">
        <v>100</v>
      </c>
      <c r="C710" t="s">
        <v>915</v>
      </c>
      <c r="D710" t="s">
        <v>916</v>
      </c>
      <c r="E710" s="44" t="s">
        <v>6</v>
      </c>
      <c r="F710" s="35">
        <v>837049</v>
      </c>
      <c r="G710" s="53">
        <v>2837</v>
      </c>
      <c r="H710" s="56">
        <f t="shared" si="261"/>
        <v>3.4528593357958521</v>
      </c>
      <c r="I710">
        <v>166</v>
      </c>
      <c r="J710">
        <v>1202</v>
      </c>
      <c r="K710" s="37">
        <f t="shared" si="286"/>
        <v>13.8103</v>
      </c>
      <c r="L710" s="37">
        <v>1599</v>
      </c>
      <c r="M710" s="37">
        <v>1569</v>
      </c>
      <c r="N710" s="37">
        <v>1548</v>
      </c>
      <c r="O710" s="37">
        <v>1796</v>
      </c>
      <c r="P710" s="45">
        <v>2561</v>
      </c>
      <c r="Q710" s="53">
        <v>2780</v>
      </c>
      <c r="R710" s="45">
        <f t="shared" si="262"/>
        <v>2780</v>
      </c>
      <c r="S710" s="38">
        <f t="shared" si="263"/>
        <v>0</v>
      </c>
      <c r="T710" s="53">
        <v>55105900</v>
      </c>
      <c r="U710" s="53">
        <v>270374000</v>
      </c>
      <c r="V710" s="63">
        <f t="shared" si="264"/>
        <v>20.381360999999998</v>
      </c>
      <c r="W710" s="36">
        <v>619</v>
      </c>
      <c r="X710">
        <v>2795</v>
      </c>
      <c r="Y710">
        <f t="shared" si="265"/>
        <v>22.15</v>
      </c>
      <c r="Z710" s="55">
        <v>3263721</v>
      </c>
      <c r="AA710" s="46">
        <v>1320424</v>
      </c>
      <c r="AB710" s="37">
        <f t="shared" si="266"/>
        <v>0.376778</v>
      </c>
      <c r="AC710" s="37">
        <f t="shared" si="267"/>
        <v>0.67400000000000004</v>
      </c>
      <c r="AD710" s="37" t="str">
        <f t="shared" si="268"/>
        <v/>
      </c>
      <c r="AE710" s="71">
        <f t="shared" si="269"/>
        <v>959.14421151258045</v>
      </c>
      <c r="AF710" s="71">
        <f t="shared" si="270"/>
        <v>893.77483847224983</v>
      </c>
      <c r="AG710" s="71">
        <f t="shared" si="271"/>
        <v>0</v>
      </c>
      <c r="AH710" s="71">
        <f t="shared" si="272"/>
        <v>915.08525408339756</v>
      </c>
      <c r="AI710" s="37" t="str">
        <f t="shared" si="273"/>
        <v/>
      </c>
      <c r="AJ710" s="37">
        <f t="shared" si="274"/>
        <v>1</v>
      </c>
      <c r="AK710" s="38">
        <f t="shared" si="275"/>
        <v>915.09</v>
      </c>
      <c r="AL710" s="38">
        <f t="shared" si="276"/>
        <v>930.77</v>
      </c>
      <c r="AM710" s="36">
        <f t="shared" si="277"/>
        <v>1410896</v>
      </c>
      <c r="AN710" s="39">
        <f t="shared" si="278"/>
        <v>1.8122660999999999E-3</v>
      </c>
      <c r="AO710" s="36">
        <f t="shared" si="279"/>
        <v>1039.9634646867</v>
      </c>
      <c r="AP710" s="36">
        <f t="shared" si="280"/>
        <v>838089</v>
      </c>
      <c r="AQ710" s="36">
        <f t="shared" si="281"/>
        <v>28370</v>
      </c>
      <c r="AR710" s="36">
        <f t="shared" si="282"/>
        <v>66021.2</v>
      </c>
      <c r="AS710" s="36">
        <f t="shared" si="283"/>
        <v>808679</v>
      </c>
      <c r="AT710" s="40">
        <f t="shared" si="284"/>
        <v>838089</v>
      </c>
      <c r="AU710" s="37"/>
      <c r="AV710" s="37">
        <f t="shared" si="285"/>
        <v>1</v>
      </c>
    </row>
    <row r="711" spans="1:48" ht="15" customHeight="1" x14ac:dyDescent="0.25">
      <c r="A711" s="43">
        <v>73</v>
      </c>
      <c r="B711" s="43">
        <v>200</v>
      </c>
      <c r="C711" t="s">
        <v>969</v>
      </c>
      <c r="D711" t="s">
        <v>970</v>
      </c>
      <c r="E711" s="44" t="s">
        <v>33</v>
      </c>
      <c r="F711" s="35">
        <v>376118</v>
      </c>
      <c r="G711" s="53">
        <v>1667</v>
      </c>
      <c r="H711" s="56">
        <f t="shared" si="261"/>
        <v>3.2219355998280053</v>
      </c>
      <c r="I711">
        <v>57</v>
      </c>
      <c r="J711">
        <v>639</v>
      </c>
      <c r="K711" s="37">
        <f t="shared" si="286"/>
        <v>8.9202000000000012</v>
      </c>
      <c r="L711" s="37">
        <v>725</v>
      </c>
      <c r="M711" s="37">
        <v>804</v>
      </c>
      <c r="N711" s="37">
        <v>970</v>
      </c>
      <c r="O711" s="37">
        <v>1242</v>
      </c>
      <c r="P711" s="45">
        <v>1396</v>
      </c>
      <c r="Q711" s="53">
        <v>1618</v>
      </c>
      <c r="R711" s="45">
        <f t="shared" si="262"/>
        <v>1618</v>
      </c>
      <c r="S711" s="38">
        <f t="shared" si="263"/>
        <v>0</v>
      </c>
      <c r="T711" s="53">
        <v>39497900</v>
      </c>
      <c r="U711" s="53">
        <v>203869200</v>
      </c>
      <c r="V711" s="63">
        <f t="shared" si="264"/>
        <v>19.374137999999999</v>
      </c>
      <c r="W711" s="36">
        <v>226</v>
      </c>
      <c r="X711">
        <v>1410</v>
      </c>
      <c r="Y711">
        <f t="shared" si="265"/>
        <v>16.03</v>
      </c>
      <c r="Z711" s="55">
        <v>2297711</v>
      </c>
      <c r="AA711" s="46">
        <v>1295000</v>
      </c>
      <c r="AB711" s="37">
        <f t="shared" si="266"/>
        <v>0.376778</v>
      </c>
      <c r="AC711" s="37" t="str">
        <f t="shared" si="267"/>
        <v/>
      </c>
      <c r="AD711" s="37" t="str">
        <f t="shared" si="268"/>
        <v/>
      </c>
      <c r="AE711" s="71">
        <f t="shared" si="269"/>
        <v>908.13846948321032</v>
      </c>
      <c r="AF711" s="71">
        <f t="shared" si="270"/>
        <v>0</v>
      </c>
      <c r="AG711" s="71">
        <f t="shared" si="271"/>
        <v>0</v>
      </c>
      <c r="AH711" s="71" t="str">
        <f t="shared" si="272"/>
        <v/>
      </c>
      <c r="AI711" s="37" t="str">
        <f t="shared" si="273"/>
        <v/>
      </c>
      <c r="AJ711" s="37" t="str">
        <f t="shared" si="274"/>
        <v/>
      </c>
      <c r="AK711" s="38">
        <f t="shared" si="275"/>
        <v>908.14</v>
      </c>
      <c r="AL711" s="38">
        <f t="shared" si="276"/>
        <v>923.7</v>
      </c>
      <c r="AM711" s="36">
        <f t="shared" si="277"/>
        <v>674081</v>
      </c>
      <c r="AN711" s="39">
        <f t="shared" si="278"/>
        <v>1.8122660999999999E-3</v>
      </c>
      <c r="AO711" s="36">
        <f t="shared" si="279"/>
        <v>539.98824395429995</v>
      </c>
      <c r="AP711" s="36">
        <f t="shared" si="280"/>
        <v>376658</v>
      </c>
      <c r="AQ711" s="36">
        <f t="shared" si="281"/>
        <v>16670</v>
      </c>
      <c r="AR711" s="36">
        <f t="shared" si="282"/>
        <v>64750</v>
      </c>
      <c r="AS711" s="36">
        <f t="shared" si="283"/>
        <v>359448</v>
      </c>
      <c r="AT711" s="40">
        <f t="shared" si="284"/>
        <v>376658</v>
      </c>
      <c r="AU711" s="37"/>
      <c r="AV711" s="37">
        <f t="shared" si="285"/>
        <v>1</v>
      </c>
    </row>
    <row r="712" spans="1:48" ht="15" customHeight="1" x14ac:dyDescent="0.25">
      <c r="A712" s="43">
        <v>73</v>
      </c>
      <c r="B712" s="43">
        <v>300</v>
      </c>
      <c r="C712" t="s">
        <v>1007</v>
      </c>
      <c r="D712" t="s">
        <v>1008</v>
      </c>
      <c r="E712" s="44" t="s">
        <v>52</v>
      </c>
      <c r="F712" s="35">
        <v>265512</v>
      </c>
      <c r="G712" s="53">
        <v>744</v>
      </c>
      <c r="H712" s="56">
        <f t="shared" si="261"/>
        <v>2.8715729355458786</v>
      </c>
      <c r="I712">
        <v>94</v>
      </c>
      <c r="J712">
        <v>364</v>
      </c>
      <c r="K712" s="37">
        <f t="shared" si="286"/>
        <v>25.824200000000001</v>
      </c>
      <c r="L712" s="37">
        <v>713</v>
      </c>
      <c r="M712" s="37">
        <v>805</v>
      </c>
      <c r="N712" s="37">
        <v>700</v>
      </c>
      <c r="O712" s="37">
        <v>750</v>
      </c>
      <c r="P712" s="48">
        <v>740</v>
      </c>
      <c r="Q712" s="53">
        <v>738</v>
      </c>
      <c r="R712" s="45">
        <f t="shared" si="262"/>
        <v>805</v>
      </c>
      <c r="S712" s="38">
        <f t="shared" si="263"/>
        <v>7.58</v>
      </c>
      <c r="T712" s="53">
        <v>12671200</v>
      </c>
      <c r="U712" s="53">
        <v>49463000</v>
      </c>
      <c r="V712" s="63">
        <f t="shared" si="264"/>
        <v>25.617532000000001</v>
      </c>
      <c r="W712" s="36">
        <v>171</v>
      </c>
      <c r="X712">
        <v>846</v>
      </c>
      <c r="Y712">
        <f t="shared" si="265"/>
        <v>20.21</v>
      </c>
      <c r="Z712" s="55">
        <v>574736</v>
      </c>
      <c r="AA712" s="46">
        <v>345925</v>
      </c>
      <c r="AB712" s="37">
        <f t="shared" si="266"/>
        <v>0.376778</v>
      </c>
      <c r="AC712" s="37" t="str">
        <f t="shared" si="267"/>
        <v/>
      </c>
      <c r="AD712" s="37" t="str">
        <f t="shared" si="268"/>
        <v/>
      </c>
      <c r="AE712" s="71">
        <f t="shared" si="269"/>
        <v>830.75141528456697</v>
      </c>
      <c r="AF712" s="71">
        <f t="shared" si="270"/>
        <v>0</v>
      </c>
      <c r="AG712" s="71">
        <f t="shared" si="271"/>
        <v>0</v>
      </c>
      <c r="AH712" s="71" t="str">
        <f t="shared" si="272"/>
        <v/>
      </c>
      <c r="AI712" s="37" t="str">
        <f t="shared" si="273"/>
        <v/>
      </c>
      <c r="AJ712" s="37" t="str">
        <f t="shared" si="274"/>
        <v/>
      </c>
      <c r="AK712" s="38">
        <f t="shared" si="275"/>
        <v>830.75</v>
      </c>
      <c r="AL712" s="38">
        <f t="shared" si="276"/>
        <v>844.98</v>
      </c>
      <c r="AM712" s="36">
        <f t="shared" si="277"/>
        <v>412117</v>
      </c>
      <c r="AN712" s="39">
        <f t="shared" si="278"/>
        <v>1.8122660999999999E-3</v>
      </c>
      <c r="AO712" s="36">
        <f t="shared" si="279"/>
        <v>265.68727159049996</v>
      </c>
      <c r="AP712" s="36">
        <f t="shared" si="280"/>
        <v>265778</v>
      </c>
      <c r="AQ712" s="36">
        <f t="shared" si="281"/>
        <v>7440</v>
      </c>
      <c r="AR712" s="36">
        <f t="shared" si="282"/>
        <v>17296.25</v>
      </c>
      <c r="AS712" s="36">
        <f t="shared" si="283"/>
        <v>258072</v>
      </c>
      <c r="AT712" s="40">
        <f t="shared" si="284"/>
        <v>265778</v>
      </c>
      <c r="AU712" s="37"/>
      <c r="AV712" s="37">
        <f t="shared" si="285"/>
        <v>1</v>
      </c>
    </row>
    <row r="713" spans="1:48" ht="15" customHeight="1" x14ac:dyDescent="0.25">
      <c r="A713" s="43">
        <v>73</v>
      </c>
      <c r="B713" s="43">
        <v>500</v>
      </c>
      <c r="C713" t="s">
        <v>1217</v>
      </c>
      <c r="D713" t="s">
        <v>1218</v>
      </c>
      <c r="E713" s="44" t="s">
        <v>157</v>
      </c>
      <c r="F713" s="35">
        <v>883975</v>
      </c>
      <c r="G713" s="53">
        <v>4266</v>
      </c>
      <c r="H713" s="56">
        <f t="shared" si="261"/>
        <v>3.63002085111341</v>
      </c>
      <c r="I713">
        <v>130</v>
      </c>
      <c r="J713">
        <v>1705</v>
      </c>
      <c r="K713" s="37">
        <f t="shared" si="286"/>
        <v>7.6245999999999992</v>
      </c>
      <c r="L713" s="37">
        <v>2006</v>
      </c>
      <c r="M713" s="37">
        <v>2294</v>
      </c>
      <c r="N713" s="37">
        <v>2459</v>
      </c>
      <c r="O713" s="37">
        <v>2975</v>
      </c>
      <c r="P713" s="45">
        <v>4025</v>
      </c>
      <c r="Q713" s="53">
        <v>4164</v>
      </c>
      <c r="R713" s="45">
        <f t="shared" si="262"/>
        <v>4164</v>
      </c>
      <c r="S713" s="38">
        <f t="shared" si="263"/>
        <v>0</v>
      </c>
      <c r="T713" s="53">
        <v>104468300</v>
      </c>
      <c r="U713" s="53">
        <v>475799100</v>
      </c>
      <c r="V713" s="63">
        <f t="shared" si="264"/>
        <v>21.956389000000001</v>
      </c>
      <c r="W713" s="36">
        <v>762</v>
      </c>
      <c r="X713">
        <v>4180</v>
      </c>
      <c r="Y713">
        <f t="shared" si="265"/>
        <v>18.23</v>
      </c>
      <c r="Z713" s="55">
        <v>5430699</v>
      </c>
      <c r="AA713" s="46">
        <v>2128398</v>
      </c>
      <c r="AB713" s="37">
        <f t="shared" si="266"/>
        <v>0.376778</v>
      </c>
      <c r="AC713" s="37" t="str">
        <f t="shared" si="267"/>
        <v/>
      </c>
      <c r="AD713" s="37" t="str">
        <f t="shared" si="268"/>
        <v/>
      </c>
      <c r="AE713" s="71">
        <f t="shared" si="269"/>
        <v>0</v>
      </c>
      <c r="AF713" s="71">
        <f t="shared" si="270"/>
        <v>863.03973276024988</v>
      </c>
      <c r="AG713" s="71">
        <f t="shared" si="271"/>
        <v>0</v>
      </c>
      <c r="AH713" s="71" t="str">
        <f t="shared" si="272"/>
        <v/>
      </c>
      <c r="AI713" s="37" t="str">
        <f t="shared" si="273"/>
        <v/>
      </c>
      <c r="AJ713" s="37" t="str">
        <f t="shared" si="274"/>
        <v/>
      </c>
      <c r="AK713" s="38">
        <f t="shared" si="275"/>
        <v>863.04</v>
      </c>
      <c r="AL713" s="38">
        <f t="shared" si="276"/>
        <v>877.83</v>
      </c>
      <c r="AM713" s="36">
        <f t="shared" si="277"/>
        <v>1698655</v>
      </c>
      <c r="AN713" s="39">
        <f t="shared" si="278"/>
        <v>1.8122660999999999E-3</v>
      </c>
      <c r="AO713" s="36">
        <f t="shared" si="279"/>
        <v>1476.416946348</v>
      </c>
      <c r="AP713" s="36">
        <f t="shared" si="280"/>
        <v>885451</v>
      </c>
      <c r="AQ713" s="36">
        <f t="shared" si="281"/>
        <v>42660</v>
      </c>
      <c r="AR713" s="36">
        <f t="shared" si="282"/>
        <v>106419.90000000001</v>
      </c>
      <c r="AS713" s="36">
        <f t="shared" si="283"/>
        <v>841315</v>
      </c>
      <c r="AT713" s="40">
        <f t="shared" si="284"/>
        <v>885451</v>
      </c>
      <c r="AU713" s="37"/>
      <c r="AV713" s="37">
        <f t="shared" si="285"/>
        <v>1</v>
      </c>
    </row>
    <row r="714" spans="1:48" ht="15" customHeight="1" x14ac:dyDescent="0.25">
      <c r="A714" s="43">
        <v>73</v>
      </c>
      <c r="B714" s="43">
        <v>800</v>
      </c>
      <c r="C714" t="s">
        <v>1387</v>
      </c>
      <c r="D714" t="s">
        <v>1388</v>
      </c>
      <c r="E714" s="44" t="s">
        <v>241</v>
      </c>
      <c r="F714" s="35">
        <v>40528</v>
      </c>
      <c r="G714" s="53">
        <v>223</v>
      </c>
      <c r="H714" s="56">
        <f t="shared" si="261"/>
        <v>2.3483048630481607</v>
      </c>
      <c r="I714">
        <v>20</v>
      </c>
      <c r="J714">
        <v>84</v>
      </c>
      <c r="K714" s="37">
        <f t="shared" si="286"/>
        <v>23.8095</v>
      </c>
      <c r="L714" s="37">
        <v>203</v>
      </c>
      <c r="M714" s="37">
        <v>214</v>
      </c>
      <c r="N714" s="37">
        <v>205</v>
      </c>
      <c r="O714" s="37">
        <v>166</v>
      </c>
      <c r="P714" s="48">
        <v>211</v>
      </c>
      <c r="Q714" s="53">
        <v>213</v>
      </c>
      <c r="R714" s="45">
        <f t="shared" si="262"/>
        <v>214</v>
      </c>
      <c r="S714" s="38">
        <f t="shared" si="263"/>
        <v>0</v>
      </c>
      <c r="T714" s="53">
        <v>4212700</v>
      </c>
      <c r="U714" s="53">
        <v>19616400</v>
      </c>
      <c r="V714" s="63">
        <f t="shared" si="264"/>
        <v>21.475397999999998</v>
      </c>
      <c r="W714" s="36">
        <v>63</v>
      </c>
      <c r="X714">
        <v>195</v>
      </c>
      <c r="Y714">
        <f t="shared" si="265"/>
        <v>32.31</v>
      </c>
      <c r="Z714" s="55">
        <v>234983</v>
      </c>
      <c r="AA714" s="46">
        <v>27661</v>
      </c>
      <c r="AB714" s="37">
        <f t="shared" si="266"/>
        <v>0.376778</v>
      </c>
      <c r="AC714" s="37" t="str">
        <f t="shared" si="267"/>
        <v/>
      </c>
      <c r="AD714" s="37" t="str">
        <f t="shared" si="268"/>
        <v/>
      </c>
      <c r="AE714" s="71">
        <f t="shared" si="269"/>
        <v>715.17353323548855</v>
      </c>
      <c r="AF714" s="71">
        <f t="shared" si="270"/>
        <v>0</v>
      </c>
      <c r="AG714" s="71">
        <f t="shared" si="271"/>
        <v>0</v>
      </c>
      <c r="AH714" s="71" t="str">
        <f t="shared" si="272"/>
        <v/>
      </c>
      <c r="AI714" s="37" t="str">
        <f t="shared" si="273"/>
        <v/>
      </c>
      <c r="AJ714" s="37" t="str">
        <f t="shared" si="274"/>
        <v/>
      </c>
      <c r="AK714" s="38">
        <f t="shared" si="275"/>
        <v>715.17</v>
      </c>
      <c r="AL714" s="38">
        <f t="shared" si="276"/>
        <v>727.42</v>
      </c>
      <c r="AM714" s="36">
        <f t="shared" si="277"/>
        <v>73678</v>
      </c>
      <c r="AN714" s="39">
        <f t="shared" si="278"/>
        <v>1.8122660999999999E-3</v>
      </c>
      <c r="AO714" s="36">
        <f t="shared" si="279"/>
        <v>60.076621214999996</v>
      </c>
      <c r="AP714" s="36">
        <f t="shared" si="280"/>
        <v>40588</v>
      </c>
      <c r="AQ714" s="36">
        <f t="shared" si="281"/>
        <v>2230</v>
      </c>
      <c r="AR714" s="36">
        <f t="shared" si="282"/>
        <v>1383.0500000000002</v>
      </c>
      <c r="AS714" s="36">
        <f t="shared" si="283"/>
        <v>39145</v>
      </c>
      <c r="AT714" s="40">
        <f t="shared" si="284"/>
        <v>40588</v>
      </c>
      <c r="AU714" s="37"/>
      <c r="AV714" s="37">
        <f t="shared" si="285"/>
        <v>1</v>
      </c>
    </row>
    <row r="715" spans="1:48" ht="15" customHeight="1" x14ac:dyDescent="0.25">
      <c r="A715" s="43">
        <v>73</v>
      </c>
      <c r="B715" s="43">
        <v>1000</v>
      </c>
      <c r="C715" t="s">
        <v>1467</v>
      </c>
      <c r="D715" t="s">
        <v>1468</v>
      </c>
      <c r="E715" s="44" t="s">
        <v>280</v>
      </c>
      <c r="F715" s="35">
        <v>144442</v>
      </c>
      <c r="G715" s="53">
        <v>685</v>
      </c>
      <c r="H715" s="56">
        <f t="shared" si="261"/>
        <v>2.8356905714924254</v>
      </c>
      <c r="I715">
        <v>68</v>
      </c>
      <c r="J715">
        <v>294</v>
      </c>
      <c r="K715" s="37">
        <f t="shared" si="286"/>
        <v>23.129300000000001</v>
      </c>
      <c r="L715" s="37">
        <v>593</v>
      </c>
      <c r="M715" s="37">
        <v>563</v>
      </c>
      <c r="N715" s="37">
        <v>556</v>
      </c>
      <c r="O715" s="37">
        <v>454</v>
      </c>
      <c r="P715" s="48">
        <v>632</v>
      </c>
      <c r="Q715" s="53">
        <v>675</v>
      </c>
      <c r="R715" s="45">
        <f t="shared" si="262"/>
        <v>675</v>
      </c>
      <c r="S715" s="38">
        <f t="shared" si="263"/>
        <v>0</v>
      </c>
      <c r="T715" s="53">
        <v>17439700</v>
      </c>
      <c r="U715" s="53">
        <v>77094600</v>
      </c>
      <c r="V715" s="63">
        <f t="shared" si="264"/>
        <v>22.621168999999998</v>
      </c>
      <c r="W715" s="36">
        <v>117</v>
      </c>
      <c r="X715">
        <v>822</v>
      </c>
      <c r="Y715">
        <f t="shared" si="265"/>
        <v>14.23</v>
      </c>
      <c r="Z715" s="55">
        <v>946878</v>
      </c>
      <c r="AA715" s="46">
        <v>573968</v>
      </c>
      <c r="AB715" s="37">
        <f t="shared" si="266"/>
        <v>0.376778</v>
      </c>
      <c r="AC715" s="37" t="str">
        <f t="shared" si="267"/>
        <v/>
      </c>
      <c r="AD715" s="37" t="str">
        <f t="shared" si="268"/>
        <v/>
      </c>
      <c r="AE715" s="71">
        <f t="shared" si="269"/>
        <v>822.82582635953247</v>
      </c>
      <c r="AF715" s="71">
        <f t="shared" si="270"/>
        <v>0</v>
      </c>
      <c r="AG715" s="71">
        <f t="shared" si="271"/>
        <v>0</v>
      </c>
      <c r="AH715" s="71" t="str">
        <f t="shared" si="272"/>
        <v/>
      </c>
      <c r="AI715" s="37" t="str">
        <f t="shared" si="273"/>
        <v/>
      </c>
      <c r="AJ715" s="37" t="str">
        <f t="shared" si="274"/>
        <v/>
      </c>
      <c r="AK715" s="38">
        <f t="shared" si="275"/>
        <v>822.83</v>
      </c>
      <c r="AL715" s="38">
        <f t="shared" si="276"/>
        <v>836.93</v>
      </c>
      <c r="AM715" s="36">
        <f t="shared" si="277"/>
        <v>216534</v>
      </c>
      <c r="AN715" s="39">
        <f t="shared" si="278"/>
        <v>1.8122660999999999E-3</v>
      </c>
      <c r="AO715" s="36">
        <f t="shared" si="279"/>
        <v>130.6498876812</v>
      </c>
      <c r="AP715" s="36">
        <f t="shared" si="280"/>
        <v>144573</v>
      </c>
      <c r="AQ715" s="36">
        <f t="shared" si="281"/>
        <v>6850</v>
      </c>
      <c r="AR715" s="36">
        <f t="shared" si="282"/>
        <v>28698.400000000001</v>
      </c>
      <c r="AS715" s="36">
        <f t="shared" si="283"/>
        <v>137592</v>
      </c>
      <c r="AT715" s="40">
        <f t="shared" si="284"/>
        <v>144573</v>
      </c>
      <c r="AU715" s="37"/>
      <c r="AV715" s="37">
        <f t="shared" si="285"/>
        <v>1</v>
      </c>
    </row>
    <row r="716" spans="1:48" ht="15" customHeight="1" x14ac:dyDescent="0.25">
      <c r="A716" s="43">
        <v>73</v>
      </c>
      <c r="B716" s="43">
        <v>1200</v>
      </c>
      <c r="C716" t="s">
        <v>1545</v>
      </c>
      <c r="D716" t="s">
        <v>1546</v>
      </c>
      <c r="E716" s="44" t="s">
        <v>319</v>
      </c>
      <c r="F716" s="35">
        <v>47642</v>
      </c>
      <c r="G716" s="53">
        <v>203</v>
      </c>
      <c r="H716" s="56">
        <f t="shared" ref="H716:H779" si="287">LOG10(G716)</f>
        <v>2.307496037913213</v>
      </c>
      <c r="I716">
        <v>32</v>
      </c>
      <c r="J716">
        <v>87</v>
      </c>
      <c r="K716" s="37">
        <f t="shared" si="286"/>
        <v>36.781599999999997</v>
      </c>
      <c r="L716" s="37">
        <v>244</v>
      </c>
      <c r="M716" s="37">
        <v>259</v>
      </c>
      <c r="N716" s="37">
        <v>209</v>
      </c>
      <c r="O716" s="37">
        <v>201</v>
      </c>
      <c r="P716" s="48">
        <v>222</v>
      </c>
      <c r="Q716" s="53">
        <v>197</v>
      </c>
      <c r="R716" s="45">
        <f t="shared" ref="R716:R779" si="288">MAX(L716:Q716)</f>
        <v>259</v>
      </c>
      <c r="S716" s="38">
        <f t="shared" ref="S716:S779" si="289">ROUND(IF(100*(1-(G716/R716))&lt;0,0,100*(1-G716/R716)),2)</f>
        <v>21.62</v>
      </c>
      <c r="T716" s="53">
        <v>1501800</v>
      </c>
      <c r="U716" s="53">
        <v>16415000</v>
      </c>
      <c r="V716" s="63">
        <f t="shared" ref="V716:V779" si="290">ROUND(T716/U716*100,6)</f>
        <v>9.148949</v>
      </c>
      <c r="W716" s="36">
        <v>42</v>
      </c>
      <c r="X716">
        <v>227</v>
      </c>
      <c r="Y716">
        <f t="shared" ref="Y716:Y779" si="291">ROUND(W716/X716*100,2)</f>
        <v>18.5</v>
      </c>
      <c r="Z716" s="55">
        <v>183027</v>
      </c>
      <c r="AA716" s="46">
        <v>40000</v>
      </c>
      <c r="AB716" s="37">
        <f t="shared" ref="AB716:AB779" si="292">ROUND(AA$11/Z$11,6)</f>
        <v>0.376778</v>
      </c>
      <c r="AC716" s="37" t="str">
        <f t="shared" ref="AC716:AC779" si="293">IF(AND(2500&lt;=G716,G716&lt;3000),(G716-2500)*0.002,"")</f>
        <v/>
      </c>
      <c r="AD716" s="37" t="str">
        <f t="shared" ref="AD716:AD779" si="294">IF(AND(10000&lt;=G716,G716&lt;11000),(11000-G716)*0.001,"")</f>
        <v/>
      </c>
      <c r="AE716" s="71">
        <f t="shared" ref="AE716:AE779" si="295">IF(G716&lt;3000, 196.487+(220.877*H716),0)</f>
        <v>706.15980236615678</v>
      </c>
      <c r="AF716" s="71">
        <f t="shared" ref="AF716:AF779" si="296">IF((AND(2500&lt;=G716,G716&lt;11000)),1.15*(497.308+(6.667*K716)+(9.215*V716)+(16.081*S716)),0)</f>
        <v>0</v>
      </c>
      <c r="AG716" s="71">
        <f t="shared" ref="AG716:AG779" si="297">IF(G716&gt;=10000,1.15*(293.056+(8.572*K716)+(11.494*Y716)+(5.719*V716)+(9.484*S716)),0)</f>
        <v>0</v>
      </c>
      <c r="AH716" s="71" t="str">
        <f t="shared" ref="AH716:AH779" si="298">IF(AND(2500&lt;=G716,G716&lt;3000),(AC716*AF716)+((1-AC716)*AE716),"")</f>
        <v/>
      </c>
      <c r="AI716" s="37" t="str">
        <f t="shared" ref="AI716:AI779" si="299">IF(AND(10000&lt;=G716,G716&lt;11000),(AD716*AF716)+(AG716*(1-AD716)),"")</f>
        <v/>
      </c>
      <c r="AJ716" s="37" t="str">
        <f t="shared" ref="AJ716:AJ779" si="300">IF(AND(AC716="",AD716=""),"",1)</f>
        <v/>
      </c>
      <c r="AK716" s="38">
        <f t="shared" ref="AK716:AK779" si="301">ROUND(IF(AJ716="",MAX(AE716,AF716,AG716),MAX(AH716,AI716)),2)</f>
        <v>706.16</v>
      </c>
      <c r="AL716" s="38">
        <f t="shared" ref="AL716:AL779" si="302">ROUND(AK716*AL$2,2)</f>
        <v>718.26</v>
      </c>
      <c r="AM716" s="36">
        <f t="shared" ref="AM716:AM779" si="303">ROUND(IF((AL716*G716)-(Z716*AB716)&lt;0,0,(AL716*G716)-(Z716*AB716)),0)</f>
        <v>76846</v>
      </c>
      <c r="AN716" s="39">
        <f t="shared" ref="AN716:AN779" si="304">$AN$11</f>
        <v>1.8122660999999999E-3</v>
      </c>
      <c r="AO716" s="36">
        <f t="shared" ref="AO716:AO779" si="305">(AM716-F716)*AN716</f>
        <v>52.925419184399999</v>
      </c>
      <c r="AP716" s="36">
        <f t="shared" ref="AP716:AP779" si="306">ROUND(MAX(IF(F716&lt;AM716,F716+AO716,AM716),0),0)</f>
        <v>47695</v>
      </c>
      <c r="AQ716" s="36">
        <f t="shared" ref="AQ716:AQ779" si="307">10*G716</f>
        <v>2030</v>
      </c>
      <c r="AR716" s="36">
        <f t="shared" ref="AR716:AR779" si="308">0.05*AA716</f>
        <v>2000</v>
      </c>
      <c r="AS716" s="36">
        <f t="shared" ref="AS716:AS779" si="309">ROUND(MAX(F716-MIN(AQ716:AR716)),0)</f>
        <v>45642</v>
      </c>
      <c r="AT716" s="40">
        <f t="shared" ref="AT716:AT779" si="310">MAX(AP716,AS716)</f>
        <v>47695</v>
      </c>
      <c r="AU716" s="37"/>
      <c r="AV716" s="37">
        <f t="shared" ref="AV716:AV779" si="311">IF(AT716&gt;0,1,0)</f>
        <v>1</v>
      </c>
    </row>
    <row r="717" spans="1:48" ht="15" customHeight="1" x14ac:dyDescent="0.25">
      <c r="A717" s="43">
        <v>73</v>
      </c>
      <c r="B717" s="43">
        <v>1300</v>
      </c>
      <c r="C717" t="s">
        <v>1645</v>
      </c>
      <c r="D717" t="s">
        <v>1646</v>
      </c>
      <c r="E717" s="44" t="s">
        <v>369</v>
      </c>
      <c r="F717" s="35">
        <v>255795</v>
      </c>
      <c r="G717" s="53">
        <v>749</v>
      </c>
      <c r="H717" s="56">
        <f t="shared" si="287"/>
        <v>2.8744818176994666</v>
      </c>
      <c r="I717">
        <v>90</v>
      </c>
      <c r="J717">
        <v>325</v>
      </c>
      <c r="K717" s="37">
        <f t="shared" si="286"/>
        <v>27.692299999999996</v>
      </c>
      <c r="L717" s="37">
        <v>551</v>
      </c>
      <c r="M717" s="37">
        <v>635</v>
      </c>
      <c r="N717" s="37">
        <v>561</v>
      </c>
      <c r="O717" s="37">
        <v>736</v>
      </c>
      <c r="P717" s="48">
        <v>708</v>
      </c>
      <c r="Q717" s="53">
        <v>743</v>
      </c>
      <c r="R717" s="45">
        <f t="shared" si="288"/>
        <v>743</v>
      </c>
      <c r="S717" s="38">
        <f t="shared" si="289"/>
        <v>0</v>
      </c>
      <c r="T717" s="53">
        <v>7426200</v>
      </c>
      <c r="U717" s="53">
        <v>63507300</v>
      </c>
      <c r="V717" s="63">
        <f t="shared" si="290"/>
        <v>11.693459000000001</v>
      </c>
      <c r="W717" s="36">
        <v>56</v>
      </c>
      <c r="X717">
        <v>697</v>
      </c>
      <c r="Y717">
        <f t="shared" si="291"/>
        <v>8.0299999999999994</v>
      </c>
      <c r="Z717" s="55">
        <v>646709</v>
      </c>
      <c r="AA717" s="46">
        <v>250000</v>
      </c>
      <c r="AB717" s="37">
        <f t="shared" si="292"/>
        <v>0.376778</v>
      </c>
      <c r="AC717" s="37" t="str">
        <f t="shared" si="293"/>
        <v/>
      </c>
      <c r="AD717" s="37" t="str">
        <f t="shared" si="294"/>
        <v/>
      </c>
      <c r="AE717" s="71">
        <f t="shared" si="295"/>
        <v>831.39392044800513</v>
      </c>
      <c r="AF717" s="71">
        <f t="shared" si="296"/>
        <v>0</v>
      </c>
      <c r="AG717" s="71">
        <f t="shared" si="297"/>
        <v>0</v>
      </c>
      <c r="AH717" s="71" t="str">
        <f t="shared" si="298"/>
        <v/>
      </c>
      <c r="AI717" s="37" t="str">
        <f t="shared" si="299"/>
        <v/>
      </c>
      <c r="AJ717" s="37" t="str">
        <f t="shared" si="300"/>
        <v/>
      </c>
      <c r="AK717" s="38">
        <f t="shared" si="301"/>
        <v>831.39</v>
      </c>
      <c r="AL717" s="38">
        <f t="shared" si="302"/>
        <v>845.63</v>
      </c>
      <c r="AM717" s="36">
        <f t="shared" si="303"/>
        <v>389711</v>
      </c>
      <c r="AN717" s="39">
        <f t="shared" si="304"/>
        <v>1.8122660999999999E-3</v>
      </c>
      <c r="AO717" s="36">
        <f t="shared" si="305"/>
        <v>242.6914270476</v>
      </c>
      <c r="AP717" s="36">
        <f t="shared" si="306"/>
        <v>256038</v>
      </c>
      <c r="AQ717" s="36">
        <f t="shared" si="307"/>
        <v>7490</v>
      </c>
      <c r="AR717" s="36">
        <f t="shared" si="308"/>
        <v>12500</v>
      </c>
      <c r="AS717" s="36">
        <f t="shared" si="309"/>
        <v>248305</v>
      </c>
      <c r="AT717" s="40">
        <f t="shared" si="310"/>
        <v>256038</v>
      </c>
      <c r="AU717" s="37"/>
      <c r="AV717" s="37">
        <f t="shared" si="311"/>
        <v>1</v>
      </c>
    </row>
    <row r="718" spans="1:48" ht="15" customHeight="1" x14ac:dyDescent="0.25">
      <c r="A718" s="43">
        <v>73</v>
      </c>
      <c r="B718" s="43">
        <v>1400</v>
      </c>
      <c r="C718" t="s">
        <v>1737</v>
      </c>
      <c r="D718" t="s">
        <v>1738</v>
      </c>
      <c r="E718" s="44" t="s">
        <v>415</v>
      </c>
      <c r="F718" s="35">
        <v>211155</v>
      </c>
      <c r="G718" s="53">
        <v>836</v>
      </c>
      <c r="H718" s="56">
        <f t="shared" si="287"/>
        <v>2.9222062774390163</v>
      </c>
      <c r="I718">
        <v>60</v>
      </c>
      <c r="J718">
        <v>286</v>
      </c>
      <c r="K718" s="37">
        <f t="shared" si="286"/>
        <v>20.978999999999999</v>
      </c>
      <c r="L718" s="37">
        <v>567</v>
      </c>
      <c r="M718" s="37">
        <v>651</v>
      </c>
      <c r="N718" s="37">
        <v>690</v>
      </c>
      <c r="O718" s="37">
        <v>635</v>
      </c>
      <c r="P718" s="48">
        <v>762</v>
      </c>
      <c r="Q718" s="53">
        <v>799</v>
      </c>
      <c r="R718" s="45">
        <f t="shared" si="288"/>
        <v>799</v>
      </c>
      <c r="S718" s="38">
        <f t="shared" si="289"/>
        <v>0</v>
      </c>
      <c r="T718" s="53">
        <v>13416200</v>
      </c>
      <c r="U718" s="53">
        <v>78356700</v>
      </c>
      <c r="V718" s="63">
        <f t="shared" si="290"/>
        <v>17.121956000000001</v>
      </c>
      <c r="W718" s="36">
        <v>83</v>
      </c>
      <c r="X718">
        <v>696</v>
      </c>
      <c r="Y718">
        <f t="shared" si="291"/>
        <v>11.93</v>
      </c>
      <c r="Z718" s="55">
        <v>897085</v>
      </c>
      <c r="AA718" s="46">
        <v>540676</v>
      </c>
      <c r="AB718" s="37">
        <f t="shared" si="292"/>
        <v>0.376778</v>
      </c>
      <c r="AC718" s="37" t="str">
        <f t="shared" si="293"/>
        <v/>
      </c>
      <c r="AD718" s="37" t="str">
        <f t="shared" si="294"/>
        <v/>
      </c>
      <c r="AE718" s="71">
        <f t="shared" si="295"/>
        <v>841.93515594189762</v>
      </c>
      <c r="AF718" s="71">
        <f t="shared" si="296"/>
        <v>0</v>
      </c>
      <c r="AG718" s="71">
        <f t="shared" si="297"/>
        <v>0</v>
      </c>
      <c r="AH718" s="71" t="str">
        <f t="shared" si="298"/>
        <v/>
      </c>
      <c r="AI718" s="37" t="str">
        <f t="shared" si="299"/>
        <v/>
      </c>
      <c r="AJ718" s="37" t="str">
        <f t="shared" si="300"/>
        <v/>
      </c>
      <c r="AK718" s="38">
        <f t="shared" si="301"/>
        <v>841.94</v>
      </c>
      <c r="AL718" s="38">
        <f t="shared" si="302"/>
        <v>856.36</v>
      </c>
      <c r="AM718" s="36">
        <f t="shared" si="303"/>
        <v>377915</v>
      </c>
      <c r="AN718" s="39">
        <f t="shared" si="304"/>
        <v>1.8122660999999999E-3</v>
      </c>
      <c r="AO718" s="36">
        <f t="shared" si="305"/>
        <v>302.213494836</v>
      </c>
      <c r="AP718" s="36">
        <f t="shared" si="306"/>
        <v>211457</v>
      </c>
      <c r="AQ718" s="36">
        <f t="shared" si="307"/>
        <v>8360</v>
      </c>
      <c r="AR718" s="36">
        <f t="shared" si="308"/>
        <v>27033.800000000003</v>
      </c>
      <c r="AS718" s="36">
        <f t="shared" si="309"/>
        <v>202795</v>
      </c>
      <c r="AT718" s="40">
        <f t="shared" si="310"/>
        <v>211457</v>
      </c>
      <c r="AU718" s="37"/>
      <c r="AV718" s="37">
        <f t="shared" si="311"/>
        <v>1</v>
      </c>
    </row>
    <row r="719" spans="1:48" ht="15" customHeight="1" x14ac:dyDescent="0.25">
      <c r="A719" s="43">
        <v>73</v>
      </c>
      <c r="B719" s="43">
        <v>1500</v>
      </c>
      <c r="C719" t="s">
        <v>1759</v>
      </c>
      <c r="D719" t="s">
        <v>1760</v>
      </c>
      <c r="E719" s="44" t="s">
        <v>426</v>
      </c>
      <c r="F719" s="35">
        <v>11879</v>
      </c>
      <c r="G719" s="53">
        <v>74</v>
      </c>
      <c r="H719" s="56">
        <f t="shared" si="287"/>
        <v>1.8692317197309762</v>
      </c>
      <c r="I719">
        <v>16</v>
      </c>
      <c r="J719">
        <v>40</v>
      </c>
      <c r="K719" s="37">
        <f t="shared" si="286"/>
        <v>40</v>
      </c>
      <c r="L719" s="37">
        <v>92</v>
      </c>
      <c r="M719" s="37">
        <v>90</v>
      </c>
      <c r="N719" s="37">
        <v>90</v>
      </c>
      <c r="O719" s="37">
        <v>90</v>
      </c>
      <c r="P719" s="48">
        <v>103</v>
      </c>
      <c r="Q719" s="53">
        <v>72</v>
      </c>
      <c r="R719" s="45">
        <f t="shared" si="288"/>
        <v>103</v>
      </c>
      <c r="S719" s="38">
        <f t="shared" si="289"/>
        <v>28.16</v>
      </c>
      <c r="T719" s="53">
        <v>1898500</v>
      </c>
      <c r="U719" s="53">
        <v>7414000</v>
      </c>
      <c r="V719" s="63">
        <f t="shared" si="290"/>
        <v>25.606960000000001</v>
      </c>
      <c r="W719" s="36">
        <v>23</v>
      </c>
      <c r="X719">
        <v>76</v>
      </c>
      <c r="Y719">
        <f t="shared" si="291"/>
        <v>30.26</v>
      </c>
      <c r="Z719" s="55">
        <v>89596</v>
      </c>
      <c r="AA719" s="46">
        <v>22785</v>
      </c>
      <c r="AB719" s="37">
        <f t="shared" si="292"/>
        <v>0.376778</v>
      </c>
      <c r="AC719" s="37" t="str">
        <f t="shared" si="293"/>
        <v/>
      </c>
      <c r="AD719" s="37" t="str">
        <f t="shared" si="294"/>
        <v/>
      </c>
      <c r="AE719" s="71">
        <f t="shared" si="295"/>
        <v>609.3572945590189</v>
      </c>
      <c r="AF719" s="71">
        <f t="shared" si="296"/>
        <v>0</v>
      </c>
      <c r="AG719" s="71">
        <f t="shared" si="297"/>
        <v>0</v>
      </c>
      <c r="AH719" s="71" t="str">
        <f t="shared" si="298"/>
        <v/>
      </c>
      <c r="AI719" s="37" t="str">
        <f t="shared" si="299"/>
        <v/>
      </c>
      <c r="AJ719" s="37" t="str">
        <f t="shared" si="300"/>
        <v/>
      </c>
      <c r="AK719" s="38">
        <f t="shared" si="301"/>
        <v>609.36</v>
      </c>
      <c r="AL719" s="38">
        <f t="shared" si="302"/>
        <v>619.79999999999995</v>
      </c>
      <c r="AM719" s="36">
        <f t="shared" si="303"/>
        <v>12107</v>
      </c>
      <c r="AN719" s="39">
        <f t="shared" si="304"/>
        <v>1.8122660999999999E-3</v>
      </c>
      <c r="AO719" s="36">
        <f t="shared" si="305"/>
        <v>0.4131966708</v>
      </c>
      <c r="AP719" s="36">
        <f t="shared" si="306"/>
        <v>11879</v>
      </c>
      <c r="AQ719" s="36">
        <f t="shared" si="307"/>
        <v>740</v>
      </c>
      <c r="AR719" s="36">
        <f t="shared" si="308"/>
        <v>1139.25</v>
      </c>
      <c r="AS719" s="36">
        <f t="shared" si="309"/>
        <v>11139</v>
      </c>
      <c r="AT719" s="40">
        <f t="shared" si="310"/>
        <v>11879</v>
      </c>
      <c r="AU719" s="37"/>
      <c r="AV719" s="37">
        <f t="shared" si="311"/>
        <v>1</v>
      </c>
    </row>
    <row r="720" spans="1:48" ht="15" customHeight="1" x14ac:dyDescent="0.25">
      <c r="A720" s="43">
        <v>73</v>
      </c>
      <c r="B720" s="43">
        <v>1600</v>
      </c>
      <c r="C720" t="s">
        <v>1921</v>
      </c>
      <c r="D720" t="s">
        <v>1922</v>
      </c>
      <c r="E720" s="44" t="s">
        <v>507</v>
      </c>
      <c r="F720" s="35">
        <v>35838</v>
      </c>
      <c r="G720" s="53">
        <v>177</v>
      </c>
      <c r="H720" s="56">
        <f t="shared" si="287"/>
        <v>2.2479732663618068</v>
      </c>
      <c r="I720">
        <v>10</v>
      </c>
      <c r="J720">
        <v>61</v>
      </c>
      <c r="K720" s="37">
        <f t="shared" si="286"/>
        <v>16.3934</v>
      </c>
      <c r="L720" s="37">
        <v>171</v>
      </c>
      <c r="M720" s="37">
        <v>174</v>
      </c>
      <c r="N720" s="37">
        <v>124</v>
      </c>
      <c r="O720" s="37">
        <v>149</v>
      </c>
      <c r="P720" s="48">
        <v>179</v>
      </c>
      <c r="Q720" s="53">
        <v>180</v>
      </c>
      <c r="R720" s="45">
        <f t="shared" si="288"/>
        <v>180</v>
      </c>
      <c r="S720" s="38">
        <f t="shared" si="289"/>
        <v>1.67</v>
      </c>
      <c r="T720" s="53">
        <v>978600</v>
      </c>
      <c r="U720" s="53">
        <v>11123800</v>
      </c>
      <c r="V720" s="63">
        <f t="shared" si="290"/>
        <v>8.7973529999999993</v>
      </c>
      <c r="W720" s="36">
        <v>16</v>
      </c>
      <c r="X720">
        <v>132</v>
      </c>
      <c r="Y720">
        <f t="shared" si="291"/>
        <v>12.12</v>
      </c>
      <c r="Z720" s="55">
        <v>108800</v>
      </c>
      <c r="AA720" s="46">
        <v>25497</v>
      </c>
      <c r="AB720" s="37">
        <f t="shared" si="292"/>
        <v>0.376778</v>
      </c>
      <c r="AC720" s="37" t="str">
        <f t="shared" si="293"/>
        <v/>
      </c>
      <c r="AD720" s="37" t="str">
        <f t="shared" si="294"/>
        <v/>
      </c>
      <c r="AE720" s="71">
        <f t="shared" si="295"/>
        <v>693.0125911541968</v>
      </c>
      <c r="AF720" s="71">
        <f t="shared" si="296"/>
        <v>0</v>
      </c>
      <c r="AG720" s="71">
        <f t="shared" si="297"/>
        <v>0</v>
      </c>
      <c r="AH720" s="71" t="str">
        <f t="shared" si="298"/>
        <v/>
      </c>
      <c r="AI720" s="37" t="str">
        <f t="shared" si="299"/>
        <v/>
      </c>
      <c r="AJ720" s="37" t="str">
        <f t="shared" si="300"/>
        <v/>
      </c>
      <c r="AK720" s="38">
        <f t="shared" si="301"/>
        <v>693.01</v>
      </c>
      <c r="AL720" s="38">
        <f t="shared" si="302"/>
        <v>704.88</v>
      </c>
      <c r="AM720" s="36">
        <f t="shared" si="303"/>
        <v>83770</v>
      </c>
      <c r="AN720" s="39">
        <f t="shared" si="304"/>
        <v>1.8122660999999999E-3</v>
      </c>
      <c r="AO720" s="36">
        <f t="shared" si="305"/>
        <v>86.865538705199995</v>
      </c>
      <c r="AP720" s="36">
        <f t="shared" si="306"/>
        <v>35925</v>
      </c>
      <c r="AQ720" s="36">
        <f t="shared" si="307"/>
        <v>1770</v>
      </c>
      <c r="AR720" s="36">
        <f t="shared" si="308"/>
        <v>1274.8500000000001</v>
      </c>
      <c r="AS720" s="36">
        <f t="shared" si="309"/>
        <v>34563</v>
      </c>
      <c r="AT720" s="40">
        <f t="shared" si="310"/>
        <v>35925</v>
      </c>
      <c r="AU720" s="37"/>
      <c r="AV720" s="37">
        <f t="shared" si="311"/>
        <v>1</v>
      </c>
    </row>
    <row r="721" spans="1:48" ht="15" customHeight="1" x14ac:dyDescent="0.25">
      <c r="A721" s="43">
        <v>73</v>
      </c>
      <c r="B721" s="43">
        <v>1700</v>
      </c>
      <c r="C721" t="s">
        <v>1923</v>
      </c>
      <c r="D721" t="s">
        <v>1924</v>
      </c>
      <c r="E721" s="44" t="s">
        <v>508</v>
      </c>
      <c r="F721" s="35">
        <v>1168567</v>
      </c>
      <c r="G721" s="53">
        <v>3639</v>
      </c>
      <c r="H721" s="56">
        <f t="shared" si="287"/>
        <v>3.5609820555862353</v>
      </c>
      <c r="I721">
        <v>390</v>
      </c>
      <c r="J721">
        <v>1707</v>
      </c>
      <c r="K721" s="37">
        <f t="shared" si="286"/>
        <v>22.847100000000001</v>
      </c>
      <c r="L721" s="37">
        <v>2273</v>
      </c>
      <c r="M721" s="37">
        <v>2409</v>
      </c>
      <c r="N721" s="37">
        <v>2561</v>
      </c>
      <c r="O721" s="37">
        <v>3091</v>
      </c>
      <c r="P721" s="45">
        <v>3598</v>
      </c>
      <c r="Q721" s="53">
        <v>3602</v>
      </c>
      <c r="R721" s="45">
        <f t="shared" si="288"/>
        <v>3602</v>
      </c>
      <c r="S721" s="38">
        <f t="shared" si="289"/>
        <v>0</v>
      </c>
      <c r="T721" s="53">
        <v>81627500</v>
      </c>
      <c r="U721" s="53">
        <v>301494500</v>
      </c>
      <c r="V721" s="63">
        <f t="shared" si="290"/>
        <v>27.074292</v>
      </c>
      <c r="W721" s="36">
        <v>852</v>
      </c>
      <c r="X721">
        <v>3606</v>
      </c>
      <c r="Y721">
        <f t="shared" si="291"/>
        <v>23.63</v>
      </c>
      <c r="Z721" s="55">
        <v>3392984</v>
      </c>
      <c r="AA721" s="46">
        <v>1440000</v>
      </c>
      <c r="AB721" s="37">
        <f t="shared" si="292"/>
        <v>0.376778</v>
      </c>
      <c r="AC721" s="37" t="str">
        <f t="shared" si="293"/>
        <v/>
      </c>
      <c r="AD721" s="37" t="str">
        <f t="shared" si="294"/>
        <v/>
      </c>
      <c r="AE721" s="71">
        <f t="shared" si="295"/>
        <v>0</v>
      </c>
      <c r="AF721" s="71">
        <f t="shared" si="296"/>
        <v>1033.987098952</v>
      </c>
      <c r="AG721" s="71">
        <f t="shared" si="297"/>
        <v>0</v>
      </c>
      <c r="AH721" s="71" t="str">
        <f t="shared" si="298"/>
        <v/>
      </c>
      <c r="AI721" s="37" t="str">
        <f t="shared" si="299"/>
        <v/>
      </c>
      <c r="AJ721" s="37" t="str">
        <f t="shared" si="300"/>
        <v/>
      </c>
      <c r="AK721" s="38">
        <f t="shared" si="301"/>
        <v>1033.99</v>
      </c>
      <c r="AL721" s="38">
        <f t="shared" si="302"/>
        <v>1051.7</v>
      </c>
      <c r="AM721" s="36">
        <f t="shared" si="303"/>
        <v>2548735</v>
      </c>
      <c r="AN721" s="39">
        <f t="shared" si="304"/>
        <v>1.8122660999999999E-3</v>
      </c>
      <c r="AO721" s="36">
        <f t="shared" si="305"/>
        <v>2501.2316787047998</v>
      </c>
      <c r="AP721" s="36">
        <f t="shared" si="306"/>
        <v>1171068</v>
      </c>
      <c r="AQ721" s="36">
        <f t="shared" si="307"/>
        <v>36390</v>
      </c>
      <c r="AR721" s="36">
        <f t="shared" si="308"/>
        <v>72000</v>
      </c>
      <c r="AS721" s="36">
        <f t="shared" si="309"/>
        <v>1132177</v>
      </c>
      <c r="AT721" s="40">
        <f t="shared" si="310"/>
        <v>1171068</v>
      </c>
      <c r="AU721" s="37"/>
      <c r="AV721" s="37">
        <f t="shared" si="311"/>
        <v>1</v>
      </c>
    </row>
    <row r="722" spans="1:48" ht="15" customHeight="1" x14ac:dyDescent="0.25">
      <c r="A722" s="43">
        <v>73</v>
      </c>
      <c r="B722" s="43">
        <v>1800</v>
      </c>
      <c r="C722" t="s">
        <v>2025</v>
      </c>
      <c r="D722" t="s">
        <v>2026</v>
      </c>
      <c r="E722" s="44" t="s">
        <v>559</v>
      </c>
      <c r="F722" s="35">
        <v>94549</v>
      </c>
      <c r="G722" s="53">
        <v>362</v>
      </c>
      <c r="H722" s="56">
        <f t="shared" si="287"/>
        <v>2.5587085705331658</v>
      </c>
      <c r="I722">
        <v>31</v>
      </c>
      <c r="J722">
        <v>109</v>
      </c>
      <c r="K722" s="37">
        <f t="shared" si="286"/>
        <v>28.4404</v>
      </c>
      <c r="L722" s="37">
        <v>307</v>
      </c>
      <c r="M722" s="37">
        <v>302</v>
      </c>
      <c r="N722" s="37">
        <v>314</v>
      </c>
      <c r="O722" s="37">
        <v>352</v>
      </c>
      <c r="P722" s="48">
        <v>320</v>
      </c>
      <c r="Q722" s="53">
        <v>356</v>
      </c>
      <c r="R722" s="45">
        <f t="shared" si="288"/>
        <v>356</v>
      </c>
      <c r="S722" s="38">
        <f t="shared" si="289"/>
        <v>0</v>
      </c>
      <c r="T722" s="53">
        <v>2151600</v>
      </c>
      <c r="U722" s="53">
        <v>24160900</v>
      </c>
      <c r="V722" s="63">
        <f t="shared" si="290"/>
        <v>8.9052969999999991</v>
      </c>
      <c r="W722" s="36">
        <v>57</v>
      </c>
      <c r="X722">
        <v>297</v>
      </c>
      <c r="Y722">
        <f t="shared" si="291"/>
        <v>19.190000000000001</v>
      </c>
      <c r="Z722" s="55">
        <v>256471</v>
      </c>
      <c r="AA722" s="46">
        <v>110000</v>
      </c>
      <c r="AB722" s="37">
        <f t="shared" si="292"/>
        <v>0.376778</v>
      </c>
      <c r="AC722" s="37" t="str">
        <f t="shared" si="293"/>
        <v/>
      </c>
      <c r="AD722" s="37" t="str">
        <f t="shared" si="294"/>
        <v/>
      </c>
      <c r="AE722" s="71">
        <f t="shared" si="295"/>
        <v>761.64687293365409</v>
      </c>
      <c r="AF722" s="71">
        <f t="shared" si="296"/>
        <v>0</v>
      </c>
      <c r="AG722" s="71">
        <f t="shared" si="297"/>
        <v>0</v>
      </c>
      <c r="AH722" s="71" t="str">
        <f t="shared" si="298"/>
        <v/>
      </c>
      <c r="AI722" s="37" t="str">
        <f t="shared" si="299"/>
        <v/>
      </c>
      <c r="AJ722" s="37" t="str">
        <f t="shared" si="300"/>
        <v/>
      </c>
      <c r="AK722" s="38">
        <f t="shared" si="301"/>
        <v>761.65</v>
      </c>
      <c r="AL722" s="38">
        <f t="shared" si="302"/>
        <v>774.7</v>
      </c>
      <c r="AM722" s="36">
        <f t="shared" si="303"/>
        <v>183809</v>
      </c>
      <c r="AN722" s="39">
        <f t="shared" si="304"/>
        <v>1.8122660999999999E-3</v>
      </c>
      <c r="AO722" s="36">
        <f t="shared" si="305"/>
        <v>161.76287208599999</v>
      </c>
      <c r="AP722" s="36">
        <f t="shared" si="306"/>
        <v>94711</v>
      </c>
      <c r="AQ722" s="36">
        <f t="shared" si="307"/>
        <v>3620</v>
      </c>
      <c r="AR722" s="36">
        <f t="shared" si="308"/>
        <v>5500</v>
      </c>
      <c r="AS722" s="36">
        <f t="shared" si="309"/>
        <v>90929</v>
      </c>
      <c r="AT722" s="40">
        <f t="shared" si="310"/>
        <v>94711</v>
      </c>
      <c r="AU722" s="37"/>
      <c r="AV722" s="37">
        <f t="shared" si="311"/>
        <v>1</v>
      </c>
    </row>
    <row r="723" spans="1:48" ht="15" customHeight="1" x14ac:dyDescent="0.25">
      <c r="A723" s="43">
        <v>73</v>
      </c>
      <c r="B723" s="43">
        <v>1900</v>
      </c>
      <c r="C723" t="s">
        <v>2121</v>
      </c>
      <c r="D723" t="s">
        <v>2122</v>
      </c>
      <c r="E723" s="44" t="s">
        <v>607</v>
      </c>
      <c r="F723" s="35">
        <v>861726</v>
      </c>
      <c r="G723" s="53">
        <v>2578</v>
      </c>
      <c r="H723" s="56">
        <f t="shared" si="287"/>
        <v>3.4112829130173843</v>
      </c>
      <c r="I723">
        <v>233</v>
      </c>
      <c r="J723">
        <v>1167</v>
      </c>
      <c r="K723" s="37">
        <f t="shared" si="286"/>
        <v>19.965700000000002</v>
      </c>
      <c r="L723" s="37">
        <v>1920</v>
      </c>
      <c r="M723" s="37">
        <v>2140</v>
      </c>
      <c r="N723" s="37">
        <v>2275</v>
      </c>
      <c r="O723" s="37">
        <v>2267</v>
      </c>
      <c r="P723" s="45">
        <v>2432</v>
      </c>
      <c r="Q723" s="53">
        <v>2388</v>
      </c>
      <c r="R723" s="45">
        <f t="shared" si="288"/>
        <v>2432</v>
      </c>
      <c r="S723" s="38">
        <f t="shared" si="289"/>
        <v>0</v>
      </c>
      <c r="T723" s="53">
        <v>50301400</v>
      </c>
      <c r="U723" s="53">
        <v>208754300</v>
      </c>
      <c r="V723" s="63">
        <f t="shared" si="290"/>
        <v>24.095983</v>
      </c>
      <c r="W723" s="36">
        <v>713</v>
      </c>
      <c r="X723">
        <v>2432</v>
      </c>
      <c r="Y723">
        <f t="shared" si="291"/>
        <v>29.32</v>
      </c>
      <c r="Z723" s="55">
        <v>2466001</v>
      </c>
      <c r="AA723" s="46">
        <v>1129054</v>
      </c>
      <c r="AB723" s="37">
        <f t="shared" si="292"/>
        <v>0.376778</v>
      </c>
      <c r="AC723" s="37">
        <f t="shared" si="293"/>
        <v>0.156</v>
      </c>
      <c r="AD723" s="37" t="str">
        <f t="shared" si="294"/>
        <v/>
      </c>
      <c r="AE723" s="71">
        <f t="shared" si="295"/>
        <v>949.96093597854076</v>
      </c>
      <c r="AF723" s="71">
        <f t="shared" si="296"/>
        <v>980.33337603174994</v>
      </c>
      <c r="AG723" s="71">
        <f t="shared" si="297"/>
        <v>0</v>
      </c>
      <c r="AH723" s="71">
        <f t="shared" si="298"/>
        <v>954.69903662684135</v>
      </c>
      <c r="AI723" s="37" t="str">
        <f t="shared" si="299"/>
        <v/>
      </c>
      <c r="AJ723" s="37">
        <f t="shared" si="300"/>
        <v>1</v>
      </c>
      <c r="AK723" s="38">
        <f t="shared" si="301"/>
        <v>954.7</v>
      </c>
      <c r="AL723" s="38">
        <f t="shared" si="302"/>
        <v>971.06</v>
      </c>
      <c r="AM723" s="36">
        <f t="shared" si="303"/>
        <v>1574258</v>
      </c>
      <c r="AN723" s="39">
        <f t="shared" si="304"/>
        <v>1.8122660999999999E-3</v>
      </c>
      <c r="AO723" s="36">
        <f t="shared" si="305"/>
        <v>1291.2975887651999</v>
      </c>
      <c r="AP723" s="36">
        <f t="shared" si="306"/>
        <v>863017</v>
      </c>
      <c r="AQ723" s="36">
        <f t="shared" si="307"/>
        <v>25780</v>
      </c>
      <c r="AR723" s="36">
        <f t="shared" si="308"/>
        <v>56452.700000000004</v>
      </c>
      <c r="AS723" s="36">
        <f t="shared" si="309"/>
        <v>835946</v>
      </c>
      <c r="AT723" s="40">
        <f t="shared" si="310"/>
        <v>863017</v>
      </c>
      <c r="AU723" s="37"/>
      <c r="AV723" s="37">
        <f t="shared" si="311"/>
        <v>1</v>
      </c>
    </row>
    <row r="724" spans="1:48" ht="15" customHeight="1" x14ac:dyDescent="0.25">
      <c r="A724" s="43">
        <v>73</v>
      </c>
      <c r="B724" s="43">
        <v>2100</v>
      </c>
      <c r="C724" t="s">
        <v>2207</v>
      </c>
      <c r="D724" t="s">
        <v>2208</v>
      </c>
      <c r="E724" s="44" t="s">
        <v>649</v>
      </c>
      <c r="F724" s="35">
        <v>420628</v>
      </c>
      <c r="G724" s="53">
        <v>1508</v>
      </c>
      <c r="H724" s="56">
        <f t="shared" si="287"/>
        <v>3.1784013415337551</v>
      </c>
      <c r="I724">
        <v>147</v>
      </c>
      <c r="J724">
        <v>556</v>
      </c>
      <c r="K724" s="37">
        <f t="shared" si="286"/>
        <v>26.438800000000001</v>
      </c>
      <c r="L724" s="37">
        <v>866</v>
      </c>
      <c r="M724" s="37">
        <v>867</v>
      </c>
      <c r="N724" s="37">
        <v>965</v>
      </c>
      <c r="O724" s="37">
        <v>1213</v>
      </c>
      <c r="P724" s="45">
        <v>1422</v>
      </c>
      <c r="Q724" s="53">
        <v>1475</v>
      </c>
      <c r="R724" s="45">
        <f t="shared" si="288"/>
        <v>1475</v>
      </c>
      <c r="S724" s="38">
        <f t="shared" si="289"/>
        <v>0</v>
      </c>
      <c r="T724" s="53">
        <v>20130600</v>
      </c>
      <c r="U724" s="53">
        <v>145718700</v>
      </c>
      <c r="V724" s="63">
        <f t="shared" si="290"/>
        <v>13.814698999999999</v>
      </c>
      <c r="W724" s="36">
        <v>238</v>
      </c>
      <c r="X724">
        <v>1329</v>
      </c>
      <c r="Y724">
        <f t="shared" si="291"/>
        <v>17.91</v>
      </c>
      <c r="Z724" s="55">
        <v>1622754</v>
      </c>
      <c r="AA724" s="46">
        <v>738750</v>
      </c>
      <c r="AB724" s="37">
        <f t="shared" si="292"/>
        <v>0.376778</v>
      </c>
      <c r="AC724" s="37" t="str">
        <f t="shared" si="293"/>
        <v/>
      </c>
      <c r="AD724" s="37" t="str">
        <f t="shared" si="294"/>
        <v/>
      </c>
      <c r="AE724" s="71">
        <f t="shared" si="295"/>
        <v>898.52275311395124</v>
      </c>
      <c r="AF724" s="71">
        <f t="shared" si="296"/>
        <v>0</v>
      </c>
      <c r="AG724" s="71">
        <f t="shared" si="297"/>
        <v>0</v>
      </c>
      <c r="AH724" s="71" t="str">
        <f t="shared" si="298"/>
        <v/>
      </c>
      <c r="AI724" s="37" t="str">
        <f t="shared" si="299"/>
        <v/>
      </c>
      <c r="AJ724" s="37" t="str">
        <f t="shared" si="300"/>
        <v/>
      </c>
      <c r="AK724" s="38">
        <f t="shared" si="301"/>
        <v>898.52</v>
      </c>
      <c r="AL724" s="38">
        <f t="shared" si="302"/>
        <v>913.91</v>
      </c>
      <c r="AM724" s="36">
        <f t="shared" si="303"/>
        <v>766758</v>
      </c>
      <c r="AN724" s="39">
        <f t="shared" si="304"/>
        <v>1.8122660999999999E-3</v>
      </c>
      <c r="AO724" s="36">
        <f t="shared" si="305"/>
        <v>627.27966519299991</v>
      </c>
      <c r="AP724" s="36">
        <f t="shared" si="306"/>
        <v>421255</v>
      </c>
      <c r="AQ724" s="36">
        <f t="shared" si="307"/>
        <v>15080</v>
      </c>
      <c r="AR724" s="36">
        <f t="shared" si="308"/>
        <v>36937.5</v>
      </c>
      <c r="AS724" s="36">
        <f t="shared" si="309"/>
        <v>405548</v>
      </c>
      <c r="AT724" s="40">
        <f t="shared" si="310"/>
        <v>421255</v>
      </c>
      <c r="AU724" s="37"/>
      <c r="AV724" s="37">
        <f t="shared" si="311"/>
        <v>1</v>
      </c>
    </row>
    <row r="725" spans="1:48" ht="15" customHeight="1" x14ac:dyDescent="0.25">
      <c r="A725" s="43">
        <v>73</v>
      </c>
      <c r="B725" s="43">
        <v>2200</v>
      </c>
      <c r="C725" t="s">
        <v>2221</v>
      </c>
      <c r="D725" t="s">
        <v>2222</v>
      </c>
      <c r="E725" s="44" t="s">
        <v>656</v>
      </c>
      <c r="F725" s="35">
        <v>288506</v>
      </c>
      <c r="G725" s="53">
        <v>2433</v>
      </c>
      <c r="H725" s="56">
        <f t="shared" si="287"/>
        <v>3.3861421089308186</v>
      </c>
      <c r="I725">
        <v>79</v>
      </c>
      <c r="J725">
        <v>1056</v>
      </c>
      <c r="K725" s="37">
        <f t="shared" si="286"/>
        <v>7.4811000000000005</v>
      </c>
      <c r="L725" s="37">
        <v>367</v>
      </c>
      <c r="M725" s="37">
        <v>717</v>
      </c>
      <c r="N725" s="37">
        <v>658</v>
      </c>
      <c r="O725" s="37">
        <v>1253</v>
      </c>
      <c r="P725" s="45">
        <v>2448</v>
      </c>
      <c r="Q725" s="53">
        <v>2382</v>
      </c>
      <c r="R725" s="45">
        <f t="shared" si="288"/>
        <v>2448</v>
      </c>
      <c r="S725" s="38">
        <f t="shared" si="289"/>
        <v>0.61</v>
      </c>
      <c r="T725" s="53">
        <v>38727100</v>
      </c>
      <c r="U725" s="53">
        <v>476295000</v>
      </c>
      <c r="V725" s="63">
        <f t="shared" si="290"/>
        <v>8.1309059999999995</v>
      </c>
      <c r="W725" s="36">
        <v>429</v>
      </c>
      <c r="X725">
        <v>2271</v>
      </c>
      <c r="Y725">
        <f t="shared" si="291"/>
        <v>18.89</v>
      </c>
      <c r="Z725" s="55">
        <v>4990161</v>
      </c>
      <c r="AA725" s="46">
        <v>1792321</v>
      </c>
      <c r="AB725" s="37">
        <f t="shared" si="292"/>
        <v>0.376778</v>
      </c>
      <c r="AC725" s="37" t="str">
        <f t="shared" si="293"/>
        <v/>
      </c>
      <c r="AD725" s="37" t="str">
        <f t="shared" si="294"/>
        <v/>
      </c>
      <c r="AE725" s="71">
        <f t="shared" si="295"/>
        <v>944.4079105943124</v>
      </c>
      <c r="AF725" s="71">
        <f t="shared" si="296"/>
        <v>0</v>
      </c>
      <c r="AG725" s="71">
        <f t="shared" si="297"/>
        <v>0</v>
      </c>
      <c r="AH725" s="71" t="str">
        <f t="shared" si="298"/>
        <v/>
      </c>
      <c r="AI725" s="37" t="str">
        <f t="shared" si="299"/>
        <v/>
      </c>
      <c r="AJ725" s="37" t="str">
        <f t="shared" si="300"/>
        <v/>
      </c>
      <c r="AK725" s="38">
        <f t="shared" si="301"/>
        <v>944.41</v>
      </c>
      <c r="AL725" s="38">
        <f t="shared" si="302"/>
        <v>960.59</v>
      </c>
      <c r="AM725" s="36">
        <f t="shared" si="303"/>
        <v>456933</v>
      </c>
      <c r="AN725" s="39">
        <f t="shared" si="304"/>
        <v>1.8122660999999999E-3</v>
      </c>
      <c r="AO725" s="36">
        <f t="shared" si="305"/>
        <v>305.23454242470001</v>
      </c>
      <c r="AP725" s="36">
        <f t="shared" si="306"/>
        <v>288811</v>
      </c>
      <c r="AQ725" s="36">
        <f t="shared" si="307"/>
        <v>24330</v>
      </c>
      <c r="AR725" s="36">
        <f t="shared" si="308"/>
        <v>89616.05</v>
      </c>
      <c r="AS725" s="36">
        <f t="shared" si="309"/>
        <v>264176</v>
      </c>
      <c r="AT725" s="40">
        <f t="shared" si="310"/>
        <v>288811</v>
      </c>
      <c r="AU725" s="37"/>
      <c r="AV725" s="37">
        <f t="shared" si="311"/>
        <v>1</v>
      </c>
    </row>
    <row r="726" spans="1:48" ht="15" customHeight="1" x14ac:dyDescent="0.25">
      <c r="A726" s="43">
        <v>73</v>
      </c>
      <c r="B726" s="43">
        <v>2300</v>
      </c>
      <c r="C726" t="s">
        <v>2229</v>
      </c>
      <c r="D726" t="s">
        <v>2230</v>
      </c>
      <c r="E726" s="44" t="s">
        <v>660</v>
      </c>
      <c r="F726" s="35">
        <v>23476</v>
      </c>
      <c r="G726" s="53">
        <v>131</v>
      </c>
      <c r="H726" s="56">
        <f t="shared" si="287"/>
        <v>2.1172712956557644</v>
      </c>
      <c r="I726">
        <v>12</v>
      </c>
      <c r="J726">
        <v>54</v>
      </c>
      <c r="K726" s="37">
        <f t="shared" si="286"/>
        <v>22.222200000000001</v>
      </c>
      <c r="L726" s="37">
        <v>195</v>
      </c>
      <c r="M726" s="37">
        <v>154</v>
      </c>
      <c r="N726" s="37">
        <v>141</v>
      </c>
      <c r="O726" s="37">
        <v>116</v>
      </c>
      <c r="P726" s="48">
        <v>102</v>
      </c>
      <c r="Q726" s="53">
        <v>130</v>
      </c>
      <c r="R726" s="45">
        <f t="shared" si="288"/>
        <v>195</v>
      </c>
      <c r="S726" s="38">
        <f t="shared" si="289"/>
        <v>32.82</v>
      </c>
      <c r="T726" s="53">
        <v>753500</v>
      </c>
      <c r="U726" s="53">
        <v>10029300</v>
      </c>
      <c r="V726" s="63">
        <f t="shared" si="290"/>
        <v>7.5129869999999999</v>
      </c>
      <c r="W726" s="36">
        <v>19</v>
      </c>
      <c r="X726">
        <v>104</v>
      </c>
      <c r="Y726">
        <f t="shared" si="291"/>
        <v>18.27</v>
      </c>
      <c r="Z726" s="55">
        <v>102666</v>
      </c>
      <c r="AA726" s="46">
        <v>32000</v>
      </c>
      <c r="AB726" s="37">
        <f t="shared" si="292"/>
        <v>0.376778</v>
      </c>
      <c r="AC726" s="37" t="str">
        <f t="shared" si="293"/>
        <v/>
      </c>
      <c r="AD726" s="37" t="str">
        <f t="shared" si="294"/>
        <v/>
      </c>
      <c r="AE726" s="71">
        <f t="shared" si="295"/>
        <v>664.14353197055834</v>
      </c>
      <c r="AF726" s="71">
        <f t="shared" si="296"/>
        <v>0</v>
      </c>
      <c r="AG726" s="71">
        <f t="shared" si="297"/>
        <v>0</v>
      </c>
      <c r="AH726" s="71" t="str">
        <f t="shared" si="298"/>
        <v/>
      </c>
      <c r="AI726" s="37" t="str">
        <f t="shared" si="299"/>
        <v/>
      </c>
      <c r="AJ726" s="37" t="str">
        <f t="shared" si="300"/>
        <v/>
      </c>
      <c r="AK726" s="38">
        <f t="shared" si="301"/>
        <v>664.14</v>
      </c>
      <c r="AL726" s="38">
        <f t="shared" si="302"/>
        <v>675.52</v>
      </c>
      <c r="AM726" s="36">
        <f t="shared" si="303"/>
        <v>49811</v>
      </c>
      <c r="AN726" s="39">
        <f t="shared" si="304"/>
        <v>1.8122660999999999E-3</v>
      </c>
      <c r="AO726" s="36">
        <f t="shared" si="305"/>
        <v>47.726027743499998</v>
      </c>
      <c r="AP726" s="36">
        <f t="shared" si="306"/>
        <v>23524</v>
      </c>
      <c r="AQ726" s="36">
        <f t="shared" si="307"/>
        <v>1310</v>
      </c>
      <c r="AR726" s="36">
        <f t="shared" si="308"/>
        <v>1600</v>
      </c>
      <c r="AS726" s="36">
        <f t="shared" si="309"/>
        <v>22166</v>
      </c>
      <c r="AT726" s="40">
        <f t="shared" si="310"/>
        <v>23524</v>
      </c>
      <c r="AU726" s="37"/>
      <c r="AV726" s="37">
        <f t="shared" si="311"/>
        <v>1</v>
      </c>
    </row>
    <row r="727" spans="1:48" ht="15" customHeight="1" x14ac:dyDescent="0.25">
      <c r="A727" s="43">
        <v>73</v>
      </c>
      <c r="B727" s="43">
        <v>2400</v>
      </c>
      <c r="C727" t="s">
        <v>2341</v>
      </c>
      <c r="D727" t="s">
        <v>2342</v>
      </c>
      <c r="E727" s="44" t="s">
        <v>716</v>
      </c>
      <c r="F727" s="35">
        <v>16289</v>
      </c>
      <c r="G727" s="53">
        <v>91</v>
      </c>
      <c r="H727" s="56">
        <f t="shared" si="287"/>
        <v>1.9590413923210936</v>
      </c>
      <c r="I727">
        <v>9</v>
      </c>
      <c r="J727">
        <v>28</v>
      </c>
      <c r="K727" s="37">
        <f t="shared" si="286"/>
        <v>32.142900000000004</v>
      </c>
      <c r="L727" s="37">
        <v>66</v>
      </c>
      <c r="M727" s="37">
        <v>78</v>
      </c>
      <c r="N727" s="37">
        <v>81</v>
      </c>
      <c r="O727" s="37">
        <v>90</v>
      </c>
      <c r="P727" s="48">
        <v>86</v>
      </c>
      <c r="Q727" s="53">
        <v>91</v>
      </c>
      <c r="R727" s="45">
        <f t="shared" si="288"/>
        <v>91</v>
      </c>
      <c r="S727" s="38">
        <f t="shared" si="289"/>
        <v>0</v>
      </c>
      <c r="T727" s="53">
        <v>170200</v>
      </c>
      <c r="U727" s="53">
        <v>6537400</v>
      </c>
      <c r="V727" s="63">
        <f t="shared" si="290"/>
        <v>2.6034820000000001</v>
      </c>
      <c r="W727" s="36">
        <v>9</v>
      </c>
      <c r="X727">
        <v>57</v>
      </c>
      <c r="Y727">
        <f t="shared" si="291"/>
        <v>15.79</v>
      </c>
      <c r="Z727" s="55">
        <v>62051</v>
      </c>
      <c r="AA727" s="46">
        <v>2665</v>
      </c>
      <c r="AB727" s="37">
        <f t="shared" si="292"/>
        <v>0.376778</v>
      </c>
      <c r="AC727" s="37" t="str">
        <f t="shared" si="293"/>
        <v/>
      </c>
      <c r="AD727" s="37" t="str">
        <f t="shared" si="294"/>
        <v/>
      </c>
      <c r="AE727" s="71">
        <f t="shared" si="295"/>
        <v>629.19418561170619</v>
      </c>
      <c r="AF727" s="71">
        <f t="shared" si="296"/>
        <v>0</v>
      </c>
      <c r="AG727" s="71">
        <f t="shared" si="297"/>
        <v>0</v>
      </c>
      <c r="AH727" s="71" t="str">
        <f t="shared" si="298"/>
        <v/>
      </c>
      <c r="AI727" s="37" t="str">
        <f t="shared" si="299"/>
        <v/>
      </c>
      <c r="AJ727" s="37" t="str">
        <f t="shared" si="300"/>
        <v/>
      </c>
      <c r="AK727" s="38">
        <f t="shared" si="301"/>
        <v>629.19000000000005</v>
      </c>
      <c r="AL727" s="38">
        <f t="shared" si="302"/>
        <v>639.97</v>
      </c>
      <c r="AM727" s="36">
        <f t="shared" si="303"/>
        <v>34858</v>
      </c>
      <c r="AN727" s="39">
        <f t="shared" si="304"/>
        <v>1.8122660999999999E-3</v>
      </c>
      <c r="AO727" s="36">
        <f t="shared" si="305"/>
        <v>33.651969210899999</v>
      </c>
      <c r="AP727" s="36">
        <f t="shared" si="306"/>
        <v>16323</v>
      </c>
      <c r="AQ727" s="36">
        <f t="shared" si="307"/>
        <v>910</v>
      </c>
      <c r="AR727" s="36">
        <f t="shared" si="308"/>
        <v>133.25</v>
      </c>
      <c r="AS727" s="36">
        <f t="shared" si="309"/>
        <v>16156</v>
      </c>
      <c r="AT727" s="40">
        <f t="shared" si="310"/>
        <v>16323</v>
      </c>
      <c r="AU727" s="37"/>
      <c r="AV727" s="37">
        <f t="shared" si="311"/>
        <v>1</v>
      </c>
    </row>
    <row r="728" spans="1:48" ht="15" customHeight="1" x14ac:dyDescent="0.25">
      <c r="A728" s="43">
        <v>73</v>
      </c>
      <c r="B728" s="43">
        <v>2600</v>
      </c>
      <c r="C728" t="s">
        <v>2357</v>
      </c>
      <c r="D728" t="s">
        <v>2358</v>
      </c>
      <c r="E728" s="44" t="s">
        <v>724</v>
      </c>
      <c r="F728" s="35">
        <v>1488601</v>
      </c>
      <c r="G728" s="53">
        <v>7117</v>
      </c>
      <c r="H728" s="56">
        <f t="shared" si="287"/>
        <v>3.8522969658269255</v>
      </c>
      <c r="I728">
        <v>138</v>
      </c>
      <c r="J728">
        <v>2278</v>
      </c>
      <c r="K728" s="37">
        <f t="shared" si="286"/>
        <v>6.0579000000000001</v>
      </c>
      <c r="L728" s="37">
        <v>1786</v>
      </c>
      <c r="M728" s="37">
        <v>2994</v>
      </c>
      <c r="N728" s="37">
        <v>3294</v>
      </c>
      <c r="O728" s="37">
        <v>4681</v>
      </c>
      <c r="P728" s="45">
        <v>6534</v>
      </c>
      <c r="Q728" s="53">
        <v>7029</v>
      </c>
      <c r="R728" s="45">
        <f t="shared" si="288"/>
        <v>7029</v>
      </c>
      <c r="S728" s="38">
        <f t="shared" si="289"/>
        <v>0</v>
      </c>
      <c r="T728" s="53">
        <v>119402100</v>
      </c>
      <c r="U728" s="53">
        <v>631279700</v>
      </c>
      <c r="V728" s="63">
        <f t="shared" si="290"/>
        <v>18.914294000000002</v>
      </c>
      <c r="W728" s="36">
        <v>678</v>
      </c>
      <c r="X728">
        <v>7066</v>
      </c>
      <c r="Y728">
        <f t="shared" si="291"/>
        <v>9.6</v>
      </c>
      <c r="Z728" s="55">
        <v>7321447</v>
      </c>
      <c r="AA728" s="46">
        <v>3728431</v>
      </c>
      <c r="AB728" s="37">
        <f t="shared" si="292"/>
        <v>0.376778</v>
      </c>
      <c r="AC728" s="37" t="str">
        <f t="shared" si="293"/>
        <v/>
      </c>
      <c r="AD728" s="37" t="str">
        <f t="shared" si="294"/>
        <v/>
      </c>
      <c r="AE728" s="71">
        <f t="shared" si="295"/>
        <v>0</v>
      </c>
      <c r="AF728" s="71">
        <f t="shared" si="296"/>
        <v>818.78992428649997</v>
      </c>
      <c r="AG728" s="71">
        <f t="shared" si="297"/>
        <v>0</v>
      </c>
      <c r="AH728" s="71" t="str">
        <f t="shared" si="298"/>
        <v/>
      </c>
      <c r="AI728" s="37" t="str">
        <f t="shared" si="299"/>
        <v/>
      </c>
      <c r="AJ728" s="37" t="str">
        <f t="shared" si="300"/>
        <v/>
      </c>
      <c r="AK728" s="38">
        <f t="shared" si="301"/>
        <v>818.79</v>
      </c>
      <c r="AL728" s="38">
        <f t="shared" si="302"/>
        <v>832.82</v>
      </c>
      <c r="AM728" s="36">
        <f t="shared" si="303"/>
        <v>3168620</v>
      </c>
      <c r="AN728" s="39">
        <f t="shared" si="304"/>
        <v>1.8122660999999999E-3</v>
      </c>
      <c r="AO728" s="36">
        <f t="shared" si="305"/>
        <v>3044.6414810558999</v>
      </c>
      <c r="AP728" s="36">
        <f t="shared" si="306"/>
        <v>1491646</v>
      </c>
      <c r="AQ728" s="36">
        <f t="shared" si="307"/>
        <v>71170</v>
      </c>
      <c r="AR728" s="36">
        <f t="shared" si="308"/>
        <v>186421.55000000002</v>
      </c>
      <c r="AS728" s="36">
        <f t="shared" si="309"/>
        <v>1417431</v>
      </c>
      <c r="AT728" s="40">
        <f t="shared" si="310"/>
        <v>1491646</v>
      </c>
      <c r="AU728" s="37"/>
      <c r="AV728" s="37">
        <f t="shared" si="311"/>
        <v>1</v>
      </c>
    </row>
    <row r="729" spans="1:48" ht="15" customHeight="1" x14ac:dyDescent="0.25">
      <c r="A729" s="43">
        <v>73</v>
      </c>
      <c r="B729" s="43">
        <v>2700</v>
      </c>
      <c r="C729" t="s">
        <v>2361</v>
      </c>
      <c r="D729" t="s">
        <v>2362</v>
      </c>
      <c r="E729" s="44" t="s">
        <v>726</v>
      </c>
      <c r="F729" s="35">
        <v>54871</v>
      </c>
      <c r="G729" s="53">
        <v>315</v>
      </c>
      <c r="H729" s="56">
        <f t="shared" si="287"/>
        <v>2.4983105537896004</v>
      </c>
      <c r="I729">
        <v>18</v>
      </c>
      <c r="J729">
        <v>131</v>
      </c>
      <c r="K729" s="37">
        <f t="shared" si="286"/>
        <v>13.740500000000001</v>
      </c>
      <c r="L729" s="37">
        <v>188</v>
      </c>
      <c r="M729" s="37">
        <v>220</v>
      </c>
      <c r="N729" s="37">
        <v>274</v>
      </c>
      <c r="O729" s="37">
        <v>278</v>
      </c>
      <c r="P729" s="48">
        <v>308</v>
      </c>
      <c r="Q729" s="53">
        <v>312</v>
      </c>
      <c r="R729" s="45">
        <f t="shared" si="288"/>
        <v>312</v>
      </c>
      <c r="S729" s="38">
        <f t="shared" si="289"/>
        <v>0</v>
      </c>
      <c r="T729" s="53">
        <v>7914200</v>
      </c>
      <c r="U729" s="53">
        <v>33119000</v>
      </c>
      <c r="V729" s="63">
        <f t="shared" si="290"/>
        <v>23.896253000000002</v>
      </c>
      <c r="W729" s="36">
        <v>51</v>
      </c>
      <c r="X729">
        <v>308</v>
      </c>
      <c r="Y729">
        <f t="shared" si="291"/>
        <v>16.559999999999999</v>
      </c>
      <c r="Z729" s="55">
        <v>405705</v>
      </c>
      <c r="AA729" s="46">
        <v>245000</v>
      </c>
      <c r="AB729" s="37">
        <f t="shared" si="292"/>
        <v>0.376778</v>
      </c>
      <c r="AC729" s="37" t="str">
        <f t="shared" si="293"/>
        <v/>
      </c>
      <c r="AD729" s="37" t="str">
        <f t="shared" si="294"/>
        <v/>
      </c>
      <c r="AE729" s="71">
        <f t="shared" si="295"/>
        <v>748.30634018938554</v>
      </c>
      <c r="AF729" s="71">
        <f t="shared" si="296"/>
        <v>0</v>
      </c>
      <c r="AG729" s="71">
        <f t="shared" si="297"/>
        <v>0</v>
      </c>
      <c r="AH729" s="71" t="str">
        <f t="shared" si="298"/>
        <v/>
      </c>
      <c r="AI729" s="37" t="str">
        <f t="shared" si="299"/>
        <v/>
      </c>
      <c r="AJ729" s="37" t="str">
        <f t="shared" si="300"/>
        <v/>
      </c>
      <c r="AK729" s="38">
        <f t="shared" si="301"/>
        <v>748.31</v>
      </c>
      <c r="AL729" s="38">
        <f t="shared" si="302"/>
        <v>761.13</v>
      </c>
      <c r="AM729" s="36">
        <f t="shared" si="303"/>
        <v>86895</v>
      </c>
      <c r="AN729" s="39">
        <f t="shared" si="304"/>
        <v>1.8122660999999999E-3</v>
      </c>
      <c r="AO729" s="36">
        <f t="shared" si="305"/>
        <v>58.036009586399999</v>
      </c>
      <c r="AP729" s="36">
        <f t="shared" si="306"/>
        <v>54929</v>
      </c>
      <c r="AQ729" s="36">
        <f t="shared" si="307"/>
        <v>3150</v>
      </c>
      <c r="AR729" s="36">
        <f t="shared" si="308"/>
        <v>12250</v>
      </c>
      <c r="AS729" s="36">
        <f t="shared" si="309"/>
        <v>51721</v>
      </c>
      <c r="AT729" s="40">
        <f t="shared" si="310"/>
        <v>54929</v>
      </c>
      <c r="AU729" s="37"/>
      <c r="AV729" s="37">
        <f t="shared" si="311"/>
        <v>1</v>
      </c>
    </row>
    <row r="730" spans="1:48" ht="15" customHeight="1" x14ac:dyDescent="0.25">
      <c r="A730" s="43">
        <v>73</v>
      </c>
      <c r="B730" s="43">
        <v>2800</v>
      </c>
      <c r="C730" t="s">
        <v>2373</v>
      </c>
      <c r="D730" t="s">
        <v>2374</v>
      </c>
      <c r="E730" s="44" t="s">
        <v>732</v>
      </c>
      <c r="F730" s="35">
        <v>94</v>
      </c>
      <c r="G730" s="53">
        <v>56</v>
      </c>
      <c r="H730" s="56">
        <f t="shared" si="287"/>
        <v>1.7481880270062005</v>
      </c>
      <c r="I730">
        <v>4</v>
      </c>
      <c r="J730">
        <v>24</v>
      </c>
      <c r="K730" s="37">
        <f t="shared" si="286"/>
        <v>16.666700000000002</v>
      </c>
      <c r="L730" s="37">
        <v>93</v>
      </c>
      <c r="M730" s="37">
        <v>77</v>
      </c>
      <c r="N730" s="37">
        <v>75</v>
      </c>
      <c r="O730" s="37">
        <v>44</v>
      </c>
      <c r="P730" s="48">
        <v>68</v>
      </c>
      <c r="Q730" s="53">
        <v>58</v>
      </c>
      <c r="R730" s="45">
        <f t="shared" si="288"/>
        <v>93</v>
      </c>
      <c r="S730" s="38">
        <f t="shared" si="289"/>
        <v>39.78</v>
      </c>
      <c r="T730" s="53">
        <v>1281400</v>
      </c>
      <c r="U730" s="53">
        <v>8336800</v>
      </c>
      <c r="V730" s="63">
        <f t="shared" si="290"/>
        <v>15.370405999999999</v>
      </c>
      <c r="W730" s="36">
        <v>10</v>
      </c>
      <c r="X730">
        <v>50</v>
      </c>
      <c r="Y730">
        <f t="shared" si="291"/>
        <v>20</v>
      </c>
      <c r="Z730" s="55">
        <v>98832</v>
      </c>
      <c r="AA730" s="46">
        <v>21874</v>
      </c>
      <c r="AB730" s="37">
        <f t="shared" si="292"/>
        <v>0.376778</v>
      </c>
      <c r="AC730" s="37" t="str">
        <f t="shared" si="293"/>
        <v/>
      </c>
      <c r="AD730" s="37" t="str">
        <f t="shared" si="294"/>
        <v/>
      </c>
      <c r="AE730" s="71">
        <f t="shared" si="295"/>
        <v>582.62152684104854</v>
      </c>
      <c r="AF730" s="71">
        <f t="shared" si="296"/>
        <v>0</v>
      </c>
      <c r="AG730" s="71">
        <f t="shared" si="297"/>
        <v>0</v>
      </c>
      <c r="AH730" s="71" t="str">
        <f t="shared" si="298"/>
        <v/>
      </c>
      <c r="AI730" s="37" t="str">
        <f t="shared" si="299"/>
        <v/>
      </c>
      <c r="AJ730" s="37" t="str">
        <f t="shared" si="300"/>
        <v/>
      </c>
      <c r="AK730" s="38">
        <f t="shared" si="301"/>
        <v>582.62</v>
      </c>
      <c r="AL730" s="38">
        <f t="shared" si="302"/>
        <v>592.6</v>
      </c>
      <c r="AM730" s="36">
        <f t="shared" si="303"/>
        <v>0</v>
      </c>
      <c r="AN730" s="39">
        <f t="shared" si="304"/>
        <v>1.8122660999999999E-3</v>
      </c>
      <c r="AO730" s="36">
        <f t="shared" si="305"/>
        <v>-0.1703530134</v>
      </c>
      <c r="AP730" s="36">
        <f t="shared" si="306"/>
        <v>0</v>
      </c>
      <c r="AQ730" s="36">
        <f t="shared" si="307"/>
        <v>560</v>
      </c>
      <c r="AR730" s="36">
        <f t="shared" si="308"/>
        <v>1093.7</v>
      </c>
      <c r="AS730" s="36">
        <f t="shared" si="309"/>
        <v>-466</v>
      </c>
      <c r="AT730" s="40">
        <f t="shared" si="310"/>
        <v>0</v>
      </c>
      <c r="AU730" s="37"/>
      <c r="AV730" s="37">
        <f t="shared" si="311"/>
        <v>0</v>
      </c>
    </row>
    <row r="731" spans="1:48" ht="15" customHeight="1" x14ac:dyDescent="0.25">
      <c r="A731" s="43">
        <v>73</v>
      </c>
      <c r="B731" s="43">
        <v>2900</v>
      </c>
      <c r="C731" t="s">
        <v>2375</v>
      </c>
      <c r="D731" t="s">
        <v>2376</v>
      </c>
      <c r="E731" s="44" t="s">
        <v>733</v>
      </c>
      <c r="F731" s="35">
        <v>216051</v>
      </c>
      <c r="G731" s="53">
        <v>806</v>
      </c>
      <c r="H731" s="56">
        <f t="shared" si="287"/>
        <v>2.9063350418050908</v>
      </c>
      <c r="I731">
        <v>34</v>
      </c>
      <c r="J731">
        <v>321</v>
      </c>
      <c r="K731" s="37">
        <f t="shared" si="286"/>
        <v>10.591900000000001</v>
      </c>
      <c r="L731" s="37">
        <v>331</v>
      </c>
      <c r="M731" s="37">
        <v>453</v>
      </c>
      <c r="N731" s="37">
        <v>607</v>
      </c>
      <c r="O731" s="37">
        <v>860</v>
      </c>
      <c r="P731" s="48">
        <v>851</v>
      </c>
      <c r="Q731" s="53">
        <v>797</v>
      </c>
      <c r="R731" s="45">
        <f t="shared" si="288"/>
        <v>860</v>
      </c>
      <c r="S731" s="38">
        <f t="shared" si="289"/>
        <v>6.28</v>
      </c>
      <c r="T731" s="53">
        <v>3762200</v>
      </c>
      <c r="U731" s="53">
        <v>99953600</v>
      </c>
      <c r="V731" s="63">
        <f t="shared" si="290"/>
        <v>3.7639459999999998</v>
      </c>
      <c r="W731" s="36">
        <v>102</v>
      </c>
      <c r="X731">
        <v>782</v>
      </c>
      <c r="Y731">
        <f t="shared" si="291"/>
        <v>13.04</v>
      </c>
      <c r="Z731" s="55">
        <v>1125129</v>
      </c>
      <c r="AA731" s="46">
        <v>269310</v>
      </c>
      <c r="AB731" s="37">
        <f t="shared" si="292"/>
        <v>0.376778</v>
      </c>
      <c r="AC731" s="37" t="str">
        <f t="shared" si="293"/>
        <v/>
      </c>
      <c r="AD731" s="37" t="str">
        <f t="shared" si="294"/>
        <v/>
      </c>
      <c r="AE731" s="71">
        <f t="shared" si="295"/>
        <v>838.42956502878303</v>
      </c>
      <c r="AF731" s="71">
        <f t="shared" si="296"/>
        <v>0</v>
      </c>
      <c r="AG731" s="71">
        <f t="shared" si="297"/>
        <v>0</v>
      </c>
      <c r="AH731" s="71" t="str">
        <f t="shared" si="298"/>
        <v/>
      </c>
      <c r="AI731" s="37" t="str">
        <f t="shared" si="299"/>
        <v/>
      </c>
      <c r="AJ731" s="37" t="str">
        <f t="shared" si="300"/>
        <v/>
      </c>
      <c r="AK731" s="38">
        <f t="shared" si="301"/>
        <v>838.43</v>
      </c>
      <c r="AL731" s="38">
        <f t="shared" si="302"/>
        <v>852.79</v>
      </c>
      <c r="AM731" s="36">
        <f t="shared" si="303"/>
        <v>263425</v>
      </c>
      <c r="AN731" s="39">
        <f t="shared" si="304"/>
        <v>1.8122660999999999E-3</v>
      </c>
      <c r="AO731" s="36">
        <f t="shared" si="305"/>
        <v>85.854294221399996</v>
      </c>
      <c r="AP731" s="36">
        <f t="shared" si="306"/>
        <v>216137</v>
      </c>
      <c r="AQ731" s="36">
        <f t="shared" si="307"/>
        <v>8060</v>
      </c>
      <c r="AR731" s="36">
        <f t="shared" si="308"/>
        <v>13465.5</v>
      </c>
      <c r="AS731" s="36">
        <f t="shared" si="309"/>
        <v>207991</v>
      </c>
      <c r="AT731" s="40">
        <f t="shared" si="310"/>
        <v>216137</v>
      </c>
      <c r="AU731" s="37"/>
      <c r="AV731" s="37">
        <f t="shared" si="311"/>
        <v>1</v>
      </c>
    </row>
    <row r="732" spans="1:48" ht="15" customHeight="1" x14ac:dyDescent="0.25">
      <c r="A732" s="43">
        <v>73</v>
      </c>
      <c r="B732" s="43">
        <v>3100</v>
      </c>
      <c r="C732" t="s">
        <v>2277</v>
      </c>
      <c r="D732" t="s">
        <v>2278</v>
      </c>
      <c r="E732" s="44" t="s">
        <v>684</v>
      </c>
      <c r="F732" s="35">
        <v>1432396</v>
      </c>
      <c r="G732" s="53">
        <v>4660</v>
      </c>
      <c r="H732" s="56">
        <f t="shared" si="287"/>
        <v>3.6683859166900001</v>
      </c>
      <c r="I732">
        <v>476</v>
      </c>
      <c r="J732">
        <v>2157</v>
      </c>
      <c r="K732" s="37">
        <f t="shared" si="286"/>
        <v>22.067700000000002</v>
      </c>
      <c r="L732" s="37">
        <v>3750</v>
      </c>
      <c r="M732" s="37">
        <v>3709</v>
      </c>
      <c r="N732" s="37">
        <v>3581</v>
      </c>
      <c r="O732" s="37">
        <v>3930</v>
      </c>
      <c r="P732" s="45">
        <v>4317</v>
      </c>
      <c r="Q732" s="53">
        <v>4555</v>
      </c>
      <c r="R732" s="45">
        <f t="shared" si="288"/>
        <v>4555</v>
      </c>
      <c r="S732" s="38">
        <f t="shared" si="289"/>
        <v>0</v>
      </c>
      <c r="T732" s="53">
        <v>102201100</v>
      </c>
      <c r="U732" s="53">
        <v>468385900</v>
      </c>
      <c r="V732" s="63">
        <f t="shared" si="290"/>
        <v>21.819849999999999</v>
      </c>
      <c r="W732" s="36">
        <v>963</v>
      </c>
      <c r="X732">
        <v>4568</v>
      </c>
      <c r="Y732">
        <f t="shared" si="291"/>
        <v>21.08</v>
      </c>
      <c r="Z732" s="55">
        <v>5291392</v>
      </c>
      <c r="AA732" s="46">
        <v>2280572</v>
      </c>
      <c r="AB732" s="37">
        <f t="shared" si="292"/>
        <v>0.376778</v>
      </c>
      <c r="AC732" s="37" t="str">
        <f t="shared" si="293"/>
        <v/>
      </c>
      <c r="AD732" s="37" t="str">
        <f t="shared" si="294"/>
        <v/>
      </c>
      <c r="AE732" s="71">
        <f t="shared" si="295"/>
        <v>0</v>
      </c>
      <c r="AF732" s="71">
        <f t="shared" si="296"/>
        <v>972.32876469749988</v>
      </c>
      <c r="AG732" s="71">
        <f t="shared" si="297"/>
        <v>0</v>
      </c>
      <c r="AH732" s="71" t="str">
        <f t="shared" si="298"/>
        <v/>
      </c>
      <c r="AI732" s="37" t="str">
        <f t="shared" si="299"/>
        <v/>
      </c>
      <c r="AJ732" s="37" t="str">
        <f t="shared" si="300"/>
        <v/>
      </c>
      <c r="AK732" s="38">
        <f t="shared" si="301"/>
        <v>972.33</v>
      </c>
      <c r="AL732" s="38">
        <f t="shared" si="302"/>
        <v>988.99</v>
      </c>
      <c r="AM732" s="36">
        <f t="shared" si="303"/>
        <v>2615013</v>
      </c>
      <c r="AN732" s="39">
        <f t="shared" si="304"/>
        <v>1.8122660999999999E-3</v>
      </c>
      <c r="AO732" s="36">
        <f t="shared" si="305"/>
        <v>2143.2166983837001</v>
      </c>
      <c r="AP732" s="36">
        <f t="shared" si="306"/>
        <v>1434539</v>
      </c>
      <c r="AQ732" s="36">
        <f t="shared" si="307"/>
        <v>46600</v>
      </c>
      <c r="AR732" s="36">
        <f t="shared" si="308"/>
        <v>114028.6</v>
      </c>
      <c r="AS732" s="36">
        <f t="shared" si="309"/>
        <v>1385796</v>
      </c>
      <c r="AT732" s="40">
        <f t="shared" si="310"/>
        <v>1434539</v>
      </c>
      <c r="AU732" s="37"/>
      <c r="AV732" s="37">
        <f t="shared" si="311"/>
        <v>1</v>
      </c>
    </row>
    <row r="733" spans="1:48" ht="15" customHeight="1" x14ac:dyDescent="0.25">
      <c r="A733" s="43">
        <v>73</v>
      </c>
      <c r="B733" s="43">
        <v>3200</v>
      </c>
      <c r="C733" t="s">
        <v>2329</v>
      </c>
      <c r="D733" t="s">
        <v>2330</v>
      </c>
      <c r="E733" s="54" t="s">
        <v>710</v>
      </c>
      <c r="F733" s="35">
        <v>10046</v>
      </c>
      <c r="G733" s="53">
        <v>64</v>
      </c>
      <c r="H733" s="56">
        <f t="shared" si="287"/>
        <v>1.8061799739838871</v>
      </c>
      <c r="I733">
        <v>11</v>
      </c>
      <c r="J733">
        <v>54</v>
      </c>
      <c r="K733" s="37">
        <f t="shared" si="286"/>
        <v>20.3704</v>
      </c>
      <c r="L733" s="37">
        <v>90</v>
      </c>
      <c r="M733" s="37">
        <v>94</v>
      </c>
      <c r="N733" s="37">
        <v>77</v>
      </c>
      <c r="O733" s="37">
        <v>55</v>
      </c>
      <c r="P733" s="48">
        <v>85</v>
      </c>
      <c r="Q733" s="53">
        <v>68</v>
      </c>
      <c r="R733" s="45">
        <f t="shared" si="288"/>
        <v>94</v>
      </c>
      <c r="S733" s="38">
        <f t="shared" si="289"/>
        <v>31.91</v>
      </c>
      <c r="T733" s="53">
        <v>242100</v>
      </c>
      <c r="U733" s="53">
        <v>7794200</v>
      </c>
      <c r="V733" s="63">
        <f t="shared" si="290"/>
        <v>3.1061559999999999</v>
      </c>
      <c r="W733" s="36">
        <v>17</v>
      </c>
      <c r="X733">
        <v>98</v>
      </c>
      <c r="Y733">
        <f t="shared" si="291"/>
        <v>17.350000000000001</v>
      </c>
      <c r="Z733" s="55">
        <v>68243</v>
      </c>
      <c r="AA733" s="46">
        <v>17150</v>
      </c>
      <c r="AB733" s="37">
        <f t="shared" si="292"/>
        <v>0.376778</v>
      </c>
      <c r="AC733" s="37" t="str">
        <f t="shared" si="293"/>
        <v/>
      </c>
      <c r="AD733" s="37" t="str">
        <f t="shared" si="294"/>
        <v/>
      </c>
      <c r="AE733" s="71">
        <f t="shared" si="295"/>
        <v>595.43061411363908</v>
      </c>
      <c r="AF733" s="71">
        <f t="shared" si="296"/>
        <v>0</v>
      </c>
      <c r="AG733" s="71">
        <f t="shared" si="297"/>
        <v>0</v>
      </c>
      <c r="AH733" s="71" t="str">
        <f t="shared" si="298"/>
        <v/>
      </c>
      <c r="AI733" s="37" t="str">
        <f t="shared" si="299"/>
        <v/>
      </c>
      <c r="AJ733" s="37" t="str">
        <f t="shared" si="300"/>
        <v/>
      </c>
      <c r="AK733" s="38">
        <f t="shared" si="301"/>
        <v>595.42999999999995</v>
      </c>
      <c r="AL733" s="38">
        <f t="shared" si="302"/>
        <v>605.63</v>
      </c>
      <c r="AM733" s="36">
        <f t="shared" si="303"/>
        <v>13048</v>
      </c>
      <c r="AN733" s="39">
        <f t="shared" si="304"/>
        <v>1.8122660999999999E-3</v>
      </c>
      <c r="AO733" s="36">
        <f t="shared" si="305"/>
        <v>5.4404228321999994</v>
      </c>
      <c r="AP733" s="36">
        <f t="shared" si="306"/>
        <v>10051</v>
      </c>
      <c r="AQ733" s="36">
        <f t="shared" si="307"/>
        <v>640</v>
      </c>
      <c r="AR733" s="36">
        <f t="shared" si="308"/>
        <v>857.5</v>
      </c>
      <c r="AS733" s="36">
        <f t="shared" si="309"/>
        <v>9406</v>
      </c>
      <c r="AT733" s="40">
        <f t="shared" si="310"/>
        <v>10051</v>
      </c>
      <c r="AU733" s="37"/>
      <c r="AV733" s="37">
        <f t="shared" si="311"/>
        <v>1</v>
      </c>
    </row>
    <row r="734" spans="1:48" ht="15" customHeight="1" x14ac:dyDescent="0.25">
      <c r="A734" s="43">
        <v>73</v>
      </c>
      <c r="B734" s="43">
        <v>3300</v>
      </c>
      <c r="C734" t="s">
        <v>2495</v>
      </c>
      <c r="D734" t="s">
        <v>2496</v>
      </c>
      <c r="E734" s="44" t="s">
        <v>793</v>
      </c>
      <c r="F734" s="35">
        <v>482979</v>
      </c>
      <c r="G734" s="53">
        <v>8444</v>
      </c>
      <c r="H734" s="56">
        <f t="shared" si="287"/>
        <v>3.9265482246356189</v>
      </c>
      <c r="I734">
        <v>213</v>
      </c>
      <c r="J734">
        <v>3810</v>
      </c>
      <c r="K734" s="37">
        <f t="shared" si="286"/>
        <v>5.5905999999999993</v>
      </c>
      <c r="L734" s="37">
        <v>2824</v>
      </c>
      <c r="M734" s="37">
        <v>3496</v>
      </c>
      <c r="N734" s="37">
        <v>5020</v>
      </c>
      <c r="O734" s="37">
        <v>6568</v>
      </c>
      <c r="P734" s="45">
        <v>6715</v>
      </c>
      <c r="Q734" s="53">
        <v>8341</v>
      </c>
      <c r="R734" s="45">
        <f t="shared" si="288"/>
        <v>8341</v>
      </c>
      <c r="S734" s="38">
        <f t="shared" si="289"/>
        <v>0</v>
      </c>
      <c r="T734" s="53">
        <v>433172300</v>
      </c>
      <c r="U734" s="53">
        <v>906448900</v>
      </c>
      <c r="V734" s="63">
        <f t="shared" si="290"/>
        <v>47.787833999999997</v>
      </c>
      <c r="W734" s="36">
        <v>1821</v>
      </c>
      <c r="X734">
        <v>8290</v>
      </c>
      <c r="Y734">
        <f t="shared" si="291"/>
        <v>21.97</v>
      </c>
      <c r="Z734" s="55">
        <v>13396735</v>
      </c>
      <c r="AA734" s="46">
        <v>10317620</v>
      </c>
      <c r="AB734" s="37">
        <f t="shared" si="292"/>
        <v>0.376778</v>
      </c>
      <c r="AC734" s="37" t="str">
        <f t="shared" si="293"/>
        <v/>
      </c>
      <c r="AD734" s="37" t="str">
        <f t="shared" si="294"/>
        <v/>
      </c>
      <c r="AE734" s="71">
        <f t="shared" si="295"/>
        <v>0</v>
      </c>
      <c r="AF734" s="71">
        <f t="shared" si="296"/>
        <v>1121.1872335864998</v>
      </c>
      <c r="AG734" s="71">
        <f t="shared" si="297"/>
        <v>0</v>
      </c>
      <c r="AH734" s="71" t="str">
        <f t="shared" si="298"/>
        <v/>
      </c>
      <c r="AI734" s="37" t="str">
        <f t="shared" si="299"/>
        <v/>
      </c>
      <c r="AJ734" s="37" t="str">
        <f t="shared" si="300"/>
        <v/>
      </c>
      <c r="AK734" s="38">
        <f t="shared" si="301"/>
        <v>1121.19</v>
      </c>
      <c r="AL734" s="38">
        <f t="shared" si="302"/>
        <v>1140.4000000000001</v>
      </c>
      <c r="AM734" s="36">
        <f t="shared" si="303"/>
        <v>4581943</v>
      </c>
      <c r="AN734" s="39">
        <f t="shared" si="304"/>
        <v>1.8122660999999999E-3</v>
      </c>
      <c r="AO734" s="36">
        <f t="shared" si="305"/>
        <v>7428.4135023203999</v>
      </c>
      <c r="AP734" s="36">
        <f t="shared" si="306"/>
        <v>490407</v>
      </c>
      <c r="AQ734" s="36">
        <f t="shared" si="307"/>
        <v>84440</v>
      </c>
      <c r="AR734" s="36">
        <f t="shared" si="308"/>
        <v>515881</v>
      </c>
      <c r="AS734" s="36">
        <f t="shared" si="309"/>
        <v>398539</v>
      </c>
      <c r="AT734" s="40">
        <f t="shared" si="310"/>
        <v>490407</v>
      </c>
      <c r="AU734" s="37"/>
      <c r="AV734" s="37">
        <f t="shared" si="311"/>
        <v>1</v>
      </c>
    </row>
    <row r="735" spans="1:48" ht="15" customHeight="1" x14ac:dyDescent="0.25">
      <c r="A735" s="43">
        <v>73</v>
      </c>
      <c r="B735" s="43">
        <v>3400</v>
      </c>
      <c r="C735" t="s">
        <v>2343</v>
      </c>
      <c r="D735" t="s">
        <v>2344</v>
      </c>
      <c r="E735" s="44" t="s">
        <v>717</v>
      </c>
      <c r="F735" s="35">
        <v>128963</v>
      </c>
      <c r="G735" s="53">
        <v>3633</v>
      </c>
      <c r="H735" s="56">
        <f t="shared" si="287"/>
        <v>3.5602653978627146</v>
      </c>
      <c r="I735">
        <v>41</v>
      </c>
      <c r="J735">
        <v>1172</v>
      </c>
      <c r="K735" s="37">
        <f t="shared" si="286"/>
        <v>3.4983</v>
      </c>
      <c r="L735" s="37">
        <v>1584</v>
      </c>
      <c r="M735" s="37">
        <v>2169</v>
      </c>
      <c r="N735" s="37">
        <v>2657</v>
      </c>
      <c r="O735" s="37">
        <v>3065</v>
      </c>
      <c r="P735" s="45">
        <v>3317</v>
      </c>
      <c r="Q735" s="53">
        <v>3497</v>
      </c>
      <c r="R735" s="45">
        <f t="shared" si="288"/>
        <v>3497</v>
      </c>
      <c r="S735" s="38">
        <f t="shared" si="289"/>
        <v>0</v>
      </c>
      <c r="T735" s="53">
        <v>56152600</v>
      </c>
      <c r="U735" s="53">
        <v>635175600</v>
      </c>
      <c r="V735" s="63">
        <f t="shared" si="290"/>
        <v>8.840484</v>
      </c>
      <c r="W735" s="36">
        <v>361</v>
      </c>
      <c r="X735">
        <v>3520</v>
      </c>
      <c r="Y735">
        <f t="shared" si="291"/>
        <v>10.26</v>
      </c>
      <c r="Z735" s="55">
        <v>7122394</v>
      </c>
      <c r="AA735" s="46">
        <v>1297364</v>
      </c>
      <c r="AB735" s="37">
        <f t="shared" si="292"/>
        <v>0.376778</v>
      </c>
      <c r="AC735" s="37" t="str">
        <f t="shared" si="293"/>
        <v/>
      </c>
      <c r="AD735" s="37" t="str">
        <f t="shared" si="294"/>
        <v/>
      </c>
      <c r="AE735" s="71">
        <f t="shared" si="295"/>
        <v>0</v>
      </c>
      <c r="AF735" s="71">
        <f t="shared" si="296"/>
        <v>692.41066008399991</v>
      </c>
      <c r="AG735" s="71">
        <f t="shared" si="297"/>
        <v>0</v>
      </c>
      <c r="AH735" s="71" t="str">
        <f t="shared" si="298"/>
        <v/>
      </c>
      <c r="AI735" s="37" t="str">
        <f t="shared" si="299"/>
        <v/>
      </c>
      <c r="AJ735" s="37" t="str">
        <f t="shared" si="300"/>
        <v/>
      </c>
      <c r="AK735" s="38">
        <f t="shared" si="301"/>
        <v>692.41</v>
      </c>
      <c r="AL735" s="38">
        <f t="shared" si="302"/>
        <v>704.27</v>
      </c>
      <c r="AM735" s="36">
        <f t="shared" si="303"/>
        <v>0</v>
      </c>
      <c r="AN735" s="39">
        <f t="shared" si="304"/>
        <v>1.8122660999999999E-3</v>
      </c>
      <c r="AO735" s="36">
        <f t="shared" si="305"/>
        <v>-233.71527305429998</v>
      </c>
      <c r="AP735" s="36">
        <f t="shared" si="306"/>
        <v>0</v>
      </c>
      <c r="AQ735" s="36">
        <f t="shared" si="307"/>
        <v>36330</v>
      </c>
      <c r="AR735" s="36">
        <f t="shared" si="308"/>
        <v>64868.200000000004</v>
      </c>
      <c r="AS735" s="36">
        <f t="shared" si="309"/>
        <v>92633</v>
      </c>
      <c r="AT735" s="40">
        <f t="shared" si="310"/>
        <v>92633</v>
      </c>
      <c r="AU735" s="37"/>
      <c r="AV735" s="37">
        <f t="shared" si="311"/>
        <v>1</v>
      </c>
    </row>
    <row r="736" spans="1:48" ht="15" customHeight="1" x14ac:dyDescent="0.25">
      <c r="A736" s="43">
        <v>73</v>
      </c>
      <c r="B736" s="43">
        <v>8600</v>
      </c>
      <c r="C736" t="s">
        <v>2275</v>
      </c>
      <c r="D736" t="s">
        <v>2276</v>
      </c>
      <c r="E736" s="44" t="s">
        <v>683</v>
      </c>
      <c r="F736" s="35">
        <v>786337</v>
      </c>
      <c r="G736" s="53">
        <v>19606</v>
      </c>
      <c r="H736" s="56">
        <f t="shared" si="287"/>
        <v>4.2923889983019317</v>
      </c>
      <c r="I736">
        <v>104</v>
      </c>
      <c r="J736">
        <v>7657</v>
      </c>
      <c r="K736" s="37">
        <f t="shared" si="286"/>
        <v>1.3582000000000001</v>
      </c>
      <c r="L736" s="37">
        <v>1323</v>
      </c>
      <c r="M736" s="37">
        <v>3427</v>
      </c>
      <c r="N736" s="37">
        <v>5393</v>
      </c>
      <c r="O736" s="37">
        <v>9641</v>
      </c>
      <c r="P736" s="45">
        <v>15876</v>
      </c>
      <c r="Q736" s="53">
        <v>19351</v>
      </c>
      <c r="R736" s="45">
        <f t="shared" si="288"/>
        <v>19351</v>
      </c>
      <c r="S736" s="38">
        <f t="shared" si="289"/>
        <v>0</v>
      </c>
      <c r="T736" s="53">
        <v>266878900</v>
      </c>
      <c r="U736" s="53">
        <v>2126555900</v>
      </c>
      <c r="V736" s="63">
        <f t="shared" si="290"/>
        <v>12.549818</v>
      </c>
      <c r="W736" s="36">
        <v>2488</v>
      </c>
      <c r="X736">
        <v>19382</v>
      </c>
      <c r="Y736">
        <f t="shared" si="291"/>
        <v>12.84</v>
      </c>
      <c r="Z736" s="55">
        <v>25055131</v>
      </c>
      <c r="AA736" s="46">
        <v>9218688</v>
      </c>
      <c r="AB736" s="37">
        <f t="shared" si="292"/>
        <v>0.376778</v>
      </c>
      <c r="AC736" s="37" t="str">
        <f t="shared" si="293"/>
        <v/>
      </c>
      <c r="AD736" s="37" t="str">
        <f t="shared" si="294"/>
        <v/>
      </c>
      <c r="AE736" s="71">
        <f t="shared" si="295"/>
        <v>0</v>
      </c>
      <c r="AF736" s="71">
        <f t="shared" si="296"/>
        <v>0</v>
      </c>
      <c r="AG736" s="71">
        <f t="shared" si="297"/>
        <v>602.66193847329987</v>
      </c>
      <c r="AH736" s="71" t="str">
        <f t="shared" si="298"/>
        <v/>
      </c>
      <c r="AI736" s="37" t="str">
        <f t="shared" si="299"/>
        <v/>
      </c>
      <c r="AJ736" s="37" t="str">
        <f t="shared" si="300"/>
        <v/>
      </c>
      <c r="AK736" s="38">
        <f t="shared" si="301"/>
        <v>602.66</v>
      </c>
      <c r="AL736" s="38">
        <f t="shared" si="302"/>
        <v>612.98</v>
      </c>
      <c r="AM736" s="36">
        <f t="shared" si="303"/>
        <v>2577864</v>
      </c>
      <c r="AN736" s="39">
        <f t="shared" si="304"/>
        <v>1.8122660999999999E-3</v>
      </c>
      <c r="AO736" s="36">
        <f t="shared" si="305"/>
        <v>3246.7236493347</v>
      </c>
      <c r="AP736" s="36">
        <f t="shared" si="306"/>
        <v>789584</v>
      </c>
      <c r="AQ736" s="36">
        <f t="shared" si="307"/>
        <v>196060</v>
      </c>
      <c r="AR736" s="36">
        <f t="shared" si="308"/>
        <v>460934.40000000002</v>
      </c>
      <c r="AS736" s="36">
        <f t="shared" si="309"/>
        <v>590277</v>
      </c>
      <c r="AT736" s="40">
        <f t="shared" si="310"/>
        <v>789584</v>
      </c>
      <c r="AU736" s="37"/>
      <c r="AV736" s="37">
        <f t="shared" si="311"/>
        <v>1</v>
      </c>
    </row>
    <row r="737" spans="1:48" ht="15" customHeight="1" x14ac:dyDescent="0.25">
      <c r="A737" s="43">
        <v>73</v>
      </c>
      <c r="B737" s="43">
        <v>9200</v>
      </c>
      <c r="C737" t="s">
        <v>2349</v>
      </c>
      <c r="D737" t="s">
        <v>2350</v>
      </c>
      <c r="E737" s="44" t="s">
        <v>720</v>
      </c>
      <c r="F737" s="35">
        <v>15855712</v>
      </c>
      <c r="G737" s="53">
        <v>71122</v>
      </c>
      <c r="H737" s="56">
        <f t="shared" si="287"/>
        <v>4.8520039607961145</v>
      </c>
      <c r="I737">
        <v>3661</v>
      </c>
      <c r="J737">
        <v>29130</v>
      </c>
      <c r="K737" s="37">
        <f t="shared" si="286"/>
        <v>12.567800000000002</v>
      </c>
      <c r="L737" s="37">
        <v>39691</v>
      </c>
      <c r="M737" s="37">
        <v>42566</v>
      </c>
      <c r="N737" s="37">
        <v>48812</v>
      </c>
      <c r="O737" s="37">
        <v>59107</v>
      </c>
      <c r="P737" s="45">
        <v>65842</v>
      </c>
      <c r="Q737" s="53">
        <v>68881</v>
      </c>
      <c r="R737" s="45">
        <f t="shared" si="288"/>
        <v>68881</v>
      </c>
      <c r="S737" s="38">
        <f t="shared" si="289"/>
        <v>0</v>
      </c>
      <c r="T737" s="53">
        <v>1248428800</v>
      </c>
      <c r="U737" s="53">
        <v>5739903931</v>
      </c>
      <c r="V737" s="63">
        <f t="shared" si="290"/>
        <v>21.749994999999998</v>
      </c>
      <c r="W737" s="36">
        <v>9120</v>
      </c>
      <c r="X737">
        <v>68910</v>
      </c>
      <c r="Y737">
        <f t="shared" si="291"/>
        <v>13.23</v>
      </c>
      <c r="Z737" s="55">
        <v>76560047</v>
      </c>
      <c r="AA737" s="46">
        <v>35119626</v>
      </c>
      <c r="AB737" s="37">
        <f t="shared" si="292"/>
        <v>0.376778</v>
      </c>
      <c r="AC737" s="37" t="str">
        <f t="shared" si="293"/>
        <v/>
      </c>
      <c r="AD737" s="37" t="str">
        <f t="shared" si="294"/>
        <v/>
      </c>
      <c r="AE737" s="71">
        <f t="shared" si="295"/>
        <v>0</v>
      </c>
      <c r="AF737" s="71">
        <f t="shared" si="296"/>
        <v>0</v>
      </c>
      <c r="AG737" s="71">
        <f t="shared" si="297"/>
        <v>778.82717645574996</v>
      </c>
      <c r="AH737" s="71" t="str">
        <f t="shared" si="298"/>
        <v/>
      </c>
      <c r="AI737" s="37" t="str">
        <f t="shared" si="299"/>
        <v/>
      </c>
      <c r="AJ737" s="37" t="str">
        <f t="shared" si="300"/>
        <v/>
      </c>
      <c r="AK737" s="38">
        <f t="shared" si="301"/>
        <v>778.83</v>
      </c>
      <c r="AL737" s="38">
        <f t="shared" si="302"/>
        <v>792.17</v>
      </c>
      <c r="AM737" s="36">
        <f t="shared" si="303"/>
        <v>27494573</v>
      </c>
      <c r="AN737" s="39">
        <f t="shared" si="304"/>
        <v>1.8122660999999999E-3</v>
      </c>
      <c r="AO737" s="36">
        <f t="shared" si="305"/>
        <v>21092.713232912098</v>
      </c>
      <c r="AP737" s="36">
        <f t="shared" si="306"/>
        <v>15876805</v>
      </c>
      <c r="AQ737" s="36">
        <f t="shared" si="307"/>
        <v>711220</v>
      </c>
      <c r="AR737" s="36">
        <f t="shared" si="308"/>
        <v>1755981.3</v>
      </c>
      <c r="AS737" s="36">
        <f t="shared" si="309"/>
        <v>15144492</v>
      </c>
      <c r="AT737" s="40">
        <f t="shared" si="310"/>
        <v>15876805</v>
      </c>
      <c r="AU737" s="37"/>
      <c r="AV737" s="37">
        <f t="shared" si="311"/>
        <v>1</v>
      </c>
    </row>
    <row r="738" spans="1:48" ht="15" customHeight="1" x14ac:dyDescent="0.25">
      <c r="A738" s="43">
        <v>73</v>
      </c>
      <c r="B738" s="43">
        <v>9800</v>
      </c>
      <c r="C738" t="s">
        <v>1097</v>
      </c>
      <c r="D738" t="s">
        <v>1098</v>
      </c>
      <c r="E738" s="44" t="s">
        <v>97</v>
      </c>
      <c r="F738" s="35">
        <v>223377</v>
      </c>
      <c r="G738" s="53">
        <v>646</v>
      </c>
      <c r="H738" s="56">
        <f t="shared" si="287"/>
        <v>2.8102325179950842</v>
      </c>
      <c r="I738">
        <v>99</v>
      </c>
      <c r="J738">
        <v>288</v>
      </c>
      <c r="K738" s="37">
        <f t="shared" si="286"/>
        <v>34.375</v>
      </c>
      <c r="L738" s="37">
        <v>615</v>
      </c>
      <c r="M738" s="37">
        <v>647</v>
      </c>
      <c r="N738" s="37">
        <v>589</v>
      </c>
      <c r="O738" s="37">
        <v>649</v>
      </c>
      <c r="P738" s="48">
        <v>743</v>
      </c>
      <c r="Q738" s="53">
        <v>626</v>
      </c>
      <c r="R738" s="45">
        <f t="shared" si="288"/>
        <v>743</v>
      </c>
      <c r="S738" s="38">
        <f t="shared" si="289"/>
        <v>13.06</v>
      </c>
      <c r="T738" s="53">
        <v>12598600</v>
      </c>
      <c r="U738" s="53">
        <v>55053400</v>
      </c>
      <c r="V738" s="63">
        <f t="shared" si="290"/>
        <v>22.884326999999999</v>
      </c>
      <c r="W738" s="36">
        <v>114</v>
      </c>
      <c r="X738">
        <v>578</v>
      </c>
      <c r="Y738">
        <f t="shared" si="291"/>
        <v>19.72</v>
      </c>
      <c r="Z738" s="55">
        <v>637998</v>
      </c>
      <c r="AA738" s="46">
        <v>473677</v>
      </c>
      <c r="AB738" s="37">
        <f t="shared" si="292"/>
        <v>0.376778</v>
      </c>
      <c r="AC738" s="37" t="str">
        <f t="shared" si="293"/>
        <v/>
      </c>
      <c r="AD738" s="37" t="str">
        <f t="shared" si="294"/>
        <v/>
      </c>
      <c r="AE738" s="71">
        <f t="shared" si="295"/>
        <v>817.20272787720023</v>
      </c>
      <c r="AF738" s="71">
        <f t="shared" si="296"/>
        <v>0</v>
      </c>
      <c r="AG738" s="71">
        <f t="shared" si="297"/>
        <v>0</v>
      </c>
      <c r="AH738" s="71" t="str">
        <f t="shared" si="298"/>
        <v/>
      </c>
      <c r="AI738" s="37" t="str">
        <f t="shared" si="299"/>
        <v/>
      </c>
      <c r="AJ738" s="37" t="str">
        <f t="shared" si="300"/>
        <v/>
      </c>
      <c r="AK738" s="38">
        <f t="shared" si="301"/>
        <v>817.2</v>
      </c>
      <c r="AL738" s="38">
        <f t="shared" si="302"/>
        <v>831.2</v>
      </c>
      <c r="AM738" s="36">
        <f t="shared" si="303"/>
        <v>296572</v>
      </c>
      <c r="AN738" s="39">
        <f t="shared" si="304"/>
        <v>1.8122660999999999E-3</v>
      </c>
      <c r="AO738" s="36">
        <f t="shared" si="305"/>
        <v>132.64881718949999</v>
      </c>
      <c r="AP738" s="36">
        <f t="shared" si="306"/>
        <v>223510</v>
      </c>
      <c r="AQ738" s="36">
        <f t="shared" si="307"/>
        <v>6460</v>
      </c>
      <c r="AR738" s="36">
        <f t="shared" si="308"/>
        <v>23683.850000000002</v>
      </c>
      <c r="AS738" s="36">
        <f t="shared" si="309"/>
        <v>216917</v>
      </c>
      <c r="AT738" s="40">
        <f t="shared" si="310"/>
        <v>223510</v>
      </c>
      <c r="AU738" s="37"/>
      <c r="AV738" s="37">
        <f t="shared" si="311"/>
        <v>1</v>
      </c>
    </row>
    <row r="739" spans="1:48" ht="15" customHeight="1" x14ac:dyDescent="0.25">
      <c r="A739" s="43">
        <v>74</v>
      </c>
      <c r="B739" s="43">
        <v>300</v>
      </c>
      <c r="C739" t="s">
        <v>1379</v>
      </c>
      <c r="D739" t="s">
        <v>1380</v>
      </c>
      <c r="E739" s="44" t="s">
        <v>237</v>
      </c>
      <c r="F739" s="35">
        <v>217716</v>
      </c>
      <c r="G739" s="53">
        <v>692</v>
      </c>
      <c r="H739" s="56">
        <f t="shared" si="287"/>
        <v>2.840106094456758</v>
      </c>
      <c r="I739">
        <v>78</v>
      </c>
      <c r="J739">
        <v>297</v>
      </c>
      <c r="K739" s="37">
        <f t="shared" si="286"/>
        <v>26.262600000000003</v>
      </c>
      <c r="L739" s="37">
        <v>569</v>
      </c>
      <c r="M739" s="37">
        <v>555</v>
      </c>
      <c r="N739" s="37">
        <v>549</v>
      </c>
      <c r="O739" s="37">
        <v>590</v>
      </c>
      <c r="P739" s="48">
        <v>691</v>
      </c>
      <c r="Q739" s="53">
        <v>676</v>
      </c>
      <c r="R739" s="45">
        <f t="shared" si="288"/>
        <v>691</v>
      </c>
      <c r="S739" s="38">
        <f t="shared" si="289"/>
        <v>0</v>
      </c>
      <c r="T739" s="53">
        <v>6492100</v>
      </c>
      <c r="U739" s="53">
        <v>54203299</v>
      </c>
      <c r="V739" s="63">
        <f t="shared" si="290"/>
        <v>11.977315000000001</v>
      </c>
      <c r="W739" s="36">
        <v>98</v>
      </c>
      <c r="X739">
        <v>594</v>
      </c>
      <c r="Y739">
        <f t="shared" si="291"/>
        <v>16.5</v>
      </c>
      <c r="Z739" s="55">
        <v>618199</v>
      </c>
      <c r="AA739" s="46">
        <v>469138</v>
      </c>
      <c r="AB739" s="37">
        <f t="shared" si="292"/>
        <v>0.376778</v>
      </c>
      <c r="AC739" s="37" t="str">
        <f t="shared" si="293"/>
        <v/>
      </c>
      <c r="AD739" s="37" t="str">
        <f t="shared" si="294"/>
        <v/>
      </c>
      <c r="AE739" s="71">
        <f t="shared" si="295"/>
        <v>823.80111382532527</v>
      </c>
      <c r="AF739" s="71">
        <f t="shared" si="296"/>
        <v>0</v>
      </c>
      <c r="AG739" s="71">
        <f t="shared" si="297"/>
        <v>0</v>
      </c>
      <c r="AH739" s="71" t="str">
        <f t="shared" si="298"/>
        <v/>
      </c>
      <c r="AI739" s="37" t="str">
        <f t="shared" si="299"/>
        <v/>
      </c>
      <c r="AJ739" s="37" t="str">
        <f t="shared" si="300"/>
        <v/>
      </c>
      <c r="AK739" s="38">
        <f t="shared" si="301"/>
        <v>823.8</v>
      </c>
      <c r="AL739" s="38">
        <f t="shared" si="302"/>
        <v>837.91</v>
      </c>
      <c r="AM739" s="36">
        <f t="shared" si="303"/>
        <v>346910</v>
      </c>
      <c r="AN739" s="39">
        <f t="shared" si="304"/>
        <v>1.8122660999999999E-3</v>
      </c>
      <c r="AO739" s="36">
        <f t="shared" si="305"/>
        <v>234.13390652339999</v>
      </c>
      <c r="AP739" s="36">
        <f t="shared" si="306"/>
        <v>217950</v>
      </c>
      <c r="AQ739" s="36">
        <f t="shared" si="307"/>
        <v>6920</v>
      </c>
      <c r="AR739" s="36">
        <f t="shared" si="308"/>
        <v>23456.9</v>
      </c>
      <c r="AS739" s="36">
        <f t="shared" si="309"/>
        <v>210796</v>
      </c>
      <c r="AT739" s="40">
        <f t="shared" si="310"/>
        <v>217950</v>
      </c>
      <c r="AU739" s="37"/>
      <c r="AV739" s="37">
        <f t="shared" si="311"/>
        <v>1</v>
      </c>
    </row>
    <row r="740" spans="1:48" ht="15" customHeight="1" x14ac:dyDescent="0.25">
      <c r="A740" s="43">
        <v>74</v>
      </c>
      <c r="B740" s="43">
        <v>500</v>
      </c>
      <c r="C740" t="s">
        <v>1915</v>
      </c>
      <c r="D740" t="s">
        <v>1916</v>
      </c>
      <c r="E740" s="44" t="s">
        <v>504</v>
      </c>
      <c r="F740" s="35">
        <v>301124</v>
      </c>
      <c r="G740" s="53">
        <v>1383</v>
      </c>
      <c r="H740" s="56">
        <f t="shared" si="287"/>
        <v>3.1408221801093106</v>
      </c>
      <c r="I740">
        <v>46</v>
      </c>
      <c r="J740">
        <v>477</v>
      </c>
      <c r="K740" s="37">
        <f t="shared" si="286"/>
        <v>9.6435999999999993</v>
      </c>
      <c r="L740" s="37">
        <v>690</v>
      </c>
      <c r="M740" s="37">
        <v>775</v>
      </c>
      <c r="N740" s="37">
        <v>733</v>
      </c>
      <c r="O740" s="37">
        <v>984</v>
      </c>
      <c r="P740" s="45">
        <v>1239</v>
      </c>
      <c r="Q740" s="53">
        <v>1315</v>
      </c>
      <c r="R740" s="45">
        <f t="shared" si="288"/>
        <v>1315</v>
      </c>
      <c r="S740" s="38">
        <f t="shared" si="289"/>
        <v>0</v>
      </c>
      <c r="T740" s="53">
        <v>22587800</v>
      </c>
      <c r="U740" s="53">
        <v>135899453</v>
      </c>
      <c r="V740" s="63">
        <f t="shared" si="290"/>
        <v>16.620965000000002</v>
      </c>
      <c r="W740" s="36">
        <v>121</v>
      </c>
      <c r="X740">
        <v>1258</v>
      </c>
      <c r="Y740">
        <f t="shared" si="291"/>
        <v>9.6199999999999992</v>
      </c>
      <c r="Z740" s="55">
        <v>1635055</v>
      </c>
      <c r="AA740" s="46">
        <v>734465</v>
      </c>
      <c r="AB740" s="37">
        <f t="shared" si="292"/>
        <v>0.376778</v>
      </c>
      <c r="AC740" s="37" t="str">
        <f t="shared" si="293"/>
        <v/>
      </c>
      <c r="AD740" s="37" t="str">
        <f t="shared" si="294"/>
        <v/>
      </c>
      <c r="AE740" s="71">
        <f t="shared" si="295"/>
        <v>890.22238067600415</v>
      </c>
      <c r="AF740" s="71">
        <f t="shared" si="296"/>
        <v>0</v>
      </c>
      <c r="AG740" s="71">
        <f t="shared" si="297"/>
        <v>0</v>
      </c>
      <c r="AH740" s="71" t="str">
        <f t="shared" si="298"/>
        <v/>
      </c>
      <c r="AI740" s="37" t="str">
        <f t="shared" si="299"/>
        <v/>
      </c>
      <c r="AJ740" s="37" t="str">
        <f t="shared" si="300"/>
        <v/>
      </c>
      <c r="AK740" s="38">
        <f t="shared" si="301"/>
        <v>890.22</v>
      </c>
      <c r="AL740" s="38">
        <f t="shared" si="302"/>
        <v>905.47</v>
      </c>
      <c r="AM740" s="36">
        <f t="shared" si="303"/>
        <v>636212</v>
      </c>
      <c r="AN740" s="39">
        <f t="shared" si="304"/>
        <v>1.8122660999999999E-3</v>
      </c>
      <c r="AO740" s="36">
        <f t="shared" si="305"/>
        <v>607.26862291679993</v>
      </c>
      <c r="AP740" s="36">
        <f t="shared" si="306"/>
        <v>301731</v>
      </c>
      <c r="AQ740" s="36">
        <f t="shared" si="307"/>
        <v>13830</v>
      </c>
      <c r="AR740" s="36">
        <f t="shared" si="308"/>
        <v>36723.25</v>
      </c>
      <c r="AS740" s="36">
        <f t="shared" si="309"/>
        <v>287294</v>
      </c>
      <c r="AT740" s="40">
        <f t="shared" si="310"/>
        <v>301731</v>
      </c>
      <c r="AU740" s="37"/>
      <c r="AV740" s="37">
        <f t="shared" si="311"/>
        <v>1</v>
      </c>
    </row>
    <row r="741" spans="1:48" ht="15" customHeight="1" x14ac:dyDescent="0.25">
      <c r="A741" s="43">
        <v>74</v>
      </c>
      <c r="B741" s="43">
        <v>700</v>
      </c>
      <c r="C741" t="s">
        <v>2113</v>
      </c>
      <c r="D741" t="s">
        <v>2114</v>
      </c>
      <c r="E741" s="44" t="s">
        <v>603</v>
      </c>
      <c r="F741" s="35">
        <v>5727584</v>
      </c>
      <c r="G741" s="53">
        <v>27544</v>
      </c>
      <c r="H741" s="56">
        <f t="shared" si="287"/>
        <v>4.4400270096966175</v>
      </c>
      <c r="I741">
        <v>1780</v>
      </c>
      <c r="J741">
        <v>11297</v>
      </c>
      <c r="K741" s="37">
        <f t="shared" si="286"/>
        <v>15.756400000000001</v>
      </c>
      <c r="L741" s="37">
        <v>15341</v>
      </c>
      <c r="M741" s="37">
        <v>18632</v>
      </c>
      <c r="N741" s="37">
        <v>19386</v>
      </c>
      <c r="O741" s="37">
        <v>22434</v>
      </c>
      <c r="P741" s="45">
        <v>25599</v>
      </c>
      <c r="Q741" s="53">
        <v>26420</v>
      </c>
      <c r="R741" s="45">
        <f t="shared" si="288"/>
        <v>26420</v>
      </c>
      <c r="S741" s="38">
        <f t="shared" si="289"/>
        <v>0</v>
      </c>
      <c r="T741" s="53">
        <v>574605700</v>
      </c>
      <c r="U741" s="53">
        <v>2799088393</v>
      </c>
      <c r="V741" s="63">
        <f t="shared" si="290"/>
        <v>20.528316</v>
      </c>
      <c r="W741" s="36">
        <v>4873</v>
      </c>
      <c r="X741">
        <v>26400</v>
      </c>
      <c r="Y741">
        <f t="shared" si="291"/>
        <v>18.46</v>
      </c>
      <c r="Z741" s="55">
        <v>33948208</v>
      </c>
      <c r="AA741" s="46">
        <v>16760471</v>
      </c>
      <c r="AB741" s="37">
        <f t="shared" si="292"/>
        <v>0.376778</v>
      </c>
      <c r="AC741" s="37" t="str">
        <f t="shared" si="293"/>
        <v/>
      </c>
      <c r="AD741" s="37" t="str">
        <f t="shared" si="294"/>
        <v/>
      </c>
      <c r="AE741" s="71">
        <f t="shared" si="295"/>
        <v>0</v>
      </c>
      <c r="AF741" s="71">
        <f t="shared" si="296"/>
        <v>0</v>
      </c>
      <c r="AG741" s="71">
        <f t="shared" si="297"/>
        <v>871.35562100459981</v>
      </c>
      <c r="AH741" s="71" t="str">
        <f t="shared" si="298"/>
        <v/>
      </c>
      <c r="AI741" s="37" t="str">
        <f t="shared" si="299"/>
        <v/>
      </c>
      <c r="AJ741" s="37" t="str">
        <f t="shared" si="300"/>
        <v/>
      </c>
      <c r="AK741" s="38">
        <f t="shared" si="301"/>
        <v>871.36</v>
      </c>
      <c r="AL741" s="38">
        <f t="shared" si="302"/>
        <v>886.29</v>
      </c>
      <c r="AM741" s="36">
        <f t="shared" si="303"/>
        <v>11621034</v>
      </c>
      <c r="AN741" s="39">
        <f t="shared" si="304"/>
        <v>1.8122660999999999E-3</v>
      </c>
      <c r="AO741" s="36">
        <f t="shared" si="305"/>
        <v>10680.499647044999</v>
      </c>
      <c r="AP741" s="36">
        <f t="shared" si="306"/>
        <v>5738264</v>
      </c>
      <c r="AQ741" s="36">
        <f t="shared" si="307"/>
        <v>275440</v>
      </c>
      <c r="AR741" s="36">
        <f t="shared" si="308"/>
        <v>838023.55</v>
      </c>
      <c r="AS741" s="36">
        <f t="shared" si="309"/>
        <v>5452144</v>
      </c>
      <c r="AT741" s="40">
        <f t="shared" si="310"/>
        <v>5738264</v>
      </c>
      <c r="AU741" s="37"/>
      <c r="AV741" s="37">
        <f t="shared" si="311"/>
        <v>1</v>
      </c>
    </row>
    <row r="742" spans="1:48" ht="15" customHeight="1" x14ac:dyDescent="0.25">
      <c r="A742" s="43">
        <v>74</v>
      </c>
      <c r="B742" s="43">
        <v>7100</v>
      </c>
      <c r="C742" t="s">
        <v>1053</v>
      </c>
      <c r="D742" t="s">
        <v>1054</v>
      </c>
      <c r="E742" s="44" t="s">
        <v>75</v>
      </c>
      <c r="F742" s="35">
        <v>810630</v>
      </c>
      <c r="G742" s="53">
        <v>2003</v>
      </c>
      <c r="H742" s="56">
        <f t="shared" si="287"/>
        <v>3.3016809492935764</v>
      </c>
      <c r="I742">
        <v>224</v>
      </c>
      <c r="J742">
        <v>855</v>
      </c>
      <c r="K742" s="37">
        <f t="shared" si="286"/>
        <v>26.198799999999999</v>
      </c>
      <c r="L742" s="37">
        <v>1804</v>
      </c>
      <c r="M742" s="37">
        <v>1969</v>
      </c>
      <c r="N742" s="37">
        <v>2043</v>
      </c>
      <c r="O742" s="37">
        <v>1933</v>
      </c>
      <c r="P742" s="45">
        <v>1996</v>
      </c>
      <c r="Q742" s="53">
        <v>1974</v>
      </c>
      <c r="R742" s="45">
        <f t="shared" si="288"/>
        <v>2043</v>
      </c>
      <c r="S742" s="38">
        <f t="shared" si="289"/>
        <v>1.96</v>
      </c>
      <c r="T742" s="53">
        <v>24425900</v>
      </c>
      <c r="U742" s="53">
        <v>165655509</v>
      </c>
      <c r="V742" s="63">
        <f t="shared" si="290"/>
        <v>14.744997</v>
      </c>
      <c r="W742" s="36">
        <v>518</v>
      </c>
      <c r="X742">
        <v>2110</v>
      </c>
      <c r="Y742">
        <f t="shared" si="291"/>
        <v>24.55</v>
      </c>
      <c r="Z742" s="55">
        <v>1939368</v>
      </c>
      <c r="AA742" s="46">
        <v>899832</v>
      </c>
      <c r="AB742" s="37">
        <f t="shared" si="292"/>
        <v>0.376778</v>
      </c>
      <c r="AC742" s="37" t="str">
        <f t="shared" si="293"/>
        <v/>
      </c>
      <c r="AD742" s="37" t="str">
        <f t="shared" si="294"/>
        <v/>
      </c>
      <c r="AE742" s="71">
        <f t="shared" si="295"/>
        <v>925.75238303711728</v>
      </c>
      <c r="AF742" s="71">
        <f t="shared" si="296"/>
        <v>0</v>
      </c>
      <c r="AG742" s="71">
        <f t="shared" si="297"/>
        <v>0</v>
      </c>
      <c r="AH742" s="71" t="str">
        <f t="shared" si="298"/>
        <v/>
      </c>
      <c r="AI742" s="37" t="str">
        <f t="shared" si="299"/>
        <v/>
      </c>
      <c r="AJ742" s="37" t="str">
        <f t="shared" si="300"/>
        <v/>
      </c>
      <c r="AK742" s="38">
        <f t="shared" si="301"/>
        <v>925.75</v>
      </c>
      <c r="AL742" s="38">
        <f t="shared" si="302"/>
        <v>941.61</v>
      </c>
      <c r="AM742" s="36">
        <f t="shared" si="303"/>
        <v>1155334</v>
      </c>
      <c r="AN742" s="39">
        <f t="shared" si="304"/>
        <v>1.8122660999999999E-3</v>
      </c>
      <c r="AO742" s="36">
        <f t="shared" si="305"/>
        <v>624.69537373439994</v>
      </c>
      <c r="AP742" s="36">
        <f t="shared" si="306"/>
        <v>811255</v>
      </c>
      <c r="AQ742" s="36">
        <f t="shared" si="307"/>
        <v>20030</v>
      </c>
      <c r="AR742" s="36">
        <f t="shared" si="308"/>
        <v>44991.600000000006</v>
      </c>
      <c r="AS742" s="36">
        <f t="shared" si="309"/>
        <v>790600</v>
      </c>
      <c r="AT742" s="40">
        <f t="shared" si="310"/>
        <v>811255</v>
      </c>
      <c r="AU742" s="37"/>
      <c r="AV742" s="37">
        <f t="shared" si="311"/>
        <v>1</v>
      </c>
    </row>
    <row r="743" spans="1:48" ht="15" customHeight="1" x14ac:dyDescent="0.25">
      <c r="A743" s="43">
        <v>75</v>
      </c>
      <c r="B743" s="43">
        <v>100</v>
      </c>
      <c r="C743" t="s">
        <v>919</v>
      </c>
      <c r="D743" t="s">
        <v>920</v>
      </c>
      <c r="E743" s="44" t="s">
        <v>8</v>
      </c>
      <c r="F743" s="35">
        <v>20255</v>
      </c>
      <c r="G743" s="53">
        <v>91</v>
      </c>
      <c r="H743" s="56">
        <f t="shared" si="287"/>
        <v>1.9590413923210936</v>
      </c>
      <c r="I743">
        <v>19</v>
      </c>
      <c r="J743">
        <v>42</v>
      </c>
      <c r="K743" s="37">
        <f t="shared" si="286"/>
        <v>45.238099999999996</v>
      </c>
      <c r="L743" s="37">
        <v>140</v>
      </c>
      <c r="M743" s="37">
        <v>145</v>
      </c>
      <c r="N743" s="37">
        <v>136</v>
      </c>
      <c r="O743" s="37">
        <v>142</v>
      </c>
      <c r="P743" s="48">
        <v>103</v>
      </c>
      <c r="Q743" s="53">
        <v>94</v>
      </c>
      <c r="R743" s="45">
        <f t="shared" si="288"/>
        <v>145</v>
      </c>
      <c r="S743" s="38">
        <f t="shared" si="289"/>
        <v>37.24</v>
      </c>
      <c r="T743" s="53">
        <v>3788400</v>
      </c>
      <c r="U743" s="53">
        <v>6235328</v>
      </c>
      <c r="V743" s="63">
        <f t="shared" si="290"/>
        <v>60.757027999999998</v>
      </c>
      <c r="W743" s="36">
        <v>32</v>
      </c>
      <c r="X743">
        <v>101</v>
      </c>
      <c r="Y743">
        <f t="shared" si="291"/>
        <v>31.68</v>
      </c>
      <c r="Z743" s="55">
        <v>93887</v>
      </c>
      <c r="AA743" s="46">
        <v>87399</v>
      </c>
      <c r="AB743" s="37">
        <f t="shared" si="292"/>
        <v>0.376778</v>
      </c>
      <c r="AC743" s="37" t="str">
        <f t="shared" si="293"/>
        <v/>
      </c>
      <c r="AD743" s="37" t="str">
        <f t="shared" si="294"/>
        <v/>
      </c>
      <c r="AE743" s="71">
        <f t="shared" si="295"/>
        <v>629.19418561170619</v>
      </c>
      <c r="AF743" s="71">
        <f t="shared" si="296"/>
        <v>0</v>
      </c>
      <c r="AG743" s="71">
        <f t="shared" si="297"/>
        <v>0</v>
      </c>
      <c r="AH743" s="71" t="str">
        <f t="shared" si="298"/>
        <v/>
      </c>
      <c r="AI743" s="37" t="str">
        <f t="shared" si="299"/>
        <v/>
      </c>
      <c r="AJ743" s="37" t="str">
        <f t="shared" si="300"/>
        <v/>
      </c>
      <c r="AK743" s="38">
        <f t="shared" si="301"/>
        <v>629.19000000000005</v>
      </c>
      <c r="AL743" s="38">
        <f t="shared" si="302"/>
        <v>639.97</v>
      </c>
      <c r="AM743" s="36">
        <f t="shared" si="303"/>
        <v>22863</v>
      </c>
      <c r="AN743" s="39">
        <f t="shared" si="304"/>
        <v>1.8122660999999999E-3</v>
      </c>
      <c r="AO743" s="36">
        <f t="shared" si="305"/>
        <v>4.7263899887999994</v>
      </c>
      <c r="AP743" s="36">
        <f t="shared" si="306"/>
        <v>20260</v>
      </c>
      <c r="AQ743" s="36">
        <f t="shared" si="307"/>
        <v>910</v>
      </c>
      <c r="AR743" s="36">
        <f t="shared" si="308"/>
        <v>4369.95</v>
      </c>
      <c r="AS743" s="36">
        <f t="shared" si="309"/>
        <v>19345</v>
      </c>
      <c r="AT743" s="40">
        <f t="shared" si="310"/>
        <v>20260</v>
      </c>
      <c r="AU743" s="37"/>
      <c r="AV743" s="37">
        <f t="shared" si="311"/>
        <v>1</v>
      </c>
    </row>
    <row r="744" spans="1:48" ht="15" customHeight="1" x14ac:dyDescent="0.25">
      <c r="A744" s="43">
        <v>75</v>
      </c>
      <c r="B744" s="43">
        <v>200</v>
      </c>
      <c r="C744" t="s">
        <v>1175</v>
      </c>
      <c r="D744" t="s">
        <v>1176</v>
      </c>
      <c r="E744" s="44" t="s">
        <v>136</v>
      </c>
      <c r="F744" s="35">
        <v>146618</v>
      </c>
      <c r="G744" s="53">
        <v>393</v>
      </c>
      <c r="H744" s="56">
        <f t="shared" si="287"/>
        <v>2.5943925503754266</v>
      </c>
      <c r="I744">
        <v>94</v>
      </c>
      <c r="J744">
        <v>242</v>
      </c>
      <c r="K744" s="37">
        <f t="shared" si="286"/>
        <v>38.842999999999996</v>
      </c>
      <c r="L744" s="37">
        <v>455</v>
      </c>
      <c r="M744" s="37">
        <v>559</v>
      </c>
      <c r="N744" s="37">
        <v>521</v>
      </c>
      <c r="O744" s="37">
        <v>443</v>
      </c>
      <c r="P744" s="48">
        <v>400</v>
      </c>
      <c r="Q744" s="53">
        <v>405</v>
      </c>
      <c r="R744" s="45">
        <f t="shared" si="288"/>
        <v>559</v>
      </c>
      <c r="S744" s="38">
        <f t="shared" si="289"/>
        <v>29.7</v>
      </c>
      <c r="T744" s="53">
        <v>2864400</v>
      </c>
      <c r="U744" s="53">
        <v>18309950</v>
      </c>
      <c r="V744" s="63">
        <f t="shared" si="290"/>
        <v>15.643953</v>
      </c>
      <c r="W744" s="36">
        <v>117</v>
      </c>
      <c r="X744">
        <v>412</v>
      </c>
      <c r="Y744">
        <f t="shared" si="291"/>
        <v>28.4</v>
      </c>
      <c r="Z744" s="55">
        <v>195846</v>
      </c>
      <c r="AA744" s="46">
        <v>90931</v>
      </c>
      <c r="AB744" s="37">
        <f t="shared" si="292"/>
        <v>0.376778</v>
      </c>
      <c r="AC744" s="37" t="str">
        <f t="shared" si="293"/>
        <v/>
      </c>
      <c r="AD744" s="37" t="str">
        <f t="shared" si="294"/>
        <v/>
      </c>
      <c r="AE744" s="71">
        <f t="shared" si="295"/>
        <v>769.52864334927312</v>
      </c>
      <c r="AF744" s="71">
        <f t="shared" si="296"/>
        <v>0</v>
      </c>
      <c r="AG744" s="71">
        <f t="shared" si="297"/>
        <v>0</v>
      </c>
      <c r="AH744" s="71" t="str">
        <f t="shared" si="298"/>
        <v/>
      </c>
      <c r="AI744" s="37" t="str">
        <f t="shared" si="299"/>
        <v/>
      </c>
      <c r="AJ744" s="37" t="str">
        <f t="shared" si="300"/>
        <v/>
      </c>
      <c r="AK744" s="38">
        <f t="shared" si="301"/>
        <v>769.53</v>
      </c>
      <c r="AL744" s="38">
        <f t="shared" si="302"/>
        <v>782.71</v>
      </c>
      <c r="AM744" s="36">
        <f t="shared" si="303"/>
        <v>233815</v>
      </c>
      <c r="AN744" s="39">
        <f t="shared" si="304"/>
        <v>1.8122660999999999E-3</v>
      </c>
      <c r="AO744" s="36">
        <f t="shared" si="305"/>
        <v>158.0241671217</v>
      </c>
      <c r="AP744" s="36">
        <f t="shared" si="306"/>
        <v>146776</v>
      </c>
      <c r="AQ744" s="36">
        <f t="shared" si="307"/>
        <v>3930</v>
      </c>
      <c r="AR744" s="36">
        <f t="shared" si="308"/>
        <v>4546.55</v>
      </c>
      <c r="AS744" s="36">
        <f t="shared" si="309"/>
        <v>142688</v>
      </c>
      <c r="AT744" s="40">
        <f t="shared" si="310"/>
        <v>146776</v>
      </c>
      <c r="AU744" s="37"/>
      <c r="AV744" s="37">
        <f t="shared" si="311"/>
        <v>1</v>
      </c>
    </row>
    <row r="745" spans="1:48" ht="15" customHeight="1" x14ac:dyDescent="0.25">
      <c r="A745" s="43">
        <v>75</v>
      </c>
      <c r="B745" s="43">
        <v>300</v>
      </c>
      <c r="C745" t="s">
        <v>1319</v>
      </c>
      <c r="D745" t="s">
        <v>1320</v>
      </c>
      <c r="E745" s="44" t="s">
        <v>207</v>
      </c>
      <c r="F745" s="35">
        <v>60771</v>
      </c>
      <c r="G745" s="53">
        <v>213</v>
      </c>
      <c r="H745" s="56">
        <f t="shared" si="287"/>
        <v>2.3283796034387376</v>
      </c>
      <c r="I745">
        <v>43</v>
      </c>
      <c r="J745">
        <v>133</v>
      </c>
      <c r="K745" s="37">
        <f t="shared" si="286"/>
        <v>32.330799999999996</v>
      </c>
      <c r="L745" s="37">
        <v>252</v>
      </c>
      <c r="M745" s="37">
        <v>317</v>
      </c>
      <c r="N745" s="37">
        <v>221</v>
      </c>
      <c r="O745" s="37">
        <v>254</v>
      </c>
      <c r="P745" s="48">
        <v>241</v>
      </c>
      <c r="Q745" s="53">
        <v>221</v>
      </c>
      <c r="R745" s="45">
        <f t="shared" si="288"/>
        <v>317</v>
      </c>
      <c r="S745" s="38">
        <f t="shared" si="289"/>
        <v>32.81</v>
      </c>
      <c r="T745" s="53">
        <v>1893700</v>
      </c>
      <c r="U745" s="53">
        <v>15322956</v>
      </c>
      <c r="V745" s="63">
        <f t="shared" si="290"/>
        <v>12.358580999999999</v>
      </c>
      <c r="W745" s="36">
        <v>41</v>
      </c>
      <c r="X745">
        <v>237</v>
      </c>
      <c r="Y745">
        <f t="shared" si="291"/>
        <v>17.3</v>
      </c>
      <c r="Z745" s="55">
        <v>149712</v>
      </c>
      <c r="AA745" s="46">
        <v>55282</v>
      </c>
      <c r="AB745" s="37">
        <f t="shared" si="292"/>
        <v>0.376778</v>
      </c>
      <c r="AC745" s="37" t="str">
        <f t="shared" si="293"/>
        <v/>
      </c>
      <c r="AD745" s="37" t="str">
        <f t="shared" si="294"/>
        <v/>
      </c>
      <c r="AE745" s="71">
        <f t="shared" si="295"/>
        <v>710.77250166873807</v>
      </c>
      <c r="AF745" s="71">
        <f t="shared" si="296"/>
        <v>0</v>
      </c>
      <c r="AG745" s="71">
        <f t="shared" si="297"/>
        <v>0</v>
      </c>
      <c r="AH745" s="71" t="str">
        <f t="shared" si="298"/>
        <v/>
      </c>
      <c r="AI745" s="37" t="str">
        <f t="shared" si="299"/>
        <v/>
      </c>
      <c r="AJ745" s="37" t="str">
        <f t="shared" si="300"/>
        <v/>
      </c>
      <c r="AK745" s="38">
        <f t="shared" si="301"/>
        <v>710.77</v>
      </c>
      <c r="AL745" s="38">
        <f t="shared" si="302"/>
        <v>722.95</v>
      </c>
      <c r="AM745" s="36">
        <f t="shared" si="303"/>
        <v>97580</v>
      </c>
      <c r="AN745" s="39">
        <f t="shared" si="304"/>
        <v>1.8122660999999999E-3</v>
      </c>
      <c r="AO745" s="36">
        <f t="shared" si="305"/>
        <v>66.707702874899994</v>
      </c>
      <c r="AP745" s="36">
        <f t="shared" si="306"/>
        <v>60838</v>
      </c>
      <c r="AQ745" s="36">
        <f t="shared" si="307"/>
        <v>2130</v>
      </c>
      <c r="AR745" s="36">
        <f t="shared" si="308"/>
        <v>2764.1000000000004</v>
      </c>
      <c r="AS745" s="36">
        <f t="shared" si="309"/>
        <v>58641</v>
      </c>
      <c r="AT745" s="40">
        <f t="shared" si="310"/>
        <v>60838</v>
      </c>
      <c r="AU745" s="37"/>
      <c r="AV745" s="37">
        <f t="shared" si="311"/>
        <v>1</v>
      </c>
    </row>
    <row r="746" spans="1:48" ht="15" customHeight="1" x14ac:dyDescent="0.25">
      <c r="A746" s="43">
        <v>75</v>
      </c>
      <c r="B746" s="43">
        <v>400</v>
      </c>
      <c r="C746" t="s">
        <v>1575</v>
      </c>
      <c r="D746" t="s">
        <v>1576</v>
      </c>
      <c r="E746" s="44" t="s">
        <v>334</v>
      </c>
      <c r="F746" s="35">
        <v>346772</v>
      </c>
      <c r="G746" s="53">
        <v>837</v>
      </c>
      <c r="H746" s="56">
        <f t="shared" si="287"/>
        <v>2.92272545799326</v>
      </c>
      <c r="I746">
        <v>91</v>
      </c>
      <c r="J746">
        <v>313</v>
      </c>
      <c r="K746" s="37">
        <f t="shared" si="286"/>
        <v>29.073500000000003</v>
      </c>
      <c r="L746" s="37">
        <v>806</v>
      </c>
      <c r="M746" s="37">
        <v>877</v>
      </c>
      <c r="N746" s="37">
        <v>723</v>
      </c>
      <c r="O746" s="37">
        <v>717</v>
      </c>
      <c r="P746" s="48">
        <v>765</v>
      </c>
      <c r="Q746" s="53">
        <v>863</v>
      </c>
      <c r="R746" s="45">
        <f t="shared" si="288"/>
        <v>877</v>
      </c>
      <c r="S746" s="38">
        <f t="shared" si="289"/>
        <v>4.5599999999999996</v>
      </c>
      <c r="T746" s="53">
        <v>5211900</v>
      </c>
      <c r="U746" s="53">
        <v>27952483</v>
      </c>
      <c r="V746" s="63">
        <f t="shared" si="290"/>
        <v>18.645571</v>
      </c>
      <c r="W746" s="36">
        <v>117</v>
      </c>
      <c r="X746">
        <v>725</v>
      </c>
      <c r="Y746">
        <f t="shared" si="291"/>
        <v>16.14</v>
      </c>
      <c r="Z746" s="55">
        <v>303285</v>
      </c>
      <c r="AA746" s="46">
        <v>331730</v>
      </c>
      <c r="AB746" s="37">
        <f t="shared" si="292"/>
        <v>0.376778</v>
      </c>
      <c r="AC746" s="37" t="str">
        <f t="shared" si="293"/>
        <v/>
      </c>
      <c r="AD746" s="37" t="str">
        <f t="shared" si="294"/>
        <v/>
      </c>
      <c r="AE746" s="71">
        <f t="shared" si="295"/>
        <v>842.04983098517732</v>
      </c>
      <c r="AF746" s="71">
        <f t="shared" si="296"/>
        <v>0</v>
      </c>
      <c r="AG746" s="71">
        <f t="shared" si="297"/>
        <v>0</v>
      </c>
      <c r="AH746" s="71" t="str">
        <f t="shared" si="298"/>
        <v/>
      </c>
      <c r="AI746" s="37" t="str">
        <f t="shared" si="299"/>
        <v/>
      </c>
      <c r="AJ746" s="37" t="str">
        <f t="shared" si="300"/>
        <v/>
      </c>
      <c r="AK746" s="38">
        <f t="shared" si="301"/>
        <v>842.05</v>
      </c>
      <c r="AL746" s="38">
        <f t="shared" si="302"/>
        <v>856.48</v>
      </c>
      <c r="AM746" s="36">
        <f t="shared" si="303"/>
        <v>602603</v>
      </c>
      <c r="AN746" s="39">
        <f t="shared" si="304"/>
        <v>1.8122660999999999E-3</v>
      </c>
      <c r="AO746" s="36">
        <f t="shared" si="305"/>
        <v>463.63384862909999</v>
      </c>
      <c r="AP746" s="36">
        <f t="shared" si="306"/>
        <v>347236</v>
      </c>
      <c r="AQ746" s="36">
        <f t="shared" si="307"/>
        <v>8370</v>
      </c>
      <c r="AR746" s="36">
        <f t="shared" si="308"/>
        <v>16586.5</v>
      </c>
      <c r="AS746" s="36">
        <f t="shared" si="309"/>
        <v>338402</v>
      </c>
      <c r="AT746" s="40">
        <f t="shared" si="310"/>
        <v>347236</v>
      </c>
      <c r="AU746" s="37"/>
      <c r="AV746" s="37">
        <f t="shared" si="311"/>
        <v>1</v>
      </c>
    </row>
    <row r="747" spans="1:48" ht="15" customHeight="1" x14ac:dyDescent="0.25">
      <c r="A747" s="43">
        <v>75</v>
      </c>
      <c r="B747" s="43">
        <v>500</v>
      </c>
      <c r="C747" t="s">
        <v>1983</v>
      </c>
      <c r="D747" t="s">
        <v>1984</v>
      </c>
      <c r="E747" s="44" t="s">
        <v>538</v>
      </c>
      <c r="F747" s="35">
        <v>2690572</v>
      </c>
      <c r="G747" s="53">
        <v>4961</v>
      </c>
      <c r="H747" s="56">
        <f t="shared" si="287"/>
        <v>3.6955692270361857</v>
      </c>
      <c r="I747">
        <v>328</v>
      </c>
      <c r="J747">
        <v>2268</v>
      </c>
      <c r="K747" s="37">
        <f t="shared" si="286"/>
        <v>14.4621</v>
      </c>
      <c r="L747" s="37">
        <v>5366</v>
      </c>
      <c r="M747" s="37">
        <v>5367</v>
      </c>
      <c r="N747" s="37">
        <v>5613</v>
      </c>
      <c r="O747" s="37">
        <v>5068</v>
      </c>
      <c r="P747" s="45">
        <v>5286</v>
      </c>
      <c r="Q747" s="53">
        <v>5105</v>
      </c>
      <c r="R747" s="45">
        <f t="shared" si="288"/>
        <v>5613</v>
      </c>
      <c r="S747" s="38">
        <f t="shared" si="289"/>
        <v>11.62</v>
      </c>
      <c r="T747" s="53">
        <v>82214700</v>
      </c>
      <c r="U747" s="53">
        <v>316134121</v>
      </c>
      <c r="V747" s="63">
        <f t="shared" si="290"/>
        <v>26.006271999999999</v>
      </c>
      <c r="W747" s="36">
        <v>842</v>
      </c>
      <c r="X747">
        <v>5094</v>
      </c>
      <c r="Y747">
        <f t="shared" si="291"/>
        <v>16.53</v>
      </c>
      <c r="Z747" s="55">
        <v>3479161</v>
      </c>
      <c r="AA747" s="46">
        <v>1717025</v>
      </c>
      <c r="AB747" s="37">
        <f t="shared" si="292"/>
        <v>0.376778</v>
      </c>
      <c r="AC747" s="37" t="str">
        <f t="shared" si="293"/>
        <v/>
      </c>
      <c r="AD747" s="37" t="str">
        <f t="shared" si="294"/>
        <v/>
      </c>
      <c r="AE747" s="71">
        <f t="shared" si="295"/>
        <v>0</v>
      </c>
      <c r="AF747" s="71">
        <f t="shared" si="296"/>
        <v>1173.2712127569998</v>
      </c>
      <c r="AG747" s="71">
        <f t="shared" si="297"/>
        <v>0</v>
      </c>
      <c r="AH747" s="71" t="str">
        <f t="shared" si="298"/>
        <v/>
      </c>
      <c r="AI747" s="37" t="str">
        <f t="shared" si="299"/>
        <v/>
      </c>
      <c r="AJ747" s="37" t="str">
        <f t="shared" si="300"/>
        <v/>
      </c>
      <c r="AK747" s="38">
        <f t="shared" si="301"/>
        <v>1173.27</v>
      </c>
      <c r="AL747" s="38">
        <f t="shared" si="302"/>
        <v>1193.3699999999999</v>
      </c>
      <c r="AM747" s="36">
        <f t="shared" si="303"/>
        <v>4609437</v>
      </c>
      <c r="AN747" s="39">
        <f t="shared" si="304"/>
        <v>1.8122660999999999E-3</v>
      </c>
      <c r="AO747" s="36">
        <f t="shared" si="305"/>
        <v>3477.4939899765</v>
      </c>
      <c r="AP747" s="36">
        <f t="shared" si="306"/>
        <v>2694049</v>
      </c>
      <c r="AQ747" s="36">
        <f t="shared" si="307"/>
        <v>49610</v>
      </c>
      <c r="AR747" s="36">
        <f t="shared" si="308"/>
        <v>85851.25</v>
      </c>
      <c r="AS747" s="36">
        <f t="shared" si="309"/>
        <v>2640962</v>
      </c>
      <c r="AT747" s="40">
        <f t="shared" si="310"/>
        <v>2694049</v>
      </c>
      <c r="AU747" s="37"/>
      <c r="AV747" s="37">
        <f t="shared" si="311"/>
        <v>1</v>
      </c>
    </row>
    <row r="748" spans="1:48" ht="15" customHeight="1" x14ac:dyDescent="0.25">
      <c r="A748" s="43">
        <v>76</v>
      </c>
      <c r="B748" s="43">
        <v>100</v>
      </c>
      <c r="C748" t="s">
        <v>945</v>
      </c>
      <c r="D748" t="s">
        <v>946</v>
      </c>
      <c r="E748" s="44" t="s">
        <v>21</v>
      </c>
      <c r="F748" s="35">
        <v>784782</v>
      </c>
      <c r="G748" s="53">
        <v>1425</v>
      </c>
      <c r="H748" s="56">
        <f t="shared" si="287"/>
        <v>3.153814864344529</v>
      </c>
      <c r="I748">
        <v>229</v>
      </c>
      <c r="J748">
        <v>773</v>
      </c>
      <c r="K748" s="37">
        <f t="shared" si="286"/>
        <v>29.6248</v>
      </c>
      <c r="L748" s="37">
        <v>1789</v>
      </c>
      <c r="M748" s="37">
        <v>1842</v>
      </c>
      <c r="N748" s="37">
        <v>1552</v>
      </c>
      <c r="O748" s="37">
        <v>2871</v>
      </c>
      <c r="P748" s="45">
        <v>1412</v>
      </c>
      <c r="Q748" s="53">
        <v>1392</v>
      </c>
      <c r="R748" s="45">
        <f t="shared" si="288"/>
        <v>2871</v>
      </c>
      <c r="S748" s="38">
        <f t="shared" si="289"/>
        <v>50.37</v>
      </c>
      <c r="T748" s="53">
        <v>30815200</v>
      </c>
      <c r="U748" s="53">
        <v>73161255</v>
      </c>
      <c r="V748" s="63">
        <f t="shared" si="290"/>
        <v>42.119562000000002</v>
      </c>
      <c r="W748" s="36">
        <v>359</v>
      </c>
      <c r="X748">
        <v>1346</v>
      </c>
      <c r="Y748">
        <f t="shared" si="291"/>
        <v>26.67</v>
      </c>
      <c r="Z748" s="55">
        <v>997583</v>
      </c>
      <c r="AA748" s="46">
        <v>1225807</v>
      </c>
      <c r="AB748" s="37">
        <f t="shared" si="292"/>
        <v>0.376778</v>
      </c>
      <c r="AC748" s="37" t="str">
        <f t="shared" si="293"/>
        <v/>
      </c>
      <c r="AD748" s="37" t="str">
        <f t="shared" si="294"/>
        <v/>
      </c>
      <c r="AE748" s="71">
        <f t="shared" si="295"/>
        <v>893.09216579182657</v>
      </c>
      <c r="AF748" s="71">
        <f t="shared" si="296"/>
        <v>0</v>
      </c>
      <c r="AG748" s="71">
        <f t="shared" si="297"/>
        <v>0</v>
      </c>
      <c r="AH748" s="71" t="str">
        <f t="shared" si="298"/>
        <v/>
      </c>
      <c r="AI748" s="37" t="str">
        <f t="shared" si="299"/>
        <v/>
      </c>
      <c r="AJ748" s="37" t="str">
        <f t="shared" si="300"/>
        <v/>
      </c>
      <c r="AK748" s="38">
        <f t="shared" si="301"/>
        <v>893.09</v>
      </c>
      <c r="AL748" s="38">
        <f t="shared" si="302"/>
        <v>908.39</v>
      </c>
      <c r="AM748" s="36">
        <f t="shared" si="303"/>
        <v>918588</v>
      </c>
      <c r="AN748" s="39">
        <f t="shared" si="304"/>
        <v>1.8122660999999999E-3</v>
      </c>
      <c r="AO748" s="36">
        <f t="shared" si="305"/>
        <v>242.49207777659998</v>
      </c>
      <c r="AP748" s="36">
        <f t="shared" si="306"/>
        <v>785024</v>
      </c>
      <c r="AQ748" s="36">
        <f t="shared" si="307"/>
        <v>14250</v>
      </c>
      <c r="AR748" s="36">
        <f t="shared" si="308"/>
        <v>61290.350000000006</v>
      </c>
      <c r="AS748" s="36">
        <f t="shared" si="309"/>
        <v>770532</v>
      </c>
      <c r="AT748" s="40">
        <f t="shared" si="310"/>
        <v>785024</v>
      </c>
      <c r="AU748" s="37"/>
      <c r="AV748" s="37">
        <f t="shared" si="311"/>
        <v>1</v>
      </c>
    </row>
    <row r="749" spans="1:48" ht="15" customHeight="1" x14ac:dyDescent="0.25">
      <c r="A749" s="43">
        <v>76</v>
      </c>
      <c r="B749" s="43">
        <v>200</v>
      </c>
      <c r="C749" t="s">
        <v>1023</v>
      </c>
      <c r="D749" t="s">
        <v>1024</v>
      </c>
      <c r="E749" s="44" t="s">
        <v>60</v>
      </c>
      <c r="F749" s="35">
        <v>1445676</v>
      </c>
      <c r="G749" s="53">
        <v>3562</v>
      </c>
      <c r="H749" s="56">
        <f t="shared" si="287"/>
        <v>3.5516939151272249</v>
      </c>
      <c r="I749">
        <v>326</v>
      </c>
      <c r="J749">
        <v>1578</v>
      </c>
      <c r="K749" s="37">
        <f t="shared" si="286"/>
        <v>20.659099999999999</v>
      </c>
      <c r="L749" s="37">
        <v>3484</v>
      </c>
      <c r="M749" s="37">
        <v>3656</v>
      </c>
      <c r="N749" s="37">
        <v>3235</v>
      </c>
      <c r="O749" s="37">
        <v>3376</v>
      </c>
      <c r="P749" s="45">
        <v>3240</v>
      </c>
      <c r="Q749" s="53">
        <v>3480</v>
      </c>
      <c r="R749" s="45">
        <f t="shared" si="288"/>
        <v>3656</v>
      </c>
      <c r="S749" s="38">
        <f t="shared" si="289"/>
        <v>2.57</v>
      </c>
      <c r="T749" s="53">
        <v>31763000</v>
      </c>
      <c r="U749" s="53">
        <v>195583717</v>
      </c>
      <c r="V749" s="63">
        <f t="shared" si="290"/>
        <v>16.240103999999999</v>
      </c>
      <c r="W749" s="36">
        <v>796</v>
      </c>
      <c r="X749">
        <v>3453</v>
      </c>
      <c r="Y749">
        <f t="shared" si="291"/>
        <v>23.05</v>
      </c>
      <c r="Z749" s="55">
        <v>1910377</v>
      </c>
      <c r="AA749" s="46">
        <v>1543958</v>
      </c>
      <c r="AB749" s="37">
        <f t="shared" si="292"/>
        <v>0.376778</v>
      </c>
      <c r="AC749" s="37" t="str">
        <f t="shared" si="293"/>
        <v/>
      </c>
      <c r="AD749" s="37" t="str">
        <f t="shared" si="294"/>
        <v/>
      </c>
      <c r="AE749" s="71">
        <f t="shared" si="295"/>
        <v>0</v>
      </c>
      <c r="AF749" s="71">
        <f t="shared" si="296"/>
        <v>949.92639026900008</v>
      </c>
      <c r="AG749" s="71">
        <f t="shared" si="297"/>
        <v>0</v>
      </c>
      <c r="AH749" s="71" t="str">
        <f t="shared" si="298"/>
        <v/>
      </c>
      <c r="AI749" s="37" t="str">
        <f t="shared" si="299"/>
        <v/>
      </c>
      <c r="AJ749" s="37" t="str">
        <f t="shared" si="300"/>
        <v/>
      </c>
      <c r="AK749" s="38">
        <f t="shared" si="301"/>
        <v>949.93</v>
      </c>
      <c r="AL749" s="38">
        <f t="shared" si="302"/>
        <v>966.2</v>
      </c>
      <c r="AM749" s="36">
        <f t="shared" si="303"/>
        <v>2721816</v>
      </c>
      <c r="AN749" s="39">
        <f t="shared" si="304"/>
        <v>1.8122660999999999E-3</v>
      </c>
      <c r="AO749" s="36">
        <f t="shared" si="305"/>
        <v>2312.7052608539998</v>
      </c>
      <c r="AP749" s="36">
        <f t="shared" si="306"/>
        <v>1447989</v>
      </c>
      <c r="AQ749" s="36">
        <f t="shared" si="307"/>
        <v>35620</v>
      </c>
      <c r="AR749" s="36">
        <f t="shared" si="308"/>
        <v>77197.900000000009</v>
      </c>
      <c r="AS749" s="36">
        <f t="shared" si="309"/>
        <v>1410056</v>
      </c>
      <c r="AT749" s="40">
        <f t="shared" si="310"/>
        <v>1447989</v>
      </c>
      <c r="AU749" s="37"/>
      <c r="AV749" s="37">
        <f t="shared" si="311"/>
        <v>1</v>
      </c>
    </row>
    <row r="750" spans="1:48" ht="15" customHeight="1" x14ac:dyDescent="0.25">
      <c r="A750" s="43">
        <v>76</v>
      </c>
      <c r="B750" s="43">
        <v>300</v>
      </c>
      <c r="C750" t="s">
        <v>1205</v>
      </c>
      <c r="D750" t="s">
        <v>1206</v>
      </c>
      <c r="E750" s="44" t="s">
        <v>151</v>
      </c>
      <c r="F750" s="35">
        <v>21599</v>
      </c>
      <c r="G750" s="53">
        <v>131</v>
      </c>
      <c r="H750" s="56">
        <f t="shared" si="287"/>
        <v>2.1172712956557644</v>
      </c>
      <c r="I750">
        <v>15</v>
      </c>
      <c r="J750">
        <v>45</v>
      </c>
      <c r="K750" s="37">
        <f t="shared" si="286"/>
        <v>33.333300000000001</v>
      </c>
      <c r="L750" s="37">
        <v>147</v>
      </c>
      <c r="M750" s="37">
        <v>196</v>
      </c>
      <c r="N750" s="37">
        <v>172</v>
      </c>
      <c r="O750" s="37">
        <v>173</v>
      </c>
      <c r="P750" s="48">
        <v>164</v>
      </c>
      <c r="Q750" s="53">
        <v>128</v>
      </c>
      <c r="R750" s="45">
        <f t="shared" si="288"/>
        <v>196</v>
      </c>
      <c r="S750" s="38">
        <f t="shared" si="289"/>
        <v>33.159999999999997</v>
      </c>
      <c r="T750" s="53">
        <v>2578300</v>
      </c>
      <c r="U750" s="53">
        <v>15063940</v>
      </c>
      <c r="V750" s="63">
        <f t="shared" si="290"/>
        <v>17.115708000000001</v>
      </c>
      <c r="W750" s="36">
        <v>18</v>
      </c>
      <c r="X750">
        <v>71</v>
      </c>
      <c r="Y750">
        <f t="shared" si="291"/>
        <v>25.35</v>
      </c>
      <c r="Z750" s="55">
        <v>161834</v>
      </c>
      <c r="AA750" s="46">
        <v>54700</v>
      </c>
      <c r="AB750" s="37">
        <f t="shared" si="292"/>
        <v>0.376778</v>
      </c>
      <c r="AC750" s="37" t="str">
        <f t="shared" si="293"/>
        <v/>
      </c>
      <c r="AD750" s="37" t="str">
        <f t="shared" si="294"/>
        <v/>
      </c>
      <c r="AE750" s="71">
        <f t="shared" si="295"/>
        <v>664.14353197055834</v>
      </c>
      <c r="AF750" s="71">
        <f t="shared" si="296"/>
        <v>0</v>
      </c>
      <c r="AG750" s="71">
        <f t="shared" si="297"/>
        <v>0</v>
      </c>
      <c r="AH750" s="71" t="str">
        <f t="shared" si="298"/>
        <v/>
      </c>
      <c r="AI750" s="37" t="str">
        <f t="shared" si="299"/>
        <v/>
      </c>
      <c r="AJ750" s="37" t="str">
        <f t="shared" si="300"/>
        <v/>
      </c>
      <c r="AK750" s="38">
        <f t="shared" si="301"/>
        <v>664.14</v>
      </c>
      <c r="AL750" s="38">
        <f t="shared" si="302"/>
        <v>675.52</v>
      </c>
      <c r="AM750" s="36">
        <f t="shared" si="303"/>
        <v>27518</v>
      </c>
      <c r="AN750" s="39">
        <f t="shared" si="304"/>
        <v>1.8122660999999999E-3</v>
      </c>
      <c r="AO750" s="36">
        <f t="shared" si="305"/>
        <v>10.726803045899999</v>
      </c>
      <c r="AP750" s="36">
        <f t="shared" si="306"/>
        <v>21610</v>
      </c>
      <c r="AQ750" s="36">
        <f t="shared" si="307"/>
        <v>1310</v>
      </c>
      <c r="AR750" s="36">
        <f t="shared" si="308"/>
        <v>2735</v>
      </c>
      <c r="AS750" s="36">
        <f t="shared" si="309"/>
        <v>20289</v>
      </c>
      <c r="AT750" s="40">
        <f t="shared" si="310"/>
        <v>21610</v>
      </c>
      <c r="AU750" s="37"/>
      <c r="AV750" s="37">
        <f t="shared" si="311"/>
        <v>1</v>
      </c>
    </row>
    <row r="751" spans="1:48" ht="15" customHeight="1" x14ac:dyDescent="0.25">
      <c r="A751" s="43">
        <v>76</v>
      </c>
      <c r="B751" s="43">
        <v>400</v>
      </c>
      <c r="C751" t="s">
        <v>1273</v>
      </c>
      <c r="D751" t="s">
        <v>1274</v>
      </c>
      <c r="E751" s="44" t="s">
        <v>184</v>
      </c>
      <c r="F751" s="35">
        <v>11143</v>
      </c>
      <c r="G751" s="53">
        <v>105</v>
      </c>
      <c r="H751" s="56">
        <f t="shared" si="287"/>
        <v>2.0211892990699383</v>
      </c>
      <c r="I751">
        <v>25</v>
      </c>
      <c r="J751">
        <v>62</v>
      </c>
      <c r="K751" s="37">
        <f t="shared" si="286"/>
        <v>40.322599999999994</v>
      </c>
      <c r="L751" s="37">
        <v>136</v>
      </c>
      <c r="M751" s="37">
        <v>152</v>
      </c>
      <c r="N751" s="37">
        <v>98</v>
      </c>
      <c r="O751" s="37">
        <v>108</v>
      </c>
      <c r="P751" s="48">
        <v>97</v>
      </c>
      <c r="Q751" s="53">
        <v>103</v>
      </c>
      <c r="R751" s="45">
        <f t="shared" si="288"/>
        <v>152</v>
      </c>
      <c r="S751" s="38">
        <f t="shared" si="289"/>
        <v>30.92</v>
      </c>
      <c r="T751" s="53">
        <v>1753200</v>
      </c>
      <c r="U751" s="53">
        <v>8595510</v>
      </c>
      <c r="V751" s="63">
        <f t="shared" si="290"/>
        <v>20.396695000000001</v>
      </c>
      <c r="W751" s="36">
        <v>20</v>
      </c>
      <c r="X751">
        <v>142</v>
      </c>
      <c r="Y751">
        <f t="shared" si="291"/>
        <v>14.08</v>
      </c>
      <c r="Z751" s="55">
        <v>88383</v>
      </c>
      <c r="AA751" s="46">
        <v>68032</v>
      </c>
      <c r="AB751" s="37">
        <f t="shared" si="292"/>
        <v>0.376778</v>
      </c>
      <c r="AC751" s="37" t="str">
        <f t="shared" si="293"/>
        <v/>
      </c>
      <c r="AD751" s="37" t="str">
        <f t="shared" si="294"/>
        <v/>
      </c>
      <c r="AE751" s="71">
        <f t="shared" si="295"/>
        <v>642.92122881067075</v>
      </c>
      <c r="AF751" s="71">
        <f t="shared" si="296"/>
        <v>0</v>
      </c>
      <c r="AG751" s="71">
        <f t="shared" si="297"/>
        <v>0</v>
      </c>
      <c r="AH751" s="71" t="str">
        <f t="shared" si="298"/>
        <v/>
      </c>
      <c r="AI751" s="37" t="str">
        <f t="shared" si="299"/>
        <v/>
      </c>
      <c r="AJ751" s="37" t="str">
        <f t="shared" si="300"/>
        <v/>
      </c>
      <c r="AK751" s="38">
        <f t="shared" si="301"/>
        <v>642.91999999999996</v>
      </c>
      <c r="AL751" s="38">
        <f t="shared" si="302"/>
        <v>653.92999999999995</v>
      </c>
      <c r="AM751" s="36">
        <f t="shared" si="303"/>
        <v>35362</v>
      </c>
      <c r="AN751" s="39">
        <f t="shared" si="304"/>
        <v>1.8122660999999999E-3</v>
      </c>
      <c r="AO751" s="36">
        <f t="shared" si="305"/>
        <v>43.891272675899998</v>
      </c>
      <c r="AP751" s="36">
        <f t="shared" si="306"/>
        <v>11187</v>
      </c>
      <c r="AQ751" s="36">
        <f t="shared" si="307"/>
        <v>1050</v>
      </c>
      <c r="AR751" s="36">
        <f t="shared" si="308"/>
        <v>3401.6000000000004</v>
      </c>
      <c r="AS751" s="36">
        <f t="shared" si="309"/>
        <v>10093</v>
      </c>
      <c r="AT751" s="40">
        <f t="shared" si="310"/>
        <v>11187</v>
      </c>
      <c r="AU751" s="37"/>
      <c r="AV751" s="37">
        <f t="shared" si="311"/>
        <v>1</v>
      </c>
    </row>
    <row r="752" spans="1:48" ht="15" customHeight="1" x14ac:dyDescent="0.25">
      <c r="A752" s="43">
        <v>76</v>
      </c>
      <c r="B752" s="43">
        <v>500</v>
      </c>
      <c r="C752" t="s">
        <v>1293</v>
      </c>
      <c r="D752" t="s">
        <v>1294</v>
      </c>
      <c r="E752" s="44" t="s">
        <v>194</v>
      </c>
      <c r="F752" s="35">
        <v>28257</v>
      </c>
      <c r="G752" s="53">
        <v>111</v>
      </c>
      <c r="H752" s="56">
        <f t="shared" si="287"/>
        <v>2.0453229787866576</v>
      </c>
      <c r="I752">
        <v>22</v>
      </c>
      <c r="J752">
        <v>48</v>
      </c>
      <c r="K752" s="37">
        <f t="shared" si="286"/>
        <v>45.833300000000001</v>
      </c>
      <c r="L752" s="37">
        <v>195</v>
      </c>
      <c r="M752" s="37">
        <v>179</v>
      </c>
      <c r="N752" s="37">
        <v>149</v>
      </c>
      <c r="O752" s="37">
        <v>133</v>
      </c>
      <c r="P752" s="48">
        <v>115</v>
      </c>
      <c r="Q752" s="53">
        <v>110</v>
      </c>
      <c r="R752" s="45">
        <f t="shared" si="288"/>
        <v>195</v>
      </c>
      <c r="S752" s="38">
        <f t="shared" si="289"/>
        <v>43.08</v>
      </c>
      <c r="T752" s="53">
        <v>1373700</v>
      </c>
      <c r="U752" s="53">
        <v>7887197</v>
      </c>
      <c r="V752" s="63">
        <f t="shared" si="290"/>
        <v>17.416834000000001</v>
      </c>
      <c r="W752" s="36">
        <v>21</v>
      </c>
      <c r="X752">
        <v>75</v>
      </c>
      <c r="Y752">
        <f t="shared" si="291"/>
        <v>28</v>
      </c>
      <c r="Z752" s="55">
        <v>82069</v>
      </c>
      <c r="AA752" s="46">
        <v>21526</v>
      </c>
      <c r="AB752" s="37">
        <f t="shared" si="292"/>
        <v>0.376778</v>
      </c>
      <c r="AC752" s="37" t="str">
        <f t="shared" si="293"/>
        <v/>
      </c>
      <c r="AD752" s="37" t="str">
        <f t="shared" si="294"/>
        <v/>
      </c>
      <c r="AE752" s="71">
        <f t="shared" si="295"/>
        <v>648.25180358546061</v>
      </c>
      <c r="AF752" s="71">
        <f t="shared" si="296"/>
        <v>0</v>
      </c>
      <c r="AG752" s="71">
        <f t="shared" si="297"/>
        <v>0</v>
      </c>
      <c r="AH752" s="71" t="str">
        <f t="shared" si="298"/>
        <v/>
      </c>
      <c r="AI752" s="37" t="str">
        <f t="shared" si="299"/>
        <v/>
      </c>
      <c r="AJ752" s="37" t="str">
        <f t="shared" si="300"/>
        <v/>
      </c>
      <c r="AK752" s="38">
        <f t="shared" si="301"/>
        <v>648.25</v>
      </c>
      <c r="AL752" s="38">
        <f t="shared" si="302"/>
        <v>659.36</v>
      </c>
      <c r="AM752" s="36">
        <f t="shared" si="303"/>
        <v>42267</v>
      </c>
      <c r="AN752" s="39">
        <f t="shared" si="304"/>
        <v>1.8122660999999999E-3</v>
      </c>
      <c r="AO752" s="36">
        <f t="shared" si="305"/>
        <v>25.389848060999999</v>
      </c>
      <c r="AP752" s="36">
        <f t="shared" si="306"/>
        <v>28282</v>
      </c>
      <c r="AQ752" s="36">
        <f t="shared" si="307"/>
        <v>1110</v>
      </c>
      <c r="AR752" s="36">
        <f t="shared" si="308"/>
        <v>1076.3</v>
      </c>
      <c r="AS752" s="36">
        <f t="shared" si="309"/>
        <v>27181</v>
      </c>
      <c r="AT752" s="40">
        <f t="shared" si="310"/>
        <v>28282</v>
      </c>
      <c r="AU752" s="37"/>
      <c r="AV752" s="37">
        <f t="shared" si="311"/>
        <v>1</v>
      </c>
    </row>
    <row r="753" spans="1:48" ht="15" customHeight="1" x14ac:dyDescent="0.25">
      <c r="A753" s="43">
        <v>76</v>
      </c>
      <c r="B753" s="43">
        <v>600</v>
      </c>
      <c r="C753" t="s">
        <v>1651</v>
      </c>
      <c r="D753" t="s">
        <v>1652</v>
      </c>
      <c r="E753" s="44" t="s">
        <v>372</v>
      </c>
      <c r="F753" s="35">
        <v>1235</v>
      </c>
      <c r="G753" s="53">
        <v>89</v>
      </c>
      <c r="H753" s="56">
        <f t="shared" si="287"/>
        <v>1.9493900066449128</v>
      </c>
      <c r="I753">
        <v>22</v>
      </c>
      <c r="J753">
        <v>51</v>
      </c>
      <c r="K753" s="37">
        <f t="shared" si="286"/>
        <v>43.137300000000003</v>
      </c>
      <c r="L753" s="37">
        <v>146</v>
      </c>
      <c r="M753" s="37">
        <v>142</v>
      </c>
      <c r="N753" s="37">
        <v>123</v>
      </c>
      <c r="O753" s="37">
        <v>112</v>
      </c>
      <c r="P753" s="48">
        <v>92</v>
      </c>
      <c r="Q753" s="53">
        <v>87</v>
      </c>
      <c r="R753" s="45">
        <f t="shared" si="288"/>
        <v>146</v>
      </c>
      <c r="S753" s="38">
        <f t="shared" si="289"/>
        <v>39.04</v>
      </c>
      <c r="T753" s="53">
        <v>14010200</v>
      </c>
      <c r="U753" s="53">
        <v>20009526</v>
      </c>
      <c r="V753" s="63">
        <f t="shared" si="290"/>
        <v>70.017651000000001</v>
      </c>
      <c r="W753" s="36">
        <v>33</v>
      </c>
      <c r="X753">
        <v>65</v>
      </c>
      <c r="Y753">
        <f t="shared" si="291"/>
        <v>50.77</v>
      </c>
      <c r="Z753" s="55">
        <v>387133</v>
      </c>
      <c r="AA753" s="46">
        <v>184148</v>
      </c>
      <c r="AB753" s="37">
        <f t="shared" si="292"/>
        <v>0.376778</v>
      </c>
      <c r="AC753" s="37" t="str">
        <f t="shared" si="293"/>
        <v/>
      </c>
      <c r="AD753" s="37" t="str">
        <f t="shared" si="294"/>
        <v/>
      </c>
      <c r="AE753" s="71">
        <f t="shared" si="295"/>
        <v>627.06241649770845</v>
      </c>
      <c r="AF753" s="71">
        <f t="shared" si="296"/>
        <v>0</v>
      </c>
      <c r="AG753" s="71">
        <f t="shared" si="297"/>
        <v>0</v>
      </c>
      <c r="AH753" s="71" t="str">
        <f t="shared" si="298"/>
        <v/>
      </c>
      <c r="AI753" s="37" t="str">
        <f t="shared" si="299"/>
        <v/>
      </c>
      <c r="AJ753" s="37" t="str">
        <f t="shared" si="300"/>
        <v/>
      </c>
      <c r="AK753" s="38">
        <f t="shared" si="301"/>
        <v>627.05999999999995</v>
      </c>
      <c r="AL753" s="38">
        <f t="shared" si="302"/>
        <v>637.79999999999995</v>
      </c>
      <c r="AM753" s="36">
        <f t="shared" si="303"/>
        <v>0</v>
      </c>
      <c r="AN753" s="39">
        <f t="shared" si="304"/>
        <v>1.8122660999999999E-3</v>
      </c>
      <c r="AO753" s="36">
        <f t="shared" si="305"/>
        <v>-2.2381486334999998</v>
      </c>
      <c r="AP753" s="36">
        <f t="shared" si="306"/>
        <v>0</v>
      </c>
      <c r="AQ753" s="36">
        <f t="shared" si="307"/>
        <v>890</v>
      </c>
      <c r="AR753" s="36">
        <f t="shared" si="308"/>
        <v>9207.4</v>
      </c>
      <c r="AS753" s="36">
        <f t="shared" si="309"/>
        <v>345</v>
      </c>
      <c r="AT753" s="40">
        <f t="shared" si="310"/>
        <v>345</v>
      </c>
      <c r="AU753" s="37"/>
      <c r="AV753" s="37">
        <f t="shared" si="311"/>
        <v>1</v>
      </c>
    </row>
    <row r="754" spans="1:48" ht="15" customHeight="1" x14ac:dyDescent="0.25">
      <c r="A754" s="43">
        <v>76</v>
      </c>
      <c r="B754" s="43">
        <v>700</v>
      </c>
      <c r="C754" t="s">
        <v>1727</v>
      </c>
      <c r="D754" t="s">
        <v>1728</v>
      </c>
      <c r="E754" s="44" t="s">
        <v>410</v>
      </c>
      <c r="F754" s="35">
        <v>296390</v>
      </c>
      <c r="G754" s="53">
        <v>827</v>
      </c>
      <c r="H754" s="56">
        <f t="shared" si="287"/>
        <v>2.9175055095525466</v>
      </c>
      <c r="I754">
        <v>83</v>
      </c>
      <c r="J754">
        <v>347</v>
      </c>
      <c r="K754" s="37">
        <f t="shared" si="286"/>
        <v>23.9193</v>
      </c>
      <c r="L754" s="37">
        <v>641</v>
      </c>
      <c r="M754" s="37">
        <v>761</v>
      </c>
      <c r="N754" s="37">
        <v>732</v>
      </c>
      <c r="O754" s="37">
        <v>759</v>
      </c>
      <c r="P754" s="48">
        <v>759</v>
      </c>
      <c r="Q754" s="53">
        <v>805</v>
      </c>
      <c r="R754" s="45">
        <f t="shared" si="288"/>
        <v>805</v>
      </c>
      <c r="S754" s="38">
        <f t="shared" si="289"/>
        <v>0</v>
      </c>
      <c r="T754" s="53">
        <v>5735100</v>
      </c>
      <c r="U754" s="53">
        <v>47991546</v>
      </c>
      <c r="V754" s="63">
        <f t="shared" si="290"/>
        <v>11.950229999999999</v>
      </c>
      <c r="W754" s="36">
        <v>151</v>
      </c>
      <c r="X754">
        <v>837</v>
      </c>
      <c r="Y754">
        <f t="shared" si="291"/>
        <v>18.04</v>
      </c>
      <c r="Z754" s="55">
        <v>451432</v>
      </c>
      <c r="AA754" s="46">
        <v>322402</v>
      </c>
      <c r="AB754" s="37">
        <f t="shared" si="292"/>
        <v>0.376778</v>
      </c>
      <c r="AC754" s="37" t="str">
        <f t="shared" si="293"/>
        <v/>
      </c>
      <c r="AD754" s="37" t="str">
        <f t="shared" si="294"/>
        <v/>
      </c>
      <c r="AE754" s="71">
        <f t="shared" si="295"/>
        <v>840.89686443343783</v>
      </c>
      <c r="AF754" s="71">
        <f t="shared" si="296"/>
        <v>0</v>
      </c>
      <c r="AG754" s="71">
        <f t="shared" si="297"/>
        <v>0</v>
      </c>
      <c r="AH754" s="71" t="str">
        <f t="shared" si="298"/>
        <v/>
      </c>
      <c r="AI754" s="37" t="str">
        <f t="shared" si="299"/>
        <v/>
      </c>
      <c r="AJ754" s="37" t="str">
        <f t="shared" si="300"/>
        <v/>
      </c>
      <c r="AK754" s="38">
        <f t="shared" si="301"/>
        <v>840.9</v>
      </c>
      <c r="AL754" s="38">
        <f t="shared" si="302"/>
        <v>855.31</v>
      </c>
      <c r="AM754" s="36">
        <f t="shared" si="303"/>
        <v>537252</v>
      </c>
      <c r="AN754" s="39">
        <f t="shared" si="304"/>
        <v>1.8122660999999999E-3</v>
      </c>
      <c r="AO754" s="36">
        <f t="shared" si="305"/>
        <v>436.50603737820001</v>
      </c>
      <c r="AP754" s="36">
        <f t="shared" si="306"/>
        <v>296827</v>
      </c>
      <c r="AQ754" s="36">
        <f t="shared" si="307"/>
        <v>8270</v>
      </c>
      <c r="AR754" s="36">
        <f t="shared" si="308"/>
        <v>16120.1</v>
      </c>
      <c r="AS754" s="36">
        <f t="shared" si="309"/>
        <v>288120</v>
      </c>
      <c r="AT754" s="40">
        <f t="shared" si="310"/>
        <v>296827</v>
      </c>
      <c r="AU754" s="37"/>
      <c r="AV754" s="37">
        <f t="shared" si="311"/>
        <v>1</v>
      </c>
    </row>
    <row r="755" spans="1:48" ht="15" customHeight="1" x14ac:dyDescent="0.25">
      <c r="A755" s="43">
        <v>76</v>
      </c>
      <c r="B755" s="43">
        <v>800</v>
      </c>
      <c r="C755" t="s">
        <v>1999</v>
      </c>
      <c r="D755" t="s">
        <v>2000</v>
      </c>
      <c r="E755" s="44" t="s">
        <v>546</v>
      </c>
      <c r="F755" s="35">
        <v>58105</v>
      </c>
      <c r="G755" s="53">
        <v>316</v>
      </c>
      <c r="H755" s="56">
        <f t="shared" si="287"/>
        <v>2.4996870826184039</v>
      </c>
      <c r="I755">
        <v>53</v>
      </c>
      <c r="J755">
        <v>113</v>
      </c>
      <c r="K755" s="37">
        <f t="shared" si="286"/>
        <v>46.902700000000003</v>
      </c>
      <c r="L755" s="37">
        <v>358</v>
      </c>
      <c r="M755" s="37">
        <v>343</v>
      </c>
      <c r="N755" s="37">
        <v>282</v>
      </c>
      <c r="O755" s="37">
        <v>303</v>
      </c>
      <c r="P755" s="48">
        <v>278</v>
      </c>
      <c r="Q755" s="53">
        <v>306</v>
      </c>
      <c r="R755" s="45">
        <f t="shared" si="288"/>
        <v>358</v>
      </c>
      <c r="S755" s="38">
        <f t="shared" si="289"/>
        <v>11.73</v>
      </c>
      <c r="T755" s="53">
        <v>10359000</v>
      </c>
      <c r="U755" s="53">
        <v>22921601</v>
      </c>
      <c r="V755" s="63">
        <f t="shared" si="290"/>
        <v>45.193178000000003</v>
      </c>
      <c r="W755" s="36">
        <v>42</v>
      </c>
      <c r="X755">
        <v>285</v>
      </c>
      <c r="Y755">
        <f t="shared" si="291"/>
        <v>14.74</v>
      </c>
      <c r="Z755" s="55">
        <v>348392</v>
      </c>
      <c r="AA755" s="46">
        <v>148654</v>
      </c>
      <c r="AB755" s="37">
        <f t="shared" si="292"/>
        <v>0.376778</v>
      </c>
      <c r="AC755" s="37" t="str">
        <f t="shared" si="293"/>
        <v/>
      </c>
      <c r="AD755" s="37" t="str">
        <f t="shared" si="294"/>
        <v/>
      </c>
      <c r="AE755" s="71">
        <f t="shared" si="295"/>
        <v>748.61038374750524</v>
      </c>
      <c r="AF755" s="71">
        <f t="shared" si="296"/>
        <v>0</v>
      </c>
      <c r="AG755" s="71">
        <f t="shared" si="297"/>
        <v>0</v>
      </c>
      <c r="AH755" s="71" t="str">
        <f t="shared" si="298"/>
        <v/>
      </c>
      <c r="AI755" s="37" t="str">
        <f t="shared" si="299"/>
        <v/>
      </c>
      <c r="AJ755" s="37" t="str">
        <f t="shared" si="300"/>
        <v/>
      </c>
      <c r="AK755" s="38">
        <f t="shared" si="301"/>
        <v>748.61</v>
      </c>
      <c r="AL755" s="38">
        <f t="shared" si="302"/>
        <v>761.44</v>
      </c>
      <c r="AM755" s="36">
        <f t="shared" si="303"/>
        <v>109349</v>
      </c>
      <c r="AN755" s="39">
        <f t="shared" si="304"/>
        <v>1.8122660999999999E-3</v>
      </c>
      <c r="AO755" s="36">
        <f t="shared" si="305"/>
        <v>92.867764028399989</v>
      </c>
      <c r="AP755" s="36">
        <f t="shared" si="306"/>
        <v>58198</v>
      </c>
      <c r="AQ755" s="36">
        <f t="shared" si="307"/>
        <v>3160</v>
      </c>
      <c r="AR755" s="36">
        <f t="shared" si="308"/>
        <v>7432.7000000000007</v>
      </c>
      <c r="AS755" s="36">
        <f t="shared" si="309"/>
        <v>54945</v>
      </c>
      <c r="AT755" s="40">
        <f t="shared" si="310"/>
        <v>58198</v>
      </c>
      <c r="AU755" s="37"/>
      <c r="AV755" s="37">
        <f t="shared" si="311"/>
        <v>1</v>
      </c>
    </row>
    <row r="756" spans="1:48" ht="15" customHeight="1" x14ac:dyDescent="0.25">
      <c r="A756" s="43">
        <v>77</v>
      </c>
      <c r="B756" s="43">
        <v>100</v>
      </c>
      <c r="C756" t="s">
        <v>1025</v>
      </c>
      <c r="D756" t="s">
        <v>1026</v>
      </c>
      <c r="E756" s="44" t="s">
        <v>61</v>
      </c>
      <c r="F756" s="35">
        <v>199038</v>
      </c>
      <c r="G756" s="53">
        <v>557</v>
      </c>
      <c r="H756" s="56">
        <f t="shared" si="287"/>
        <v>2.7458551951737289</v>
      </c>
      <c r="I756">
        <v>87</v>
      </c>
      <c r="J756">
        <v>241</v>
      </c>
      <c r="K756" s="37">
        <f t="shared" si="286"/>
        <v>36.099599999999995</v>
      </c>
      <c r="L756" s="37">
        <v>512</v>
      </c>
      <c r="M756" s="37">
        <v>510</v>
      </c>
      <c r="N756" s="37">
        <v>507</v>
      </c>
      <c r="O756" s="37">
        <v>470</v>
      </c>
      <c r="P756" s="48">
        <v>497</v>
      </c>
      <c r="Q756" s="53">
        <v>560</v>
      </c>
      <c r="R756" s="45">
        <f t="shared" si="288"/>
        <v>560</v>
      </c>
      <c r="S756" s="38">
        <f t="shared" si="289"/>
        <v>0.54</v>
      </c>
      <c r="T756" s="53">
        <v>2904500</v>
      </c>
      <c r="U756" s="53">
        <v>23321089</v>
      </c>
      <c r="V756" s="63">
        <f t="shared" si="290"/>
        <v>12.454393</v>
      </c>
      <c r="W756" s="36">
        <v>79</v>
      </c>
      <c r="X756">
        <v>477</v>
      </c>
      <c r="Y756">
        <f t="shared" si="291"/>
        <v>16.559999999999999</v>
      </c>
      <c r="Z756" s="55">
        <v>198034</v>
      </c>
      <c r="AA756" s="46">
        <v>150728</v>
      </c>
      <c r="AB756" s="37">
        <f t="shared" si="292"/>
        <v>0.376778</v>
      </c>
      <c r="AC756" s="37" t="str">
        <f t="shared" si="293"/>
        <v/>
      </c>
      <c r="AD756" s="37" t="str">
        <f t="shared" si="294"/>
        <v/>
      </c>
      <c r="AE756" s="71">
        <f t="shared" si="295"/>
        <v>802.98325794438767</v>
      </c>
      <c r="AF756" s="71">
        <f t="shared" si="296"/>
        <v>0</v>
      </c>
      <c r="AG756" s="71">
        <f t="shared" si="297"/>
        <v>0</v>
      </c>
      <c r="AH756" s="71" t="str">
        <f t="shared" si="298"/>
        <v/>
      </c>
      <c r="AI756" s="37" t="str">
        <f t="shared" si="299"/>
        <v/>
      </c>
      <c r="AJ756" s="37" t="str">
        <f t="shared" si="300"/>
        <v/>
      </c>
      <c r="AK756" s="38">
        <f t="shared" si="301"/>
        <v>802.98</v>
      </c>
      <c r="AL756" s="38">
        <f t="shared" si="302"/>
        <v>816.74</v>
      </c>
      <c r="AM756" s="36">
        <f t="shared" si="303"/>
        <v>380309</v>
      </c>
      <c r="AN756" s="39">
        <f t="shared" si="304"/>
        <v>1.8122660999999999E-3</v>
      </c>
      <c r="AO756" s="36">
        <f t="shared" si="305"/>
        <v>328.51128821309999</v>
      </c>
      <c r="AP756" s="36">
        <f t="shared" si="306"/>
        <v>199367</v>
      </c>
      <c r="AQ756" s="36">
        <f t="shared" si="307"/>
        <v>5570</v>
      </c>
      <c r="AR756" s="36">
        <f t="shared" si="308"/>
        <v>7536.4000000000005</v>
      </c>
      <c r="AS756" s="36">
        <f t="shared" si="309"/>
        <v>193468</v>
      </c>
      <c r="AT756" s="40">
        <f t="shared" si="310"/>
        <v>199367</v>
      </c>
      <c r="AU756" s="37"/>
      <c r="AV756" s="37">
        <f t="shared" si="311"/>
        <v>1</v>
      </c>
    </row>
    <row r="757" spans="1:48" ht="15" customHeight="1" x14ac:dyDescent="0.25">
      <c r="A757" s="43">
        <v>77</v>
      </c>
      <c r="B757" s="43">
        <v>200</v>
      </c>
      <c r="C757" t="s">
        <v>1099</v>
      </c>
      <c r="D757" t="s">
        <v>1100</v>
      </c>
      <c r="E757" s="44" t="s">
        <v>98</v>
      </c>
      <c r="F757" s="35">
        <v>314121</v>
      </c>
      <c r="G757" s="53">
        <v>834</v>
      </c>
      <c r="H757" s="56">
        <f t="shared" si="287"/>
        <v>2.9211660506377388</v>
      </c>
      <c r="I757">
        <v>122</v>
      </c>
      <c r="J757">
        <v>396</v>
      </c>
      <c r="K757" s="37">
        <f t="shared" si="286"/>
        <v>30.8081</v>
      </c>
      <c r="L757" s="37">
        <v>665</v>
      </c>
      <c r="M757" s="37">
        <v>693</v>
      </c>
      <c r="N757" s="37">
        <v>782</v>
      </c>
      <c r="O757" s="37">
        <v>735</v>
      </c>
      <c r="P757" s="48">
        <v>790</v>
      </c>
      <c r="Q757" s="53">
        <v>839</v>
      </c>
      <c r="R757" s="45">
        <f t="shared" si="288"/>
        <v>839</v>
      </c>
      <c r="S757" s="38">
        <f t="shared" si="289"/>
        <v>0.6</v>
      </c>
      <c r="T757" s="53">
        <v>10704200</v>
      </c>
      <c r="U757" s="53">
        <v>50618067</v>
      </c>
      <c r="V757" s="63">
        <f t="shared" si="290"/>
        <v>21.146995</v>
      </c>
      <c r="W757" s="36">
        <v>157</v>
      </c>
      <c r="X757">
        <v>899</v>
      </c>
      <c r="Y757">
        <f t="shared" si="291"/>
        <v>17.46</v>
      </c>
      <c r="Z757" s="55">
        <v>519204</v>
      </c>
      <c r="AA757" s="46">
        <v>221751</v>
      </c>
      <c r="AB757" s="37">
        <f t="shared" si="292"/>
        <v>0.376778</v>
      </c>
      <c r="AC757" s="37" t="str">
        <f t="shared" si="293"/>
        <v/>
      </c>
      <c r="AD757" s="37" t="str">
        <f t="shared" si="294"/>
        <v/>
      </c>
      <c r="AE757" s="71">
        <f t="shared" si="295"/>
        <v>841.70539376671184</v>
      </c>
      <c r="AF757" s="71">
        <f t="shared" si="296"/>
        <v>0</v>
      </c>
      <c r="AG757" s="71">
        <f t="shared" si="297"/>
        <v>0</v>
      </c>
      <c r="AH757" s="71" t="str">
        <f t="shared" si="298"/>
        <v/>
      </c>
      <c r="AI757" s="37" t="str">
        <f t="shared" si="299"/>
        <v/>
      </c>
      <c r="AJ757" s="37" t="str">
        <f t="shared" si="300"/>
        <v/>
      </c>
      <c r="AK757" s="38">
        <f t="shared" si="301"/>
        <v>841.71</v>
      </c>
      <c r="AL757" s="38">
        <f t="shared" si="302"/>
        <v>856.13</v>
      </c>
      <c r="AM757" s="36">
        <f t="shared" si="303"/>
        <v>518388</v>
      </c>
      <c r="AN757" s="39">
        <f t="shared" si="304"/>
        <v>1.8122660999999999E-3</v>
      </c>
      <c r="AO757" s="36">
        <f t="shared" si="305"/>
        <v>370.18615944869998</v>
      </c>
      <c r="AP757" s="36">
        <f t="shared" si="306"/>
        <v>314491</v>
      </c>
      <c r="AQ757" s="36">
        <f t="shared" si="307"/>
        <v>8340</v>
      </c>
      <c r="AR757" s="36">
        <f t="shared" si="308"/>
        <v>11087.550000000001</v>
      </c>
      <c r="AS757" s="36">
        <f t="shared" si="309"/>
        <v>305781</v>
      </c>
      <c r="AT757" s="40">
        <f t="shared" si="310"/>
        <v>314491</v>
      </c>
      <c r="AU757" s="37"/>
      <c r="AV757" s="37">
        <f t="shared" si="311"/>
        <v>1</v>
      </c>
    </row>
    <row r="758" spans="1:48" ht="15" customHeight="1" x14ac:dyDescent="0.25">
      <c r="A758" s="43">
        <v>77</v>
      </c>
      <c r="B758" s="43">
        <v>300</v>
      </c>
      <c r="C758" t="s">
        <v>1121</v>
      </c>
      <c r="D758" t="s">
        <v>1122</v>
      </c>
      <c r="E758" s="44" t="s">
        <v>109</v>
      </c>
      <c r="F758" s="35">
        <v>38840</v>
      </c>
      <c r="G758" s="53">
        <v>122</v>
      </c>
      <c r="H758" s="56">
        <f t="shared" si="287"/>
        <v>2.0863598306747484</v>
      </c>
      <c r="I758">
        <v>24</v>
      </c>
      <c r="J758">
        <v>60</v>
      </c>
      <c r="K758" s="37">
        <f t="shared" si="286"/>
        <v>40</v>
      </c>
      <c r="L758" s="37">
        <v>135</v>
      </c>
      <c r="M758" s="37">
        <v>177</v>
      </c>
      <c r="N758" s="37">
        <v>172</v>
      </c>
      <c r="O758" s="37">
        <v>146</v>
      </c>
      <c r="P758" s="48">
        <v>144</v>
      </c>
      <c r="Q758" s="53">
        <v>123</v>
      </c>
      <c r="R758" s="45">
        <f t="shared" si="288"/>
        <v>177</v>
      </c>
      <c r="S758" s="38">
        <f t="shared" si="289"/>
        <v>31.07</v>
      </c>
      <c r="T758" s="53">
        <v>263800</v>
      </c>
      <c r="U758" s="53">
        <v>6327507</v>
      </c>
      <c r="V758" s="63">
        <f t="shared" si="290"/>
        <v>4.1690990000000001</v>
      </c>
      <c r="W758" s="36">
        <v>13</v>
      </c>
      <c r="X758">
        <v>83</v>
      </c>
      <c r="Y758">
        <f t="shared" si="291"/>
        <v>15.66</v>
      </c>
      <c r="Z758" s="55">
        <v>66352</v>
      </c>
      <c r="AA758" s="46">
        <v>26629</v>
      </c>
      <c r="AB758" s="37">
        <f t="shared" si="292"/>
        <v>0.376778</v>
      </c>
      <c r="AC758" s="37" t="str">
        <f t="shared" si="293"/>
        <v/>
      </c>
      <c r="AD758" s="37" t="str">
        <f t="shared" si="294"/>
        <v/>
      </c>
      <c r="AE758" s="71">
        <f t="shared" si="295"/>
        <v>657.31590031994642</v>
      </c>
      <c r="AF758" s="71">
        <f t="shared" si="296"/>
        <v>0</v>
      </c>
      <c r="AG758" s="71">
        <f t="shared" si="297"/>
        <v>0</v>
      </c>
      <c r="AH758" s="71" t="str">
        <f t="shared" si="298"/>
        <v/>
      </c>
      <c r="AI758" s="37" t="str">
        <f t="shared" si="299"/>
        <v/>
      </c>
      <c r="AJ758" s="37" t="str">
        <f t="shared" si="300"/>
        <v/>
      </c>
      <c r="AK758" s="38">
        <f t="shared" si="301"/>
        <v>657.32</v>
      </c>
      <c r="AL758" s="38">
        <f t="shared" si="302"/>
        <v>668.58</v>
      </c>
      <c r="AM758" s="36">
        <f t="shared" si="303"/>
        <v>56567</v>
      </c>
      <c r="AN758" s="39">
        <f t="shared" si="304"/>
        <v>1.8122660999999999E-3</v>
      </c>
      <c r="AO758" s="36">
        <f t="shared" si="305"/>
        <v>32.126041154699998</v>
      </c>
      <c r="AP758" s="36">
        <f t="shared" si="306"/>
        <v>38872</v>
      </c>
      <c r="AQ758" s="36">
        <f t="shared" si="307"/>
        <v>1220</v>
      </c>
      <c r="AR758" s="36">
        <f t="shared" si="308"/>
        <v>1331.45</v>
      </c>
      <c r="AS758" s="36">
        <f t="shared" si="309"/>
        <v>37620</v>
      </c>
      <c r="AT758" s="40">
        <f t="shared" si="310"/>
        <v>38872</v>
      </c>
      <c r="AU758" s="37"/>
      <c r="AV758" s="37">
        <f t="shared" si="311"/>
        <v>1</v>
      </c>
    </row>
    <row r="759" spans="1:48" ht="15" customHeight="1" x14ac:dyDescent="0.25">
      <c r="A759" s="43">
        <v>77</v>
      </c>
      <c r="B759" s="43">
        <v>400</v>
      </c>
      <c r="C759" t="s">
        <v>1183</v>
      </c>
      <c r="D759" t="s">
        <v>1184</v>
      </c>
      <c r="E759" s="44" t="s">
        <v>140</v>
      </c>
      <c r="F759" s="35">
        <v>260547</v>
      </c>
      <c r="G759" s="53">
        <v>662</v>
      </c>
      <c r="H759" s="56">
        <f t="shared" si="287"/>
        <v>2.8208579894397001</v>
      </c>
      <c r="I759">
        <v>79</v>
      </c>
      <c r="J759">
        <v>312</v>
      </c>
      <c r="K759" s="37">
        <f t="shared" si="286"/>
        <v>25.320500000000003</v>
      </c>
      <c r="L759" s="37">
        <v>599</v>
      </c>
      <c r="M759" s="37">
        <v>663</v>
      </c>
      <c r="N759" s="37">
        <v>637</v>
      </c>
      <c r="O759" s="37">
        <v>609</v>
      </c>
      <c r="P759" s="48">
        <v>681</v>
      </c>
      <c r="Q759" s="53">
        <v>661</v>
      </c>
      <c r="R759" s="45">
        <f t="shared" si="288"/>
        <v>681</v>
      </c>
      <c r="S759" s="38">
        <f t="shared" si="289"/>
        <v>2.79</v>
      </c>
      <c r="T759" s="53">
        <v>4860600</v>
      </c>
      <c r="U759" s="53">
        <v>33227056</v>
      </c>
      <c r="V759" s="63">
        <f t="shared" si="290"/>
        <v>14.628439999999999</v>
      </c>
      <c r="W759" s="36">
        <v>235</v>
      </c>
      <c r="X759">
        <v>676</v>
      </c>
      <c r="Y759">
        <f t="shared" si="291"/>
        <v>34.76</v>
      </c>
      <c r="Z759" s="55">
        <v>368605</v>
      </c>
      <c r="AA759" s="46">
        <v>188131</v>
      </c>
      <c r="AB759" s="37">
        <f t="shared" si="292"/>
        <v>0.376778</v>
      </c>
      <c r="AC759" s="37" t="str">
        <f t="shared" si="293"/>
        <v/>
      </c>
      <c r="AD759" s="37" t="str">
        <f t="shared" si="294"/>
        <v/>
      </c>
      <c r="AE759" s="71">
        <f t="shared" si="295"/>
        <v>819.5496501334726</v>
      </c>
      <c r="AF759" s="71">
        <f t="shared" si="296"/>
        <v>0</v>
      </c>
      <c r="AG759" s="71">
        <f t="shared" si="297"/>
        <v>0</v>
      </c>
      <c r="AH759" s="71" t="str">
        <f t="shared" si="298"/>
        <v/>
      </c>
      <c r="AI759" s="37" t="str">
        <f t="shared" si="299"/>
        <v/>
      </c>
      <c r="AJ759" s="37" t="str">
        <f t="shared" si="300"/>
        <v/>
      </c>
      <c r="AK759" s="38">
        <f t="shared" si="301"/>
        <v>819.55</v>
      </c>
      <c r="AL759" s="38">
        <f t="shared" si="302"/>
        <v>833.59</v>
      </c>
      <c r="AM759" s="36">
        <f t="shared" si="303"/>
        <v>412954</v>
      </c>
      <c r="AN759" s="39">
        <f t="shared" si="304"/>
        <v>1.8122660999999999E-3</v>
      </c>
      <c r="AO759" s="36">
        <f t="shared" si="305"/>
        <v>276.20203950269996</v>
      </c>
      <c r="AP759" s="36">
        <f t="shared" si="306"/>
        <v>260823</v>
      </c>
      <c r="AQ759" s="36">
        <f t="shared" si="307"/>
        <v>6620</v>
      </c>
      <c r="AR759" s="36">
        <f t="shared" si="308"/>
        <v>9406.5500000000011</v>
      </c>
      <c r="AS759" s="36">
        <f t="shared" si="309"/>
        <v>253927</v>
      </c>
      <c r="AT759" s="40">
        <f t="shared" si="310"/>
        <v>260823</v>
      </c>
      <c r="AU759" s="37"/>
      <c r="AV759" s="37">
        <f t="shared" si="311"/>
        <v>1</v>
      </c>
    </row>
    <row r="760" spans="1:48" ht="15" customHeight="1" x14ac:dyDescent="0.25">
      <c r="A760" s="43">
        <v>77</v>
      </c>
      <c r="B760" s="43">
        <v>500</v>
      </c>
      <c r="C760" t="s">
        <v>1339</v>
      </c>
      <c r="D760" t="s">
        <v>1340</v>
      </c>
      <c r="E760" s="44" t="s">
        <v>217</v>
      </c>
      <c r="F760" s="35">
        <v>209810</v>
      </c>
      <c r="G760" s="53">
        <v>542</v>
      </c>
      <c r="H760" s="56">
        <f t="shared" si="287"/>
        <v>2.7339992865383871</v>
      </c>
      <c r="I760">
        <v>119</v>
      </c>
      <c r="J760">
        <v>309</v>
      </c>
      <c r="K760" s="37">
        <f t="shared" si="286"/>
        <v>38.511299999999999</v>
      </c>
      <c r="L760" s="37">
        <v>557</v>
      </c>
      <c r="M760" s="37">
        <v>593</v>
      </c>
      <c r="N760" s="37">
        <v>524</v>
      </c>
      <c r="O760" s="37">
        <v>595</v>
      </c>
      <c r="P760" s="48">
        <v>535</v>
      </c>
      <c r="Q760" s="53">
        <v>546</v>
      </c>
      <c r="R760" s="45">
        <f t="shared" si="288"/>
        <v>595</v>
      </c>
      <c r="S760" s="38">
        <f t="shared" si="289"/>
        <v>8.91</v>
      </c>
      <c r="T760" s="53">
        <v>4867600</v>
      </c>
      <c r="U760" s="53">
        <v>33722440</v>
      </c>
      <c r="V760" s="63">
        <f t="shared" si="290"/>
        <v>14.434305</v>
      </c>
      <c r="W760" s="36">
        <v>113</v>
      </c>
      <c r="X760">
        <v>647</v>
      </c>
      <c r="Y760">
        <f t="shared" si="291"/>
        <v>17.47</v>
      </c>
      <c r="Z760" s="55">
        <v>287762</v>
      </c>
      <c r="AA760" s="46">
        <v>224705</v>
      </c>
      <c r="AB760" s="37">
        <f t="shared" si="292"/>
        <v>0.376778</v>
      </c>
      <c r="AC760" s="37" t="str">
        <f t="shared" si="293"/>
        <v/>
      </c>
      <c r="AD760" s="37" t="str">
        <f t="shared" si="294"/>
        <v/>
      </c>
      <c r="AE760" s="71">
        <f t="shared" si="295"/>
        <v>800.36456041273937</v>
      </c>
      <c r="AF760" s="71">
        <f t="shared" si="296"/>
        <v>0</v>
      </c>
      <c r="AG760" s="71">
        <f t="shared" si="297"/>
        <v>0</v>
      </c>
      <c r="AH760" s="71" t="str">
        <f t="shared" si="298"/>
        <v/>
      </c>
      <c r="AI760" s="37" t="str">
        <f t="shared" si="299"/>
        <v/>
      </c>
      <c r="AJ760" s="37" t="str">
        <f t="shared" si="300"/>
        <v/>
      </c>
      <c r="AK760" s="38">
        <f t="shared" si="301"/>
        <v>800.36</v>
      </c>
      <c r="AL760" s="38">
        <f t="shared" si="302"/>
        <v>814.07</v>
      </c>
      <c r="AM760" s="36">
        <f t="shared" si="303"/>
        <v>332804</v>
      </c>
      <c r="AN760" s="39">
        <f t="shared" si="304"/>
        <v>1.8122660999999999E-3</v>
      </c>
      <c r="AO760" s="36">
        <f t="shared" si="305"/>
        <v>222.89785670339998</v>
      </c>
      <c r="AP760" s="36">
        <f t="shared" si="306"/>
        <v>210033</v>
      </c>
      <c r="AQ760" s="36">
        <f t="shared" si="307"/>
        <v>5420</v>
      </c>
      <c r="AR760" s="36">
        <f t="shared" si="308"/>
        <v>11235.25</v>
      </c>
      <c r="AS760" s="36">
        <f t="shared" si="309"/>
        <v>204390</v>
      </c>
      <c r="AT760" s="40">
        <f t="shared" si="310"/>
        <v>210033</v>
      </c>
      <c r="AU760" s="37"/>
      <c r="AV760" s="37">
        <f t="shared" si="311"/>
        <v>1</v>
      </c>
    </row>
    <row r="761" spans="1:48" ht="15" customHeight="1" x14ac:dyDescent="0.25">
      <c r="A761" s="43">
        <v>77</v>
      </c>
      <c r="B761" s="43">
        <v>600</v>
      </c>
      <c r="C761" t="s">
        <v>1549</v>
      </c>
      <c r="D761" t="s">
        <v>1550</v>
      </c>
      <c r="E761" s="44" t="s">
        <v>321</v>
      </c>
      <c r="F761" s="35">
        <v>91699</v>
      </c>
      <c r="G761" s="53">
        <v>328</v>
      </c>
      <c r="H761" s="56">
        <f t="shared" si="287"/>
        <v>2.5158738437116792</v>
      </c>
      <c r="I761">
        <v>57</v>
      </c>
      <c r="J761">
        <v>174</v>
      </c>
      <c r="K761" s="37">
        <f t="shared" si="286"/>
        <v>32.758600000000001</v>
      </c>
      <c r="L761" s="37">
        <v>325</v>
      </c>
      <c r="M761" s="37">
        <v>338</v>
      </c>
      <c r="N761" s="37">
        <v>353</v>
      </c>
      <c r="O761" s="37">
        <v>335</v>
      </c>
      <c r="P761" s="48">
        <v>348</v>
      </c>
      <c r="Q761" s="53">
        <v>330</v>
      </c>
      <c r="R761" s="45">
        <f t="shared" si="288"/>
        <v>353</v>
      </c>
      <c r="S761" s="38">
        <f t="shared" si="289"/>
        <v>7.08</v>
      </c>
      <c r="T761" s="53">
        <v>3689400</v>
      </c>
      <c r="U761" s="53">
        <v>25684794</v>
      </c>
      <c r="V761" s="63">
        <f t="shared" si="290"/>
        <v>14.364141</v>
      </c>
      <c r="W761" s="36">
        <v>93</v>
      </c>
      <c r="X761">
        <v>306</v>
      </c>
      <c r="Y761">
        <f t="shared" si="291"/>
        <v>30.39</v>
      </c>
      <c r="Z761" s="55">
        <v>273749</v>
      </c>
      <c r="AA761" s="46">
        <v>152261</v>
      </c>
      <c r="AB761" s="37">
        <f t="shared" si="292"/>
        <v>0.376778</v>
      </c>
      <c r="AC761" s="37" t="str">
        <f t="shared" si="293"/>
        <v/>
      </c>
      <c r="AD761" s="37" t="str">
        <f t="shared" si="294"/>
        <v/>
      </c>
      <c r="AE761" s="71">
        <f t="shared" si="295"/>
        <v>752.18566697750452</v>
      </c>
      <c r="AF761" s="71">
        <f t="shared" si="296"/>
        <v>0</v>
      </c>
      <c r="AG761" s="71">
        <f t="shared" si="297"/>
        <v>0</v>
      </c>
      <c r="AH761" s="71" t="str">
        <f t="shared" si="298"/>
        <v/>
      </c>
      <c r="AI761" s="37" t="str">
        <f t="shared" si="299"/>
        <v/>
      </c>
      <c r="AJ761" s="37" t="str">
        <f t="shared" si="300"/>
        <v/>
      </c>
      <c r="AK761" s="38">
        <f t="shared" si="301"/>
        <v>752.19</v>
      </c>
      <c r="AL761" s="38">
        <f t="shared" si="302"/>
        <v>765.08</v>
      </c>
      <c r="AM761" s="36">
        <f t="shared" si="303"/>
        <v>147804</v>
      </c>
      <c r="AN761" s="39">
        <f t="shared" si="304"/>
        <v>1.8122660999999999E-3</v>
      </c>
      <c r="AO761" s="36">
        <f t="shared" si="305"/>
        <v>101.6771895405</v>
      </c>
      <c r="AP761" s="36">
        <f t="shared" si="306"/>
        <v>91801</v>
      </c>
      <c r="AQ761" s="36">
        <f t="shared" si="307"/>
        <v>3280</v>
      </c>
      <c r="AR761" s="36">
        <f t="shared" si="308"/>
        <v>7613.05</v>
      </c>
      <c r="AS761" s="36">
        <f t="shared" si="309"/>
        <v>88419</v>
      </c>
      <c r="AT761" s="40">
        <f t="shared" si="310"/>
        <v>91801</v>
      </c>
      <c r="AU761" s="37"/>
      <c r="AV761" s="37">
        <f t="shared" si="311"/>
        <v>1</v>
      </c>
    </row>
    <row r="762" spans="1:48" ht="15" customHeight="1" x14ac:dyDescent="0.25">
      <c r="A762" s="43">
        <v>77</v>
      </c>
      <c r="B762" s="43">
        <v>700</v>
      </c>
      <c r="C762" t="s">
        <v>1625</v>
      </c>
      <c r="D762" t="s">
        <v>1626</v>
      </c>
      <c r="E762" s="44" t="s">
        <v>359</v>
      </c>
      <c r="F762" s="35">
        <v>83747</v>
      </c>
      <c r="G762" s="53">
        <v>255</v>
      </c>
      <c r="H762" s="56">
        <f t="shared" si="287"/>
        <v>2.406540180433955</v>
      </c>
      <c r="I762">
        <v>48</v>
      </c>
      <c r="J762">
        <v>123</v>
      </c>
      <c r="K762" s="37">
        <f t="shared" si="286"/>
        <v>39.0244</v>
      </c>
      <c r="L762" s="37">
        <v>198</v>
      </c>
      <c r="M762" s="37">
        <v>299</v>
      </c>
      <c r="N762" s="37">
        <v>269</v>
      </c>
      <c r="O762" s="37">
        <v>267</v>
      </c>
      <c r="P762" s="48">
        <v>266</v>
      </c>
      <c r="Q762" s="53">
        <v>251</v>
      </c>
      <c r="R762" s="45">
        <f t="shared" si="288"/>
        <v>299</v>
      </c>
      <c r="S762" s="38">
        <f t="shared" si="289"/>
        <v>14.72</v>
      </c>
      <c r="T762" s="53">
        <v>778700</v>
      </c>
      <c r="U762" s="53">
        <v>13918652</v>
      </c>
      <c r="V762" s="63">
        <f t="shared" si="290"/>
        <v>5.5946509999999998</v>
      </c>
      <c r="W762" s="36">
        <v>47</v>
      </c>
      <c r="X762">
        <v>276</v>
      </c>
      <c r="Y762">
        <f t="shared" si="291"/>
        <v>17.03</v>
      </c>
      <c r="Z762" s="55">
        <v>106516</v>
      </c>
      <c r="AA762" s="46">
        <v>75001</v>
      </c>
      <c r="AB762" s="37">
        <f t="shared" si="292"/>
        <v>0.376778</v>
      </c>
      <c r="AC762" s="37" t="str">
        <f t="shared" si="293"/>
        <v/>
      </c>
      <c r="AD762" s="37" t="str">
        <f t="shared" si="294"/>
        <v/>
      </c>
      <c r="AE762" s="71">
        <f t="shared" si="295"/>
        <v>728.03637543371065</v>
      </c>
      <c r="AF762" s="71">
        <f t="shared" si="296"/>
        <v>0</v>
      </c>
      <c r="AG762" s="71">
        <f t="shared" si="297"/>
        <v>0</v>
      </c>
      <c r="AH762" s="71" t="str">
        <f t="shared" si="298"/>
        <v/>
      </c>
      <c r="AI762" s="37" t="str">
        <f t="shared" si="299"/>
        <v/>
      </c>
      <c r="AJ762" s="37" t="str">
        <f t="shared" si="300"/>
        <v/>
      </c>
      <c r="AK762" s="38">
        <f t="shared" si="301"/>
        <v>728.04</v>
      </c>
      <c r="AL762" s="38">
        <f t="shared" si="302"/>
        <v>740.51</v>
      </c>
      <c r="AM762" s="36">
        <f t="shared" si="303"/>
        <v>148697</v>
      </c>
      <c r="AN762" s="39">
        <f t="shared" si="304"/>
        <v>1.8122660999999999E-3</v>
      </c>
      <c r="AO762" s="36">
        <f t="shared" si="305"/>
        <v>117.706683195</v>
      </c>
      <c r="AP762" s="36">
        <f t="shared" si="306"/>
        <v>83865</v>
      </c>
      <c r="AQ762" s="36">
        <f t="shared" si="307"/>
        <v>2550</v>
      </c>
      <c r="AR762" s="36">
        <f t="shared" si="308"/>
        <v>3750.05</v>
      </c>
      <c r="AS762" s="36">
        <f t="shared" si="309"/>
        <v>81197</v>
      </c>
      <c r="AT762" s="40">
        <f t="shared" si="310"/>
        <v>83865</v>
      </c>
      <c r="AU762" s="37"/>
      <c r="AV762" s="37">
        <f t="shared" si="311"/>
        <v>1</v>
      </c>
    </row>
    <row r="763" spans="1:48" ht="15" customHeight="1" x14ac:dyDescent="0.25">
      <c r="A763" s="43">
        <v>77</v>
      </c>
      <c r="B763" s="43">
        <v>900</v>
      </c>
      <c r="C763" t="s">
        <v>1837</v>
      </c>
      <c r="D763" t="s">
        <v>1838</v>
      </c>
      <c r="E763" s="44" t="s">
        <v>465</v>
      </c>
      <c r="F763" s="35">
        <v>1419882</v>
      </c>
      <c r="G763" s="53">
        <v>3727</v>
      </c>
      <c r="H763" s="56">
        <f t="shared" si="287"/>
        <v>3.5713593927538398</v>
      </c>
      <c r="I763">
        <v>492</v>
      </c>
      <c r="J763">
        <v>1572</v>
      </c>
      <c r="K763" s="37">
        <f t="shared" si="286"/>
        <v>31.297699999999999</v>
      </c>
      <c r="L763" s="37">
        <v>2416</v>
      </c>
      <c r="M763" s="37">
        <v>2859</v>
      </c>
      <c r="N763" s="37">
        <v>2786</v>
      </c>
      <c r="O763" s="37">
        <v>3040</v>
      </c>
      <c r="P763" s="45">
        <v>3458</v>
      </c>
      <c r="Q763" s="53">
        <v>3661</v>
      </c>
      <c r="R763" s="45">
        <f t="shared" si="288"/>
        <v>3661</v>
      </c>
      <c r="S763" s="38">
        <f t="shared" si="289"/>
        <v>0</v>
      </c>
      <c r="T763" s="53">
        <v>55332900</v>
      </c>
      <c r="U763" s="53">
        <v>223868735</v>
      </c>
      <c r="V763" s="63">
        <f t="shared" si="290"/>
        <v>24.716671999999999</v>
      </c>
      <c r="W763" s="36">
        <v>839</v>
      </c>
      <c r="X763">
        <v>3661</v>
      </c>
      <c r="Y763">
        <f t="shared" si="291"/>
        <v>22.92</v>
      </c>
      <c r="Z763" s="55">
        <v>2524306</v>
      </c>
      <c r="AA763" s="46">
        <v>1054872</v>
      </c>
      <c r="AB763" s="37">
        <f t="shared" si="292"/>
        <v>0.376778</v>
      </c>
      <c r="AC763" s="37" t="str">
        <f t="shared" si="293"/>
        <v/>
      </c>
      <c r="AD763" s="37" t="str">
        <f t="shared" si="294"/>
        <v/>
      </c>
      <c r="AE763" s="71">
        <f t="shared" si="295"/>
        <v>0</v>
      </c>
      <c r="AF763" s="71">
        <f t="shared" si="296"/>
        <v>1073.7939831369999</v>
      </c>
      <c r="AG763" s="71">
        <f t="shared" si="297"/>
        <v>0</v>
      </c>
      <c r="AH763" s="71" t="str">
        <f t="shared" si="298"/>
        <v/>
      </c>
      <c r="AI763" s="37" t="str">
        <f t="shared" si="299"/>
        <v/>
      </c>
      <c r="AJ763" s="37" t="str">
        <f t="shared" si="300"/>
        <v/>
      </c>
      <c r="AK763" s="38">
        <f t="shared" si="301"/>
        <v>1073.79</v>
      </c>
      <c r="AL763" s="38">
        <f t="shared" si="302"/>
        <v>1092.19</v>
      </c>
      <c r="AM763" s="36">
        <f t="shared" si="303"/>
        <v>3119489</v>
      </c>
      <c r="AN763" s="39">
        <f t="shared" si="304"/>
        <v>1.8122660999999999E-3</v>
      </c>
      <c r="AO763" s="36">
        <f t="shared" si="305"/>
        <v>3080.1401494226998</v>
      </c>
      <c r="AP763" s="36">
        <f t="shared" si="306"/>
        <v>1422962</v>
      </c>
      <c r="AQ763" s="36">
        <f t="shared" si="307"/>
        <v>37270</v>
      </c>
      <c r="AR763" s="36">
        <f t="shared" si="308"/>
        <v>52743.600000000006</v>
      </c>
      <c r="AS763" s="36">
        <f t="shared" si="309"/>
        <v>1382612</v>
      </c>
      <c r="AT763" s="40">
        <f t="shared" si="310"/>
        <v>1422962</v>
      </c>
      <c r="AU763" s="37"/>
      <c r="AV763" s="37">
        <f t="shared" si="311"/>
        <v>1</v>
      </c>
    </row>
    <row r="764" spans="1:48" ht="15" customHeight="1" x14ac:dyDescent="0.25">
      <c r="A764" s="43">
        <v>77</v>
      </c>
      <c r="B764" s="43">
        <v>1500</v>
      </c>
      <c r="C764" t="s">
        <v>2543</v>
      </c>
      <c r="D764" t="s">
        <v>2544</v>
      </c>
      <c r="E764" s="44" t="s">
        <v>817</v>
      </c>
      <c r="F764" s="35">
        <v>19167</v>
      </c>
      <c r="G764" s="53">
        <v>91</v>
      </c>
      <c r="H764" s="56">
        <f t="shared" si="287"/>
        <v>1.9590413923210936</v>
      </c>
      <c r="I764">
        <v>13</v>
      </c>
      <c r="J764">
        <v>37</v>
      </c>
      <c r="K764" s="37">
        <f t="shared" si="286"/>
        <v>35.135100000000001</v>
      </c>
      <c r="L764" s="37">
        <v>71</v>
      </c>
      <c r="M764" s="37">
        <v>74</v>
      </c>
      <c r="N764" s="37">
        <v>54</v>
      </c>
      <c r="O764" s="37">
        <v>87</v>
      </c>
      <c r="P764" s="48">
        <v>111</v>
      </c>
      <c r="Q764" s="53">
        <v>92</v>
      </c>
      <c r="R764" s="45">
        <f t="shared" si="288"/>
        <v>111</v>
      </c>
      <c r="S764" s="38">
        <f t="shared" si="289"/>
        <v>18.02</v>
      </c>
      <c r="T764" s="53">
        <v>425200</v>
      </c>
      <c r="U764" s="53">
        <v>5169943</v>
      </c>
      <c r="V764" s="63">
        <f t="shared" si="290"/>
        <v>8.2244620000000008</v>
      </c>
      <c r="W764" s="36">
        <v>1</v>
      </c>
      <c r="X764">
        <v>77</v>
      </c>
      <c r="Y764">
        <f t="shared" si="291"/>
        <v>1.3</v>
      </c>
      <c r="Z764" s="55">
        <v>50002</v>
      </c>
      <c r="AA764" s="46">
        <v>13517</v>
      </c>
      <c r="AB764" s="37">
        <f t="shared" si="292"/>
        <v>0.376778</v>
      </c>
      <c r="AC764" s="37" t="str">
        <f t="shared" si="293"/>
        <v/>
      </c>
      <c r="AD764" s="37" t="str">
        <f t="shared" si="294"/>
        <v/>
      </c>
      <c r="AE764" s="71">
        <f t="shared" si="295"/>
        <v>629.19418561170619</v>
      </c>
      <c r="AF764" s="71">
        <f t="shared" si="296"/>
        <v>0</v>
      </c>
      <c r="AG764" s="71">
        <f t="shared" si="297"/>
        <v>0</v>
      </c>
      <c r="AH764" s="71" t="str">
        <f t="shared" si="298"/>
        <v/>
      </c>
      <c r="AI764" s="37" t="str">
        <f t="shared" si="299"/>
        <v/>
      </c>
      <c r="AJ764" s="37" t="str">
        <f t="shared" si="300"/>
        <v/>
      </c>
      <c r="AK764" s="38">
        <f t="shared" si="301"/>
        <v>629.19000000000005</v>
      </c>
      <c r="AL764" s="38">
        <f t="shared" si="302"/>
        <v>639.97</v>
      </c>
      <c r="AM764" s="36">
        <f t="shared" si="303"/>
        <v>39398</v>
      </c>
      <c r="AN764" s="39">
        <f t="shared" si="304"/>
        <v>1.8122660999999999E-3</v>
      </c>
      <c r="AO764" s="36">
        <f t="shared" si="305"/>
        <v>36.663955469099996</v>
      </c>
      <c r="AP764" s="36">
        <f t="shared" si="306"/>
        <v>19204</v>
      </c>
      <c r="AQ764" s="36">
        <f t="shared" si="307"/>
        <v>910</v>
      </c>
      <c r="AR764" s="36">
        <f t="shared" si="308"/>
        <v>675.85</v>
      </c>
      <c r="AS764" s="36">
        <f t="shared" si="309"/>
        <v>18491</v>
      </c>
      <c r="AT764" s="40">
        <f t="shared" si="310"/>
        <v>19204</v>
      </c>
      <c r="AU764" s="37"/>
      <c r="AV764" s="37">
        <f t="shared" si="311"/>
        <v>1</v>
      </c>
    </row>
    <row r="765" spans="1:48" ht="15" customHeight="1" x14ac:dyDescent="0.25">
      <c r="A765" s="43">
        <v>77</v>
      </c>
      <c r="B765" s="43">
        <v>9300</v>
      </c>
      <c r="C765" t="s">
        <v>2381</v>
      </c>
      <c r="D765" t="s">
        <v>2382</v>
      </c>
      <c r="E765" s="44" t="s">
        <v>736</v>
      </c>
      <c r="F765" s="35">
        <v>1521751</v>
      </c>
      <c r="G765" s="53">
        <v>3010</v>
      </c>
      <c r="H765" s="56">
        <f t="shared" si="287"/>
        <v>3.4785664955938436</v>
      </c>
      <c r="I765">
        <v>343</v>
      </c>
      <c r="J765">
        <v>1119</v>
      </c>
      <c r="K765" s="37">
        <f t="shared" si="286"/>
        <v>30.6524</v>
      </c>
      <c r="L765" s="37">
        <v>2755</v>
      </c>
      <c r="M765" s="37">
        <v>2887</v>
      </c>
      <c r="N765" s="37">
        <v>2754</v>
      </c>
      <c r="O765" s="37">
        <v>3104</v>
      </c>
      <c r="P765" s="45">
        <v>2981</v>
      </c>
      <c r="Q765" s="53">
        <v>2989</v>
      </c>
      <c r="R765" s="45">
        <f t="shared" si="288"/>
        <v>3104</v>
      </c>
      <c r="S765" s="38">
        <f t="shared" si="289"/>
        <v>3.03</v>
      </c>
      <c r="T765" s="53">
        <v>48743500</v>
      </c>
      <c r="U765" s="53">
        <v>208715998</v>
      </c>
      <c r="V765" s="63">
        <f t="shared" si="290"/>
        <v>23.353984000000001</v>
      </c>
      <c r="W765" s="36">
        <v>590</v>
      </c>
      <c r="X765">
        <v>2299</v>
      </c>
      <c r="Y765">
        <f t="shared" si="291"/>
        <v>25.66</v>
      </c>
      <c r="Z765" s="55">
        <v>1876261</v>
      </c>
      <c r="AA765" s="46">
        <v>1070588</v>
      </c>
      <c r="AB765" s="37">
        <f t="shared" si="292"/>
        <v>0.376778</v>
      </c>
      <c r="AC765" s="37" t="str">
        <f t="shared" si="293"/>
        <v/>
      </c>
      <c r="AD765" s="37" t="str">
        <f t="shared" si="294"/>
        <v/>
      </c>
      <c r="AE765" s="71">
        <f t="shared" si="295"/>
        <v>0</v>
      </c>
      <c r="AF765" s="71">
        <f t="shared" si="296"/>
        <v>1110.4399348639997</v>
      </c>
      <c r="AG765" s="71">
        <f t="shared" si="297"/>
        <v>0</v>
      </c>
      <c r="AH765" s="71" t="str">
        <f t="shared" si="298"/>
        <v/>
      </c>
      <c r="AI765" s="37" t="str">
        <f t="shared" si="299"/>
        <v/>
      </c>
      <c r="AJ765" s="37" t="str">
        <f t="shared" si="300"/>
        <v/>
      </c>
      <c r="AK765" s="38">
        <f t="shared" si="301"/>
        <v>1110.44</v>
      </c>
      <c r="AL765" s="38">
        <f t="shared" si="302"/>
        <v>1129.46</v>
      </c>
      <c r="AM765" s="36">
        <f t="shared" si="303"/>
        <v>2692741</v>
      </c>
      <c r="AN765" s="39">
        <f t="shared" si="304"/>
        <v>1.8122660999999999E-3</v>
      </c>
      <c r="AO765" s="36">
        <f t="shared" si="305"/>
        <v>2122.145480439</v>
      </c>
      <c r="AP765" s="36">
        <f t="shared" si="306"/>
        <v>1523873</v>
      </c>
      <c r="AQ765" s="36">
        <f t="shared" si="307"/>
        <v>30100</v>
      </c>
      <c r="AR765" s="36">
        <f t="shared" si="308"/>
        <v>53529.4</v>
      </c>
      <c r="AS765" s="36">
        <f t="shared" si="309"/>
        <v>1491651</v>
      </c>
      <c r="AT765" s="40">
        <f t="shared" si="310"/>
        <v>1523873</v>
      </c>
      <c r="AU765" s="37"/>
      <c r="AV765" s="37">
        <f t="shared" si="311"/>
        <v>1</v>
      </c>
    </row>
    <row r="766" spans="1:48" ht="15" customHeight="1" x14ac:dyDescent="0.25">
      <c r="A766" s="43">
        <v>78</v>
      </c>
      <c r="B766" s="43">
        <v>100</v>
      </c>
      <c r="C766" t="s">
        <v>1101</v>
      </c>
      <c r="D766" t="s">
        <v>1102</v>
      </c>
      <c r="E766" s="44" t="s">
        <v>99</v>
      </c>
      <c r="F766" s="35">
        <v>328330</v>
      </c>
      <c r="G766" s="53">
        <v>557</v>
      </c>
      <c r="H766" s="56">
        <f t="shared" si="287"/>
        <v>2.7458551951737289</v>
      </c>
      <c r="I766">
        <v>114</v>
      </c>
      <c r="J766">
        <v>250</v>
      </c>
      <c r="K766" s="37">
        <f t="shared" si="286"/>
        <v>45.6</v>
      </c>
      <c r="L766" s="37">
        <v>906</v>
      </c>
      <c r="M766" s="37">
        <v>887</v>
      </c>
      <c r="N766" s="37">
        <v>804</v>
      </c>
      <c r="O766" s="37">
        <v>690</v>
      </c>
      <c r="P766" s="48">
        <v>589</v>
      </c>
      <c r="Q766" s="53">
        <v>558</v>
      </c>
      <c r="R766" s="45">
        <f t="shared" si="288"/>
        <v>906</v>
      </c>
      <c r="S766" s="38">
        <f t="shared" si="289"/>
        <v>38.520000000000003</v>
      </c>
      <c r="T766" s="53">
        <v>3120900</v>
      </c>
      <c r="U766" s="53">
        <v>11385279</v>
      </c>
      <c r="V766" s="63">
        <f t="shared" si="290"/>
        <v>27.411712999999999</v>
      </c>
      <c r="W766" s="36">
        <v>116</v>
      </c>
      <c r="X766">
        <v>503</v>
      </c>
      <c r="Y766">
        <f t="shared" si="291"/>
        <v>23.06</v>
      </c>
      <c r="Z766" s="55">
        <v>150875</v>
      </c>
      <c r="AA766" s="46">
        <v>346668</v>
      </c>
      <c r="AB766" s="37">
        <f t="shared" si="292"/>
        <v>0.376778</v>
      </c>
      <c r="AC766" s="37" t="str">
        <f t="shared" si="293"/>
        <v/>
      </c>
      <c r="AD766" s="37" t="str">
        <f t="shared" si="294"/>
        <v/>
      </c>
      <c r="AE766" s="71">
        <f t="shared" si="295"/>
        <v>802.98325794438767</v>
      </c>
      <c r="AF766" s="71">
        <f t="shared" si="296"/>
        <v>0</v>
      </c>
      <c r="AG766" s="71">
        <f t="shared" si="297"/>
        <v>0</v>
      </c>
      <c r="AH766" s="71" t="str">
        <f t="shared" si="298"/>
        <v/>
      </c>
      <c r="AI766" s="37" t="str">
        <f t="shared" si="299"/>
        <v/>
      </c>
      <c r="AJ766" s="37" t="str">
        <f t="shared" si="300"/>
        <v/>
      </c>
      <c r="AK766" s="38">
        <f t="shared" si="301"/>
        <v>802.98</v>
      </c>
      <c r="AL766" s="38">
        <f t="shared" si="302"/>
        <v>816.74</v>
      </c>
      <c r="AM766" s="36">
        <f t="shared" si="303"/>
        <v>398078</v>
      </c>
      <c r="AN766" s="39">
        <f t="shared" si="304"/>
        <v>1.8122660999999999E-3</v>
      </c>
      <c r="AO766" s="36">
        <f t="shared" si="305"/>
        <v>126.40193594279999</v>
      </c>
      <c r="AP766" s="36">
        <f t="shared" si="306"/>
        <v>328456</v>
      </c>
      <c r="AQ766" s="36">
        <f t="shared" si="307"/>
        <v>5570</v>
      </c>
      <c r="AR766" s="36">
        <f t="shared" si="308"/>
        <v>17333.400000000001</v>
      </c>
      <c r="AS766" s="36">
        <f t="shared" si="309"/>
        <v>322760</v>
      </c>
      <c r="AT766" s="40">
        <f t="shared" si="310"/>
        <v>328456</v>
      </c>
      <c r="AU766" s="37"/>
      <c r="AV766" s="37">
        <f t="shared" si="311"/>
        <v>1</v>
      </c>
    </row>
    <row r="767" spans="1:48" ht="15" customHeight="1" x14ac:dyDescent="0.25">
      <c r="A767" s="43">
        <v>78</v>
      </c>
      <c r="B767" s="43">
        <v>300</v>
      </c>
      <c r="C767" t="s">
        <v>1329</v>
      </c>
      <c r="D767" t="s">
        <v>1330</v>
      </c>
      <c r="E767" s="44" t="s">
        <v>212</v>
      </c>
      <c r="F767" s="35">
        <v>16680</v>
      </c>
      <c r="G767" s="53">
        <v>75</v>
      </c>
      <c r="H767" s="56">
        <f t="shared" si="287"/>
        <v>1.8750612633917001</v>
      </c>
      <c r="I767">
        <v>10</v>
      </c>
      <c r="J767">
        <v>65</v>
      </c>
      <c r="K767" s="37">
        <f t="shared" si="286"/>
        <v>15.384600000000001</v>
      </c>
      <c r="L767" s="37">
        <v>204</v>
      </c>
      <c r="M767" s="37">
        <v>173</v>
      </c>
      <c r="N767" s="37">
        <v>126</v>
      </c>
      <c r="O767" s="37">
        <v>122</v>
      </c>
      <c r="P767" s="48">
        <v>100</v>
      </c>
      <c r="Q767" s="53">
        <v>75</v>
      </c>
      <c r="R767" s="45">
        <f t="shared" si="288"/>
        <v>204</v>
      </c>
      <c r="S767" s="38">
        <f t="shared" si="289"/>
        <v>63.24</v>
      </c>
      <c r="T767" s="53">
        <v>1305300</v>
      </c>
      <c r="U767" s="53">
        <v>4363580</v>
      </c>
      <c r="V767" s="63">
        <f t="shared" si="290"/>
        <v>29.913511</v>
      </c>
      <c r="W767" s="36">
        <v>11</v>
      </c>
      <c r="X767">
        <v>139</v>
      </c>
      <c r="Y767">
        <f t="shared" si="291"/>
        <v>7.91</v>
      </c>
      <c r="Z767" s="55">
        <v>54733</v>
      </c>
      <c r="AA767" s="46">
        <v>72501</v>
      </c>
      <c r="AB767" s="37">
        <f t="shared" si="292"/>
        <v>0.376778</v>
      </c>
      <c r="AC767" s="37" t="str">
        <f t="shared" si="293"/>
        <v/>
      </c>
      <c r="AD767" s="37" t="str">
        <f t="shared" si="294"/>
        <v/>
      </c>
      <c r="AE767" s="71">
        <f t="shared" si="295"/>
        <v>610.64490667416851</v>
      </c>
      <c r="AF767" s="71">
        <f t="shared" si="296"/>
        <v>0</v>
      </c>
      <c r="AG767" s="71">
        <f t="shared" si="297"/>
        <v>0</v>
      </c>
      <c r="AH767" s="71" t="str">
        <f t="shared" si="298"/>
        <v/>
      </c>
      <c r="AI767" s="37" t="str">
        <f t="shared" si="299"/>
        <v/>
      </c>
      <c r="AJ767" s="37" t="str">
        <f t="shared" si="300"/>
        <v/>
      </c>
      <c r="AK767" s="38">
        <f t="shared" si="301"/>
        <v>610.64</v>
      </c>
      <c r="AL767" s="38">
        <f t="shared" si="302"/>
        <v>621.1</v>
      </c>
      <c r="AM767" s="36">
        <f t="shared" si="303"/>
        <v>25960</v>
      </c>
      <c r="AN767" s="39">
        <f t="shared" si="304"/>
        <v>1.8122660999999999E-3</v>
      </c>
      <c r="AO767" s="36">
        <f t="shared" si="305"/>
        <v>16.817829407999998</v>
      </c>
      <c r="AP767" s="36">
        <f t="shared" si="306"/>
        <v>16697</v>
      </c>
      <c r="AQ767" s="36">
        <f t="shared" si="307"/>
        <v>750</v>
      </c>
      <c r="AR767" s="36">
        <f t="shared" si="308"/>
        <v>3625.05</v>
      </c>
      <c r="AS767" s="36">
        <f t="shared" si="309"/>
        <v>15930</v>
      </c>
      <c r="AT767" s="40">
        <f t="shared" si="310"/>
        <v>16697</v>
      </c>
      <c r="AU767" s="37"/>
      <c r="AV767" s="37">
        <f t="shared" si="311"/>
        <v>1</v>
      </c>
    </row>
    <row r="768" spans="1:48" ht="15" customHeight="1" x14ac:dyDescent="0.25">
      <c r="A768" s="43">
        <v>78</v>
      </c>
      <c r="B768" s="43">
        <v>400</v>
      </c>
      <c r="C768" t="s">
        <v>2425</v>
      </c>
      <c r="D768" t="s">
        <v>2426</v>
      </c>
      <c r="E768" s="44" t="s">
        <v>758</v>
      </c>
      <c r="F768" s="35">
        <v>12781</v>
      </c>
      <c r="G768" s="53">
        <v>67</v>
      </c>
      <c r="H768" s="56">
        <f t="shared" si="287"/>
        <v>1.8260748027008264</v>
      </c>
      <c r="I768">
        <v>13</v>
      </c>
      <c r="J768">
        <v>33</v>
      </c>
      <c r="K768" s="37">
        <f t="shared" si="286"/>
        <v>39.393899999999995</v>
      </c>
      <c r="L768" s="37">
        <v>167</v>
      </c>
      <c r="M768" s="37">
        <v>119</v>
      </c>
      <c r="N768" s="37">
        <v>74</v>
      </c>
      <c r="O768" s="37">
        <v>79</v>
      </c>
      <c r="P768" s="48">
        <v>63</v>
      </c>
      <c r="Q768" s="53">
        <v>67</v>
      </c>
      <c r="R768" s="45">
        <f t="shared" si="288"/>
        <v>167</v>
      </c>
      <c r="S768" s="38">
        <f t="shared" si="289"/>
        <v>59.88</v>
      </c>
      <c r="T768" s="53">
        <v>1093000</v>
      </c>
      <c r="U768" s="53">
        <v>4591123</v>
      </c>
      <c r="V768" s="63">
        <f t="shared" si="290"/>
        <v>23.806812000000001</v>
      </c>
      <c r="W768" s="36">
        <v>9</v>
      </c>
      <c r="X768">
        <v>60</v>
      </c>
      <c r="Y768">
        <f t="shared" si="291"/>
        <v>15</v>
      </c>
      <c r="Z768" s="55">
        <v>44440</v>
      </c>
      <c r="AA768" s="46">
        <v>16632</v>
      </c>
      <c r="AB768" s="37">
        <f t="shared" si="292"/>
        <v>0.376778</v>
      </c>
      <c r="AC768" s="37" t="str">
        <f t="shared" si="293"/>
        <v/>
      </c>
      <c r="AD768" s="37" t="str">
        <f t="shared" si="294"/>
        <v/>
      </c>
      <c r="AE768" s="71">
        <f t="shared" si="295"/>
        <v>599.8249241961505</v>
      </c>
      <c r="AF768" s="71">
        <f t="shared" si="296"/>
        <v>0</v>
      </c>
      <c r="AG768" s="71">
        <f t="shared" si="297"/>
        <v>0</v>
      </c>
      <c r="AH768" s="71" t="str">
        <f t="shared" si="298"/>
        <v/>
      </c>
      <c r="AI768" s="37" t="str">
        <f t="shared" si="299"/>
        <v/>
      </c>
      <c r="AJ768" s="37" t="str">
        <f t="shared" si="300"/>
        <v/>
      </c>
      <c r="AK768" s="38">
        <f t="shared" si="301"/>
        <v>599.82000000000005</v>
      </c>
      <c r="AL768" s="38">
        <f t="shared" si="302"/>
        <v>610.1</v>
      </c>
      <c r="AM768" s="36">
        <f t="shared" si="303"/>
        <v>24133</v>
      </c>
      <c r="AN768" s="39">
        <f t="shared" si="304"/>
        <v>1.8122660999999999E-3</v>
      </c>
      <c r="AO768" s="36">
        <f t="shared" si="305"/>
        <v>20.572844767199999</v>
      </c>
      <c r="AP768" s="36">
        <f t="shared" si="306"/>
        <v>12802</v>
      </c>
      <c r="AQ768" s="36">
        <f t="shared" si="307"/>
        <v>670</v>
      </c>
      <c r="AR768" s="36">
        <f t="shared" si="308"/>
        <v>831.6</v>
      </c>
      <c r="AS768" s="36">
        <f t="shared" si="309"/>
        <v>12111</v>
      </c>
      <c r="AT768" s="40">
        <f t="shared" si="310"/>
        <v>12802</v>
      </c>
      <c r="AU768" s="37"/>
      <c r="AV768" s="37">
        <f t="shared" si="311"/>
        <v>1</v>
      </c>
    </row>
    <row r="769" spans="1:48" ht="15" customHeight="1" x14ac:dyDescent="0.25">
      <c r="A769" s="43">
        <v>78</v>
      </c>
      <c r="B769" s="43">
        <v>500</v>
      </c>
      <c r="C769" t="s">
        <v>2551</v>
      </c>
      <c r="D769" t="s">
        <v>2552</v>
      </c>
      <c r="E769" s="44" t="s">
        <v>821</v>
      </c>
      <c r="F769" s="35">
        <v>671337</v>
      </c>
      <c r="G769" s="53">
        <v>1455</v>
      </c>
      <c r="H769" s="56">
        <f t="shared" si="287"/>
        <v>3.1628629933219261</v>
      </c>
      <c r="I769">
        <v>175</v>
      </c>
      <c r="J769">
        <v>783</v>
      </c>
      <c r="K769" s="37">
        <f t="shared" si="286"/>
        <v>22.349900000000002</v>
      </c>
      <c r="L769" s="37">
        <v>2029</v>
      </c>
      <c r="M769" s="37">
        <v>1969</v>
      </c>
      <c r="N769" s="37">
        <v>1615</v>
      </c>
      <c r="O769" s="37">
        <v>1619</v>
      </c>
      <c r="P769" s="45">
        <v>1424</v>
      </c>
      <c r="Q769" s="53">
        <v>1460</v>
      </c>
      <c r="R769" s="45">
        <f t="shared" si="288"/>
        <v>2029</v>
      </c>
      <c r="S769" s="38">
        <f t="shared" si="289"/>
        <v>28.29</v>
      </c>
      <c r="T769" s="53">
        <v>13807100</v>
      </c>
      <c r="U769" s="53">
        <v>56732221</v>
      </c>
      <c r="V769" s="63">
        <f t="shared" si="290"/>
        <v>24.337316000000001</v>
      </c>
      <c r="W769" s="36">
        <v>415</v>
      </c>
      <c r="X769">
        <v>1341</v>
      </c>
      <c r="Y769">
        <f t="shared" si="291"/>
        <v>30.95</v>
      </c>
      <c r="Z769" s="55">
        <v>713062</v>
      </c>
      <c r="AA769" s="46">
        <v>819378</v>
      </c>
      <c r="AB769" s="37">
        <f t="shared" si="292"/>
        <v>0.376778</v>
      </c>
      <c r="AC769" s="37" t="str">
        <f t="shared" si="293"/>
        <v/>
      </c>
      <c r="AD769" s="37" t="str">
        <f t="shared" si="294"/>
        <v/>
      </c>
      <c r="AE769" s="71">
        <f t="shared" si="295"/>
        <v>895.09068937596703</v>
      </c>
      <c r="AF769" s="71">
        <f t="shared" si="296"/>
        <v>0</v>
      </c>
      <c r="AG769" s="71">
        <f t="shared" si="297"/>
        <v>0</v>
      </c>
      <c r="AH769" s="71" t="str">
        <f t="shared" si="298"/>
        <v/>
      </c>
      <c r="AI769" s="37" t="str">
        <f t="shared" si="299"/>
        <v/>
      </c>
      <c r="AJ769" s="37" t="str">
        <f t="shared" si="300"/>
        <v/>
      </c>
      <c r="AK769" s="38">
        <f t="shared" si="301"/>
        <v>895.09</v>
      </c>
      <c r="AL769" s="38">
        <f t="shared" si="302"/>
        <v>910.42</v>
      </c>
      <c r="AM769" s="36">
        <f t="shared" si="303"/>
        <v>1055995</v>
      </c>
      <c r="AN769" s="39">
        <f t="shared" si="304"/>
        <v>1.8122660999999999E-3</v>
      </c>
      <c r="AO769" s="36">
        <f t="shared" si="305"/>
        <v>697.10265349379995</v>
      </c>
      <c r="AP769" s="36">
        <f t="shared" si="306"/>
        <v>672034</v>
      </c>
      <c r="AQ769" s="36">
        <f t="shared" si="307"/>
        <v>14550</v>
      </c>
      <c r="AR769" s="36">
        <f t="shared" si="308"/>
        <v>40968.9</v>
      </c>
      <c r="AS769" s="36">
        <f t="shared" si="309"/>
        <v>656787</v>
      </c>
      <c r="AT769" s="40">
        <f t="shared" si="310"/>
        <v>672034</v>
      </c>
      <c r="AU769" s="37"/>
      <c r="AV769" s="37">
        <f t="shared" si="311"/>
        <v>1</v>
      </c>
    </row>
    <row r="770" spans="1:48" ht="15" customHeight="1" x14ac:dyDescent="0.25">
      <c r="A770" s="43">
        <v>79</v>
      </c>
      <c r="B770" s="43">
        <v>100</v>
      </c>
      <c r="C770" t="s">
        <v>1369</v>
      </c>
      <c r="D770" t="s">
        <v>1370</v>
      </c>
      <c r="E770" s="44" t="s">
        <v>232</v>
      </c>
      <c r="F770" s="35">
        <v>394688</v>
      </c>
      <c r="G770" s="53">
        <v>1165</v>
      </c>
      <c r="H770" s="56">
        <f t="shared" si="287"/>
        <v>3.0663259253620376</v>
      </c>
      <c r="I770">
        <v>106</v>
      </c>
      <c r="J770">
        <v>479</v>
      </c>
      <c r="K770" s="37">
        <f t="shared" si="286"/>
        <v>22.1294</v>
      </c>
      <c r="L770" s="37">
        <v>580</v>
      </c>
      <c r="M770" s="37">
        <v>667</v>
      </c>
      <c r="N770" s="37">
        <v>733</v>
      </c>
      <c r="O770" s="37">
        <v>826</v>
      </c>
      <c r="P770" s="45">
        <v>1089</v>
      </c>
      <c r="Q770" s="53">
        <v>1115</v>
      </c>
      <c r="R770" s="45">
        <f t="shared" si="288"/>
        <v>1115</v>
      </c>
      <c r="S770" s="38">
        <f t="shared" si="289"/>
        <v>0</v>
      </c>
      <c r="T770" s="53">
        <v>12340900</v>
      </c>
      <c r="U770" s="53">
        <v>103007200</v>
      </c>
      <c r="V770" s="63">
        <f t="shared" si="290"/>
        <v>11.980619000000001</v>
      </c>
      <c r="W770" s="36">
        <v>105</v>
      </c>
      <c r="X770">
        <v>1117</v>
      </c>
      <c r="Y770">
        <f t="shared" si="291"/>
        <v>9.4</v>
      </c>
      <c r="Z770" s="55">
        <v>1162622</v>
      </c>
      <c r="AA770" s="46">
        <v>640417</v>
      </c>
      <c r="AB770" s="37">
        <f t="shared" si="292"/>
        <v>0.376778</v>
      </c>
      <c r="AC770" s="37" t="str">
        <f t="shared" si="293"/>
        <v/>
      </c>
      <c r="AD770" s="37" t="str">
        <f t="shared" si="294"/>
        <v/>
      </c>
      <c r="AE770" s="71">
        <f t="shared" si="295"/>
        <v>873.76787141619081</v>
      </c>
      <c r="AF770" s="71">
        <f t="shared" si="296"/>
        <v>0</v>
      </c>
      <c r="AG770" s="71">
        <f t="shared" si="297"/>
        <v>0</v>
      </c>
      <c r="AH770" s="71" t="str">
        <f t="shared" si="298"/>
        <v/>
      </c>
      <c r="AI770" s="37" t="str">
        <f t="shared" si="299"/>
        <v/>
      </c>
      <c r="AJ770" s="37" t="str">
        <f t="shared" si="300"/>
        <v/>
      </c>
      <c r="AK770" s="38">
        <f t="shared" si="301"/>
        <v>873.77</v>
      </c>
      <c r="AL770" s="38">
        <f t="shared" si="302"/>
        <v>888.74</v>
      </c>
      <c r="AM770" s="36">
        <f t="shared" si="303"/>
        <v>597332</v>
      </c>
      <c r="AN770" s="39">
        <f t="shared" si="304"/>
        <v>1.8122660999999999E-3</v>
      </c>
      <c r="AO770" s="36">
        <f t="shared" si="305"/>
        <v>367.24485156840001</v>
      </c>
      <c r="AP770" s="36">
        <f t="shared" si="306"/>
        <v>395055</v>
      </c>
      <c r="AQ770" s="36">
        <f t="shared" si="307"/>
        <v>11650</v>
      </c>
      <c r="AR770" s="36">
        <f t="shared" si="308"/>
        <v>32020.850000000002</v>
      </c>
      <c r="AS770" s="36">
        <f t="shared" si="309"/>
        <v>383038</v>
      </c>
      <c r="AT770" s="40">
        <f t="shared" si="310"/>
        <v>395055</v>
      </c>
      <c r="AU770" s="37"/>
      <c r="AV770" s="37">
        <f t="shared" si="311"/>
        <v>1</v>
      </c>
    </row>
    <row r="771" spans="1:48" ht="15" customHeight="1" x14ac:dyDescent="0.25">
      <c r="A771" s="43">
        <v>79</v>
      </c>
      <c r="B771" s="43">
        <v>200</v>
      </c>
      <c r="C771" t="s">
        <v>1571</v>
      </c>
      <c r="D771" t="s">
        <v>1572</v>
      </c>
      <c r="E771" s="44" t="s">
        <v>332</v>
      </c>
      <c r="F771" s="35">
        <v>39473</v>
      </c>
      <c r="G771" s="53">
        <v>132</v>
      </c>
      <c r="H771" s="56">
        <f t="shared" si="287"/>
        <v>2.12057393120585</v>
      </c>
      <c r="I771">
        <v>31</v>
      </c>
      <c r="J771">
        <v>64</v>
      </c>
      <c r="K771" s="37">
        <f t="shared" si="286"/>
        <v>48.4375</v>
      </c>
      <c r="L771" s="37">
        <v>179</v>
      </c>
      <c r="M771" s="37">
        <v>178</v>
      </c>
      <c r="N771" s="37">
        <v>205</v>
      </c>
      <c r="O771" s="37">
        <v>198</v>
      </c>
      <c r="P771" s="48">
        <v>132</v>
      </c>
      <c r="Q771" s="53">
        <v>130</v>
      </c>
      <c r="R771" s="45">
        <f t="shared" si="288"/>
        <v>205</v>
      </c>
      <c r="S771" s="38">
        <f t="shared" si="289"/>
        <v>35.61</v>
      </c>
      <c r="T771" s="53">
        <v>322600</v>
      </c>
      <c r="U771" s="53">
        <v>5729400</v>
      </c>
      <c r="V771" s="63">
        <f t="shared" si="290"/>
        <v>5.6306070000000004</v>
      </c>
      <c r="W771" s="36">
        <v>22</v>
      </c>
      <c r="X771">
        <v>137</v>
      </c>
      <c r="Y771">
        <f t="shared" si="291"/>
        <v>16.059999999999999</v>
      </c>
      <c r="Z771" s="55">
        <v>65908</v>
      </c>
      <c r="AA771" s="46">
        <v>26400</v>
      </c>
      <c r="AB771" s="37">
        <f t="shared" si="292"/>
        <v>0.376778</v>
      </c>
      <c r="AC771" s="37" t="str">
        <f t="shared" si="293"/>
        <v/>
      </c>
      <c r="AD771" s="37" t="str">
        <f t="shared" si="294"/>
        <v/>
      </c>
      <c r="AE771" s="71">
        <f t="shared" si="295"/>
        <v>664.87300820295457</v>
      </c>
      <c r="AF771" s="71">
        <f t="shared" si="296"/>
        <v>0</v>
      </c>
      <c r="AG771" s="71">
        <f t="shared" si="297"/>
        <v>0</v>
      </c>
      <c r="AH771" s="71" t="str">
        <f t="shared" si="298"/>
        <v/>
      </c>
      <c r="AI771" s="37" t="str">
        <f t="shared" si="299"/>
        <v/>
      </c>
      <c r="AJ771" s="37" t="str">
        <f t="shared" si="300"/>
        <v/>
      </c>
      <c r="AK771" s="38">
        <f t="shared" si="301"/>
        <v>664.87</v>
      </c>
      <c r="AL771" s="38">
        <f t="shared" si="302"/>
        <v>676.26</v>
      </c>
      <c r="AM771" s="36">
        <f t="shared" si="303"/>
        <v>64434</v>
      </c>
      <c r="AN771" s="39">
        <f t="shared" si="304"/>
        <v>1.8122660999999999E-3</v>
      </c>
      <c r="AO771" s="36">
        <f t="shared" si="305"/>
        <v>45.235974122099996</v>
      </c>
      <c r="AP771" s="36">
        <f t="shared" si="306"/>
        <v>39518</v>
      </c>
      <c r="AQ771" s="36">
        <f t="shared" si="307"/>
        <v>1320</v>
      </c>
      <c r="AR771" s="36">
        <f t="shared" si="308"/>
        <v>1320</v>
      </c>
      <c r="AS771" s="36">
        <f t="shared" si="309"/>
        <v>38153</v>
      </c>
      <c r="AT771" s="40">
        <f t="shared" si="310"/>
        <v>39518</v>
      </c>
      <c r="AU771" s="37"/>
      <c r="AV771" s="37">
        <f t="shared" si="311"/>
        <v>1</v>
      </c>
    </row>
    <row r="772" spans="1:48" ht="15" customHeight="1" x14ac:dyDescent="0.25">
      <c r="A772" s="43">
        <v>79</v>
      </c>
      <c r="B772" s="43">
        <v>300</v>
      </c>
      <c r="C772" t="s">
        <v>1715</v>
      </c>
      <c r="D772" t="s">
        <v>1716</v>
      </c>
      <c r="E772" s="44" t="s">
        <v>404</v>
      </c>
      <c r="F772" s="35">
        <v>118513</v>
      </c>
      <c r="G772" s="53">
        <v>423</v>
      </c>
      <c r="H772" s="56">
        <f t="shared" si="287"/>
        <v>2.6263403673750423</v>
      </c>
      <c r="I772">
        <v>36</v>
      </c>
      <c r="J772">
        <v>194</v>
      </c>
      <c r="K772" s="37">
        <f t="shared" ref="K772:K835" si="312">ROUND(I772/J772,6)*100</f>
        <v>18.556699999999999</v>
      </c>
      <c r="L772" s="37">
        <v>403</v>
      </c>
      <c r="M772" s="37">
        <v>440</v>
      </c>
      <c r="N772" s="37">
        <v>423</v>
      </c>
      <c r="O772" s="37">
        <v>439</v>
      </c>
      <c r="P772" s="48">
        <v>456</v>
      </c>
      <c r="Q772" s="53">
        <v>415</v>
      </c>
      <c r="R772" s="45">
        <f t="shared" si="288"/>
        <v>456</v>
      </c>
      <c r="S772" s="38">
        <f t="shared" si="289"/>
        <v>7.24</v>
      </c>
      <c r="T772" s="53">
        <v>3318300</v>
      </c>
      <c r="U772" s="53">
        <v>37652400</v>
      </c>
      <c r="V772" s="63">
        <f t="shared" si="290"/>
        <v>8.8129840000000002</v>
      </c>
      <c r="W772" s="36">
        <v>85</v>
      </c>
      <c r="X772">
        <v>429</v>
      </c>
      <c r="Y772">
        <f t="shared" si="291"/>
        <v>19.809999999999999</v>
      </c>
      <c r="Z772" s="55">
        <v>400509</v>
      </c>
      <c r="AA772" s="46">
        <v>290297</v>
      </c>
      <c r="AB772" s="37">
        <f t="shared" si="292"/>
        <v>0.376778</v>
      </c>
      <c r="AC772" s="37" t="str">
        <f t="shared" si="293"/>
        <v/>
      </c>
      <c r="AD772" s="37" t="str">
        <f t="shared" si="294"/>
        <v/>
      </c>
      <c r="AE772" s="71">
        <f t="shared" si="295"/>
        <v>776.58518132469726</v>
      </c>
      <c r="AF772" s="71">
        <f t="shared" si="296"/>
        <v>0</v>
      </c>
      <c r="AG772" s="71">
        <f t="shared" si="297"/>
        <v>0</v>
      </c>
      <c r="AH772" s="71" t="str">
        <f t="shared" si="298"/>
        <v/>
      </c>
      <c r="AI772" s="37" t="str">
        <f t="shared" si="299"/>
        <v/>
      </c>
      <c r="AJ772" s="37" t="str">
        <f t="shared" si="300"/>
        <v/>
      </c>
      <c r="AK772" s="38">
        <f t="shared" si="301"/>
        <v>776.59</v>
      </c>
      <c r="AL772" s="38">
        <f t="shared" si="302"/>
        <v>789.89</v>
      </c>
      <c r="AM772" s="36">
        <f t="shared" si="303"/>
        <v>183220</v>
      </c>
      <c r="AN772" s="39">
        <f t="shared" si="304"/>
        <v>1.8122660999999999E-3</v>
      </c>
      <c r="AO772" s="36">
        <f t="shared" si="305"/>
        <v>117.2663025327</v>
      </c>
      <c r="AP772" s="36">
        <f t="shared" si="306"/>
        <v>118630</v>
      </c>
      <c r="AQ772" s="36">
        <f t="shared" si="307"/>
        <v>4230</v>
      </c>
      <c r="AR772" s="36">
        <f t="shared" si="308"/>
        <v>14514.85</v>
      </c>
      <c r="AS772" s="36">
        <f t="shared" si="309"/>
        <v>114283</v>
      </c>
      <c r="AT772" s="40">
        <f t="shared" si="310"/>
        <v>118630</v>
      </c>
      <c r="AU772" s="37"/>
      <c r="AV772" s="37">
        <f t="shared" si="311"/>
        <v>1</v>
      </c>
    </row>
    <row r="773" spans="1:48" ht="15" customHeight="1" x14ac:dyDescent="0.25">
      <c r="A773" s="43">
        <v>79</v>
      </c>
      <c r="B773" s="43">
        <v>500</v>
      </c>
      <c r="C773" t="s">
        <v>1903</v>
      </c>
      <c r="D773" t="s">
        <v>1904</v>
      </c>
      <c r="E773" s="44" t="s">
        <v>498</v>
      </c>
      <c r="F773" s="35">
        <v>270664</v>
      </c>
      <c r="G773" s="53">
        <v>894</v>
      </c>
      <c r="H773" s="56">
        <f t="shared" si="287"/>
        <v>2.9513375187959179</v>
      </c>
      <c r="I773">
        <v>79</v>
      </c>
      <c r="J773">
        <v>425</v>
      </c>
      <c r="K773" s="37">
        <f t="shared" si="312"/>
        <v>18.588200000000001</v>
      </c>
      <c r="L773" s="37">
        <v>498</v>
      </c>
      <c r="M773" s="37">
        <v>680</v>
      </c>
      <c r="N773" s="37">
        <v>722</v>
      </c>
      <c r="O773" s="37">
        <v>778</v>
      </c>
      <c r="P773" s="48">
        <v>842</v>
      </c>
      <c r="Q773" s="53">
        <v>874</v>
      </c>
      <c r="R773" s="45">
        <f t="shared" si="288"/>
        <v>874</v>
      </c>
      <c r="S773" s="38">
        <f t="shared" si="289"/>
        <v>0</v>
      </c>
      <c r="T773" s="53">
        <v>4210000</v>
      </c>
      <c r="U773" s="53">
        <v>78019200</v>
      </c>
      <c r="V773" s="63">
        <f t="shared" si="290"/>
        <v>5.3961079999999999</v>
      </c>
      <c r="W773" s="36">
        <v>145</v>
      </c>
      <c r="X773">
        <v>901</v>
      </c>
      <c r="Y773">
        <f t="shared" si="291"/>
        <v>16.09</v>
      </c>
      <c r="Z773" s="55">
        <v>818055</v>
      </c>
      <c r="AA773" s="46">
        <v>393242</v>
      </c>
      <c r="AB773" s="37">
        <f t="shared" si="292"/>
        <v>0.376778</v>
      </c>
      <c r="AC773" s="37" t="str">
        <f t="shared" si="293"/>
        <v/>
      </c>
      <c r="AD773" s="37" t="str">
        <f t="shared" si="294"/>
        <v/>
      </c>
      <c r="AE773" s="71">
        <f t="shared" si="295"/>
        <v>848.369577139086</v>
      </c>
      <c r="AF773" s="71">
        <f t="shared" si="296"/>
        <v>0</v>
      </c>
      <c r="AG773" s="71">
        <f t="shared" si="297"/>
        <v>0</v>
      </c>
      <c r="AH773" s="71" t="str">
        <f t="shared" si="298"/>
        <v/>
      </c>
      <c r="AI773" s="37" t="str">
        <f t="shared" si="299"/>
        <v/>
      </c>
      <c r="AJ773" s="37" t="str">
        <f t="shared" si="300"/>
        <v/>
      </c>
      <c r="AK773" s="38">
        <f t="shared" si="301"/>
        <v>848.37</v>
      </c>
      <c r="AL773" s="38">
        <f t="shared" si="302"/>
        <v>862.9</v>
      </c>
      <c r="AM773" s="36">
        <f t="shared" si="303"/>
        <v>463207</v>
      </c>
      <c r="AN773" s="39">
        <f t="shared" si="304"/>
        <v>1.8122660999999999E-3</v>
      </c>
      <c r="AO773" s="36">
        <f t="shared" si="305"/>
        <v>348.93915169229996</v>
      </c>
      <c r="AP773" s="36">
        <f t="shared" si="306"/>
        <v>271013</v>
      </c>
      <c r="AQ773" s="36">
        <f t="shared" si="307"/>
        <v>8940</v>
      </c>
      <c r="AR773" s="36">
        <f t="shared" si="308"/>
        <v>19662.100000000002</v>
      </c>
      <c r="AS773" s="36">
        <f t="shared" si="309"/>
        <v>261724</v>
      </c>
      <c r="AT773" s="40">
        <f t="shared" si="310"/>
        <v>271013</v>
      </c>
      <c r="AU773" s="37"/>
      <c r="AV773" s="37">
        <f t="shared" si="311"/>
        <v>1</v>
      </c>
    </row>
    <row r="774" spans="1:48" ht="15" customHeight="1" x14ac:dyDescent="0.25">
      <c r="A774" s="43">
        <v>79</v>
      </c>
      <c r="B774" s="43">
        <v>600</v>
      </c>
      <c r="C774" t="s">
        <v>1943</v>
      </c>
      <c r="D774" t="s">
        <v>1944</v>
      </c>
      <c r="E774" s="44" t="s">
        <v>518</v>
      </c>
      <c r="F774" s="35">
        <v>30879</v>
      </c>
      <c r="G774" s="53">
        <v>153</v>
      </c>
      <c r="H774" s="56">
        <f t="shared" si="287"/>
        <v>2.1846914308175989</v>
      </c>
      <c r="I774">
        <v>26</v>
      </c>
      <c r="J774">
        <v>86</v>
      </c>
      <c r="K774" s="37">
        <f t="shared" si="312"/>
        <v>30.232599999999998</v>
      </c>
      <c r="L774" s="37">
        <v>139</v>
      </c>
      <c r="M774" s="37">
        <v>186</v>
      </c>
      <c r="N774" s="37">
        <v>163</v>
      </c>
      <c r="O774" s="37">
        <v>186</v>
      </c>
      <c r="P774" s="48">
        <v>182</v>
      </c>
      <c r="Q774" s="53">
        <v>151</v>
      </c>
      <c r="R774" s="45">
        <f t="shared" si="288"/>
        <v>186</v>
      </c>
      <c r="S774" s="38">
        <f t="shared" si="289"/>
        <v>17.739999999999998</v>
      </c>
      <c r="T774" s="53">
        <v>1872800</v>
      </c>
      <c r="U774" s="53">
        <v>13550800</v>
      </c>
      <c r="V774" s="63">
        <f t="shared" si="290"/>
        <v>13.820586</v>
      </c>
      <c r="W774" s="36">
        <v>30</v>
      </c>
      <c r="X774">
        <v>257</v>
      </c>
      <c r="Y774">
        <f t="shared" si="291"/>
        <v>11.67</v>
      </c>
      <c r="Z774" s="55">
        <v>143949</v>
      </c>
      <c r="AA774" s="46">
        <v>30001</v>
      </c>
      <c r="AB774" s="37">
        <f t="shared" si="292"/>
        <v>0.376778</v>
      </c>
      <c r="AC774" s="37" t="str">
        <f t="shared" si="293"/>
        <v/>
      </c>
      <c r="AD774" s="37" t="str">
        <f t="shared" si="294"/>
        <v/>
      </c>
      <c r="AE774" s="71">
        <f t="shared" si="295"/>
        <v>679.03508916469877</v>
      </c>
      <c r="AF774" s="71">
        <f t="shared" si="296"/>
        <v>0</v>
      </c>
      <c r="AG774" s="71">
        <f t="shared" si="297"/>
        <v>0</v>
      </c>
      <c r="AH774" s="71" t="str">
        <f t="shared" si="298"/>
        <v/>
      </c>
      <c r="AI774" s="37" t="str">
        <f t="shared" si="299"/>
        <v/>
      </c>
      <c r="AJ774" s="37" t="str">
        <f t="shared" si="300"/>
        <v/>
      </c>
      <c r="AK774" s="38">
        <f t="shared" si="301"/>
        <v>679.04</v>
      </c>
      <c r="AL774" s="38">
        <f t="shared" si="302"/>
        <v>690.67</v>
      </c>
      <c r="AM774" s="36">
        <f t="shared" si="303"/>
        <v>51436</v>
      </c>
      <c r="AN774" s="39">
        <f t="shared" si="304"/>
        <v>1.8122660999999999E-3</v>
      </c>
      <c r="AO774" s="36">
        <f t="shared" si="305"/>
        <v>37.254754217699997</v>
      </c>
      <c r="AP774" s="36">
        <f t="shared" si="306"/>
        <v>30916</v>
      </c>
      <c r="AQ774" s="36">
        <f t="shared" si="307"/>
        <v>1530</v>
      </c>
      <c r="AR774" s="36">
        <f t="shared" si="308"/>
        <v>1500.0500000000002</v>
      </c>
      <c r="AS774" s="36">
        <f t="shared" si="309"/>
        <v>29379</v>
      </c>
      <c r="AT774" s="40">
        <f t="shared" si="310"/>
        <v>30916</v>
      </c>
      <c r="AU774" s="37"/>
      <c r="AV774" s="37">
        <f t="shared" si="311"/>
        <v>1</v>
      </c>
    </row>
    <row r="775" spans="1:48" ht="15" customHeight="1" x14ac:dyDescent="0.25">
      <c r="A775" s="43">
        <v>79</v>
      </c>
      <c r="B775" s="43">
        <v>800</v>
      </c>
      <c r="C775" t="s">
        <v>2153</v>
      </c>
      <c r="D775" t="s">
        <v>2154</v>
      </c>
      <c r="E775" s="44" t="s">
        <v>623</v>
      </c>
      <c r="F775" s="35">
        <v>971892</v>
      </c>
      <c r="G775" s="53">
        <v>3553</v>
      </c>
      <c r="H775" s="56">
        <f t="shared" si="287"/>
        <v>3.5505952074893279</v>
      </c>
      <c r="I775">
        <v>204</v>
      </c>
      <c r="J775">
        <v>1416</v>
      </c>
      <c r="K775" s="37">
        <f t="shared" si="312"/>
        <v>14.4068</v>
      </c>
      <c r="L775" s="37">
        <v>2093</v>
      </c>
      <c r="M775" s="37">
        <v>2416</v>
      </c>
      <c r="N775" s="37">
        <v>2768</v>
      </c>
      <c r="O775" s="37">
        <v>3190</v>
      </c>
      <c r="P775" s="45">
        <v>3340</v>
      </c>
      <c r="Q775" s="53">
        <v>3483</v>
      </c>
      <c r="R775" s="45">
        <f t="shared" si="288"/>
        <v>3483</v>
      </c>
      <c r="S775" s="38">
        <f t="shared" si="289"/>
        <v>0</v>
      </c>
      <c r="T775" s="53">
        <v>45295200</v>
      </c>
      <c r="U775" s="53">
        <v>329381200</v>
      </c>
      <c r="V775" s="63">
        <f t="shared" si="290"/>
        <v>13.751605</v>
      </c>
      <c r="W775" s="36">
        <v>679</v>
      </c>
      <c r="X775">
        <v>3477</v>
      </c>
      <c r="Y775">
        <f t="shared" si="291"/>
        <v>19.53</v>
      </c>
      <c r="Z775" s="55">
        <v>3736982</v>
      </c>
      <c r="AA775" s="46">
        <v>2576740</v>
      </c>
      <c r="AB775" s="37">
        <f t="shared" si="292"/>
        <v>0.376778</v>
      </c>
      <c r="AC775" s="37" t="str">
        <f t="shared" si="293"/>
        <v/>
      </c>
      <c r="AD775" s="37" t="str">
        <f t="shared" si="294"/>
        <v/>
      </c>
      <c r="AE775" s="71">
        <f t="shared" si="295"/>
        <v>0</v>
      </c>
      <c r="AF775" s="71">
        <f t="shared" si="296"/>
        <v>828.09105202624994</v>
      </c>
      <c r="AG775" s="71">
        <f t="shared" si="297"/>
        <v>0</v>
      </c>
      <c r="AH775" s="71" t="str">
        <f t="shared" si="298"/>
        <v/>
      </c>
      <c r="AI775" s="37" t="str">
        <f t="shared" si="299"/>
        <v/>
      </c>
      <c r="AJ775" s="37" t="str">
        <f t="shared" si="300"/>
        <v/>
      </c>
      <c r="AK775" s="38">
        <f t="shared" si="301"/>
        <v>828.09</v>
      </c>
      <c r="AL775" s="38">
        <f t="shared" si="302"/>
        <v>842.28</v>
      </c>
      <c r="AM775" s="36">
        <f t="shared" si="303"/>
        <v>1584608</v>
      </c>
      <c r="AN775" s="39">
        <f t="shared" si="304"/>
        <v>1.8122660999999999E-3</v>
      </c>
      <c r="AO775" s="36">
        <f t="shared" si="305"/>
        <v>1110.4044357276</v>
      </c>
      <c r="AP775" s="36">
        <f t="shared" si="306"/>
        <v>973002</v>
      </c>
      <c r="AQ775" s="36">
        <f t="shared" si="307"/>
        <v>35530</v>
      </c>
      <c r="AR775" s="36">
        <f t="shared" si="308"/>
        <v>128837</v>
      </c>
      <c r="AS775" s="36">
        <f t="shared" si="309"/>
        <v>936362</v>
      </c>
      <c r="AT775" s="40">
        <f t="shared" si="310"/>
        <v>973002</v>
      </c>
      <c r="AU775" s="37"/>
      <c r="AV775" s="37">
        <f t="shared" si="311"/>
        <v>1</v>
      </c>
    </row>
    <row r="776" spans="1:48" ht="15" customHeight="1" x14ac:dyDescent="0.25">
      <c r="A776" s="43">
        <v>79</v>
      </c>
      <c r="B776" s="43">
        <v>1100</v>
      </c>
      <c r="C776" t="s">
        <v>2485</v>
      </c>
      <c r="D776" t="s">
        <v>2486</v>
      </c>
      <c r="E776" s="44" t="s">
        <v>788</v>
      </c>
      <c r="F776" s="35">
        <v>685058</v>
      </c>
      <c r="G776" s="53">
        <v>2622</v>
      </c>
      <c r="H776" s="56">
        <f t="shared" si="287"/>
        <v>3.4186326873540653</v>
      </c>
      <c r="I776">
        <v>422</v>
      </c>
      <c r="J776">
        <v>1353</v>
      </c>
      <c r="K776" s="37">
        <f t="shared" si="312"/>
        <v>31.189899999999998</v>
      </c>
      <c r="L776" s="37">
        <v>2371</v>
      </c>
      <c r="M776" s="37">
        <v>2372</v>
      </c>
      <c r="N776" s="37">
        <v>2384</v>
      </c>
      <c r="O776" s="37">
        <v>2599</v>
      </c>
      <c r="P776" s="45">
        <v>2521</v>
      </c>
      <c r="Q776" s="53">
        <v>2559</v>
      </c>
      <c r="R776" s="45">
        <f t="shared" si="288"/>
        <v>2599</v>
      </c>
      <c r="S776" s="38">
        <f t="shared" si="289"/>
        <v>0</v>
      </c>
      <c r="T776" s="53">
        <v>50163400</v>
      </c>
      <c r="U776" s="53">
        <v>319037600</v>
      </c>
      <c r="V776" s="63">
        <f t="shared" si="290"/>
        <v>15.72335</v>
      </c>
      <c r="W776" s="36">
        <v>857</v>
      </c>
      <c r="X776">
        <v>2560</v>
      </c>
      <c r="Y776">
        <f t="shared" si="291"/>
        <v>33.479999999999997</v>
      </c>
      <c r="Z776" s="55">
        <v>3615410</v>
      </c>
      <c r="AA776" s="46">
        <v>2400596</v>
      </c>
      <c r="AB776" s="37">
        <f t="shared" si="292"/>
        <v>0.376778</v>
      </c>
      <c r="AC776" s="37">
        <f t="shared" si="293"/>
        <v>0.24399999999999999</v>
      </c>
      <c r="AD776" s="37" t="str">
        <f t="shared" si="294"/>
        <v/>
      </c>
      <c r="AE776" s="71">
        <f t="shared" si="295"/>
        <v>951.58433208470387</v>
      </c>
      <c r="AF776" s="71">
        <f t="shared" si="296"/>
        <v>977.66299358249978</v>
      </c>
      <c r="AG776" s="71">
        <f t="shared" si="297"/>
        <v>0</v>
      </c>
      <c r="AH776" s="71">
        <f t="shared" si="298"/>
        <v>957.94752549016607</v>
      </c>
      <c r="AI776" s="37" t="str">
        <f t="shared" si="299"/>
        <v/>
      </c>
      <c r="AJ776" s="37">
        <f t="shared" si="300"/>
        <v>1</v>
      </c>
      <c r="AK776" s="38">
        <f t="shared" si="301"/>
        <v>957.95</v>
      </c>
      <c r="AL776" s="38">
        <f t="shared" si="302"/>
        <v>974.36</v>
      </c>
      <c r="AM776" s="36">
        <f t="shared" si="303"/>
        <v>1192565</v>
      </c>
      <c r="AN776" s="39">
        <f t="shared" si="304"/>
        <v>1.8122660999999999E-3</v>
      </c>
      <c r="AO776" s="36">
        <f t="shared" si="305"/>
        <v>919.73773161269992</v>
      </c>
      <c r="AP776" s="36">
        <f t="shared" si="306"/>
        <v>685978</v>
      </c>
      <c r="AQ776" s="36">
        <f t="shared" si="307"/>
        <v>26220</v>
      </c>
      <c r="AR776" s="36">
        <f t="shared" si="308"/>
        <v>120029.8</v>
      </c>
      <c r="AS776" s="36">
        <f t="shared" si="309"/>
        <v>658838</v>
      </c>
      <c r="AT776" s="40">
        <f t="shared" si="310"/>
        <v>685978</v>
      </c>
      <c r="AU776" s="37"/>
      <c r="AV776" s="37">
        <f t="shared" si="311"/>
        <v>1</v>
      </c>
    </row>
    <row r="777" spans="1:48" ht="15" customHeight="1" x14ac:dyDescent="0.25">
      <c r="A777" s="43">
        <v>79</v>
      </c>
      <c r="B777" s="43">
        <v>1300</v>
      </c>
      <c r="C777" t="s">
        <v>2609</v>
      </c>
      <c r="D777" t="s">
        <v>2610</v>
      </c>
      <c r="E777" s="44" t="s">
        <v>850</v>
      </c>
      <c r="F777" s="35">
        <v>41185</v>
      </c>
      <c r="G777" s="53">
        <v>182</v>
      </c>
      <c r="H777" s="56">
        <f t="shared" si="287"/>
        <v>2.2600713879850747</v>
      </c>
      <c r="I777">
        <v>26</v>
      </c>
      <c r="J777">
        <v>89</v>
      </c>
      <c r="K777" s="37">
        <f t="shared" si="312"/>
        <v>29.213499999999996</v>
      </c>
      <c r="L777" s="37">
        <v>203</v>
      </c>
      <c r="M777" s="37">
        <v>208</v>
      </c>
      <c r="N777" s="37">
        <v>237</v>
      </c>
      <c r="O777" s="37">
        <v>177</v>
      </c>
      <c r="P777" s="48">
        <v>207</v>
      </c>
      <c r="Q777" s="53">
        <v>155</v>
      </c>
      <c r="R777" s="45">
        <f t="shared" si="288"/>
        <v>237</v>
      </c>
      <c r="S777" s="38">
        <f t="shared" si="289"/>
        <v>23.21</v>
      </c>
      <c r="T777" s="53">
        <v>1809500</v>
      </c>
      <c r="U777" s="53">
        <v>21259700</v>
      </c>
      <c r="V777" s="63">
        <f t="shared" si="290"/>
        <v>8.5114090000000004</v>
      </c>
      <c r="W777" s="36">
        <v>17</v>
      </c>
      <c r="X777">
        <v>151</v>
      </c>
      <c r="Y777">
        <f t="shared" si="291"/>
        <v>11.26</v>
      </c>
      <c r="Z777" s="55">
        <v>160182</v>
      </c>
      <c r="AA777" s="46">
        <v>78916</v>
      </c>
      <c r="AB777" s="37">
        <f t="shared" si="292"/>
        <v>0.376778</v>
      </c>
      <c r="AC777" s="37" t="str">
        <f t="shared" si="293"/>
        <v/>
      </c>
      <c r="AD777" s="37" t="str">
        <f t="shared" si="294"/>
        <v/>
      </c>
      <c r="AE777" s="71">
        <f t="shared" si="295"/>
        <v>695.68478796397937</v>
      </c>
      <c r="AF777" s="71">
        <f t="shared" si="296"/>
        <v>0</v>
      </c>
      <c r="AG777" s="71">
        <f t="shared" si="297"/>
        <v>0</v>
      </c>
      <c r="AH777" s="71" t="str">
        <f t="shared" si="298"/>
        <v/>
      </c>
      <c r="AI777" s="37" t="str">
        <f t="shared" si="299"/>
        <v/>
      </c>
      <c r="AJ777" s="37" t="str">
        <f t="shared" si="300"/>
        <v/>
      </c>
      <c r="AK777" s="38">
        <f t="shared" si="301"/>
        <v>695.68</v>
      </c>
      <c r="AL777" s="38">
        <f t="shared" si="302"/>
        <v>707.6</v>
      </c>
      <c r="AM777" s="36">
        <f t="shared" si="303"/>
        <v>68430</v>
      </c>
      <c r="AN777" s="39">
        <f t="shared" si="304"/>
        <v>1.8122660999999999E-3</v>
      </c>
      <c r="AO777" s="36">
        <f t="shared" si="305"/>
        <v>49.375189894499997</v>
      </c>
      <c r="AP777" s="36">
        <f t="shared" si="306"/>
        <v>41234</v>
      </c>
      <c r="AQ777" s="36">
        <f t="shared" si="307"/>
        <v>1820</v>
      </c>
      <c r="AR777" s="36">
        <f t="shared" si="308"/>
        <v>3945.8</v>
      </c>
      <c r="AS777" s="36">
        <f t="shared" si="309"/>
        <v>39365</v>
      </c>
      <c r="AT777" s="40">
        <f t="shared" si="310"/>
        <v>41234</v>
      </c>
      <c r="AU777" s="37"/>
      <c r="AV777" s="37">
        <f t="shared" si="311"/>
        <v>1</v>
      </c>
    </row>
    <row r="778" spans="1:48" ht="15" customHeight="1" x14ac:dyDescent="0.25">
      <c r="A778" s="43">
        <v>79</v>
      </c>
      <c r="B778" s="43">
        <v>7700</v>
      </c>
      <c r="C778" t="s">
        <v>1753</v>
      </c>
      <c r="D778" t="s">
        <v>1754</v>
      </c>
      <c r="E778" s="44" t="s">
        <v>423</v>
      </c>
      <c r="F778" s="35">
        <v>1101278</v>
      </c>
      <c r="G778" s="53">
        <v>5384</v>
      </c>
      <c r="H778" s="56">
        <f t="shared" si="287"/>
        <v>3.7311050512159203</v>
      </c>
      <c r="I778">
        <v>513</v>
      </c>
      <c r="J778">
        <v>2586</v>
      </c>
      <c r="K778" s="37">
        <f t="shared" si="312"/>
        <v>19.837599999999998</v>
      </c>
      <c r="L778" s="37">
        <v>3594</v>
      </c>
      <c r="M778" s="37">
        <v>4505</v>
      </c>
      <c r="N778" s="37">
        <v>4391</v>
      </c>
      <c r="O778" s="37">
        <v>4950</v>
      </c>
      <c r="P778" s="45">
        <v>5063</v>
      </c>
      <c r="Q778" s="53">
        <v>5252</v>
      </c>
      <c r="R778" s="45">
        <f t="shared" si="288"/>
        <v>5252</v>
      </c>
      <c r="S778" s="38">
        <f t="shared" si="289"/>
        <v>0</v>
      </c>
      <c r="T778" s="53">
        <v>87166400</v>
      </c>
      <c r="U778" s="53">
        <v>686465400</v>
      </c>
      <c r="V778" s="63">
        <f t="shared" si="290"/>
        <v>12.697858</v>
      </c>
      <c r="W778" s="36">
        <v>1439</v>
      </c>
      <c r="X778">
        <v>5108</v>
      </c>
      <c r="Y778">
        <f t="shared" si="291"/>
        <v>28.17</v>
      </c>
      <c r="Z778" s="55">
        <v>9014954</v>
      </c>
      <c r="AA778" s="46">
        <v>4134379</v>
      </c>
      <c r="AB778" s="37">
        <f t="shared" si="292"/>
        <v>0.376778</v>
      </c>
      <c r="AC778" s="37" t="str">
        <f t="shared" si="293"/>
        <v/>
      </c>
      <c r="AD778" s="37" t="str">
        <f t="shared" si="294"/>
        <v/>
      </c>
      <c r="AE778" s="71">
        <f t="shared" si="295"/>
        <v>0</v>
      </c>
      <c r="AF778" s="71">
        <f t="shared" si="296"/>
        <v>858.56244677049995</v>
      </c>
      <c r="AG778" s="71">
        <f t="shared" si="297"/>
        <v>0</v>
      </c>
      <c r="AH778" s="71" t="str">
        <f t="shared" si="298"/>
        <v/>
      </c>
      <c r="AI778" s="37" t="str">
        <f t="shared" si="299"/>
        <v/>
      </c>
      <c r="AJ778" s="37" t="str">
        <f t="shared" si="300"/>
        <v/>
      </c>
      <c r="AK778" s="38">
        <f t="shared" si="301"/>
        <v>858.56</v>
      </c>
      <c r="AL778" s="38">
        <f t="shared" si="302"/>
        <v>873.27</v>
      </c>
      <c r="AM778" s="36">
        <f t="shared" si="303"/>
        <v>1305049</v>
      </c>
      <c r="AN778" s="39">
        <f t="shared" si="304"/>
        <v>1.8122660999999999E-3</v>
      </c>
      <c r="AO778" s="36">
        <f t="shared" si="305"/>
        <v>369.2872754631</v>
      </c>
      <c r="AP778" s="36">
        <f t="shared" si="306"/>
        <v>1101647</v>
      </c>
      <c r="AQ778" s="36">
        <f t="shared" si="307"/>
        <v>53840</v>
      </c>
      <c r="AR778" s="36">
        <f t="shared" si="308"/>
        <v>206718.95</v>
      </c>
      <c r="AS778" s="36">
        <f t="shared" si="309"/>
        <v>1047438</v>
      </c>
      <c r="AT778" s="40">
        <f t="shared" si="310"/>
        <v>1101647</v>
      </c>
      <c r="AU778" s="37"/>
      <c r="AV778" s="37">
        <f t="shared" si="311"/>
        <v>1</v>
      </c>
    </row>
    <row r="779" spans="1:48" ht="15" customHeight="1" x14ac:dyDescent="0.25">
      <c r="A779" s="43">
        <v>79</v>
      </c>
      <c r="B779" s="43">
        <v>7800</v>
      </c>
      <c r="C779" t="s">
        <v>1951</v>
      </c>
      <c r="D779" t="s">
        <v>1952</v>
      </c>
      <c r="E779" s="44" t="s">
        <v>522</v>
      </c>
      <c r="F779" s="35">
        <v>4129</v>
      </c>
      <c r="G779" s="53">
        <v>99</v>
      </c>
      <c r="H779" s="56">
        <f t="shared" si="287"/>
        <v>1.9956351945975499</v>
      </c>
      <c r="I779">
        <v>17</v>
      </c>
      <c r="J779">
        <v>62</v>
      </c>
      <c r="K779" s="37">
        <f t="shared" si="312"/>
        <v>27.4194</v>
      </c>
      <c r="L779" s="37">
        <v>80</v>
      </c>
      <c r="M779" s="37">
        <v>132</v>
      </c>
      <c r="N779" s="37">
        <v>127</v>
      </c>
      <c r="O779" s="37">
        <v>116</v>
      </c>
      <c r="P779" s="48">
        <v>111</v>
      </c>
      <c r="Q779" s="53">
        <v>97</v>
      </c>
      <c r="R779" s="45">
        <f t="shared" si="288"/>
        <v>132</v>
      </c>
      <c r="S779" s="38">
        <f t="shared" si="289"/>
        <v>25</v>
      </c>
      <c r="T779" s="53">
        <v>1037700</v>
      </c>
      <c r="U779" s="53">
        <v>13548800</v>
      </c>
      <c r="V779" s="63">
        <f t="shared" si="290"/>
        <v>7.6589809999999998</v>
      </c>
      <c r="W779" s="36">
        <v>23</v>
      </c>
      <c r="X779">
        <v>102</v>
      </c>
      <c r="Y779">
        <f t="shared" si="291"/>
        <v>22.55</v>
      </c>
      <c r="Z779" s="55">
        <v>144540</v>
      </c>
      <c r="AA779" s="46">
        <v>15403</v>
      </c>
      <c r="AB779" s="37">
        <f t="shared" si="292"/>
        <v>0.376778</v>
      </c>
      <c r="AC779" s="37" t="str">
        <f t="shared" si="293"/>
        <v/>
      </c>
      <c r="AD779" s="37" t="str">
        <f t="shared" si="294"/>
        <v/>
      </c>
      <c r="AE779" s="71">
        <f t="shared" si="295"/>
        <v>637.27691487712309</v>
      </c>
      <c r="AF779" s="71">
        <f t="shared" si="296"/>
        <v>0</v>
      </c>
      <c r="AG779" s="71">
        <f t="shared" si="297"/>
        <v>0</v>
      </c>
      <c r="AH779" s="71" t="str">
        <f t="shared" si="298"/>
        <v/>
      </c>
      <c r="AI779" s="37" t="str">
        <f t="shared" si="299"/>
        <v/>
      </c>
      <c r="AJ779" s="37" t="str">
        <f t="shared" si="300"/>
        <v/>
      </c>
      <c r="AK779" s="38">
        <f t="shared" si="301"/>
        <v>637.28</v>
      </c>
      <c r="AL779" s="38">
        <f t="shared" si="302"/>
        <v>648.20000000000005</v>
      </c>
      <c r="AM779" s="36">
        <f t="shared" si="303"/>
        <v>9712</v>
      </c>
      <c r="AN779" s="39">
        <f t="shared" si="304"/>
        <v>1.8122660999999999E-3</v>
      </c>
      <c r="AO779" s="36">
        <f t="shared" si="305"/>
        <v>10.1178816363</v>
      </c>
      <c r="AP779" s="36">
        <f t="shared" si="306"/>
        <v>4139</v>
      </c>
      <c r="AQ779" s="36">
        <f t="shared" si="307"/>
        <v>990</v>
      </c>
      <c r="AR779" s="36">
        <f t="shared" si="308"/>
        <v>770.15000000000009</v>
      </c>
      <c r="AS779" s="36">
        <f t="shared" si="309"/>
        <v>3359</v>
      </c>
      <c r="AT779" s="40">
        <f t="shared" si="310"/>
        <v>4139</v>
      </c>
      <c r="AU779" s="37"/>
      <c r="AV779" s="37">
        <f t="shared" si="311"/>
        <v>1</v>
      </c>
    </row>
    <row r="780" spans="1:48" ht="15" customHeight="1" x14ac:dyDescent="0.25">
      <c r="A780" s="43">
        <v>80</v>
      </c>
      <c r="B780" s="43">
        <v>100</v>
      </c>
      <c r="C780" t="s">
        <v>925</v>
      </c>
      <c r="D780" t="s">
        <v>926</v>
      </c>
      <c r="E780" s="44" t="s">
        <v>11</v>
      </c>
      <c r="F780" s="35">
        <v>5564</v>
      </c>
      <c r="G780" s="53">
        <v>35</v>
      </c>
      <c r="H780" s="56">
        <f t="shared" ref="H780:H843" si="313">LOG10(G780)</f>
        <v>1.5440680443502757</v>
      </c>
      <c r="I780">
        <v>6</v>
      </c>
      <c r="J780">
        <v>25</v>
      </c>
      <c r="K780" s="37">
        <f t="shared" si="312"/>
        <v>24</v>
      </c>
      <c r="L780" s="37">
        <v>85</v>
      </c>
      <c r="M780" s="37">
        <v>88</v>
      </c>
      <c r="N780" s="37">
        <v>70</v>
      </c>
      <c r="O780" s="37">
        <v>53</v>
      </c>
      <c r="P780" s="48">
        <v>48</v>
      </c>
      <c r="Q780" s="53">
        <v>35</v>
      </c>
      <c r="R780" s="45">
        <f t="shared" ref="R780:R843" si="314">MAX(L780:Q780)</f>
        <v>88</v>
      </c>
      <c r="S780" s="38">
        <f t="shared" ref="S780:S843" si="315">ROUND(IF(100*(1-(G780/R780))&lt;0,0,100*(1-G780/R780)),2)</f>
        <v>60.23</v>
      </c>
      <c r="T780" s="53">
        <v>1188000</v>
      </c>
      <c r="U780" s="53">
        <v>4148308</v>
      </c>
      <c r="V780" s="63">
        <f t="shared" ref="V780:V843" si="316">ROUND(T780/U780*100,6)</f>
        <v>28.638182</v>
      </c>
      <c r="W780" s="36">
        <v>11</v>
      </c>
      <c r="X780">
        <v>38</v>
      </c>
      <c r="Y780">
        <f t="shared" ref="Y780:Y843" si="317">ROUND(W780/X780*100,2)</f>
        <v>28.95</v>
      </c>
      <c r="Z780" s="55">
        <v>40810</v>
      </c>
      <c r="AA780" s="46">
        <v>14001</v>
      </c>
      <c r="AB780" s="37">
        <f t="shared" ref="AB780:AB843" si="318">ROUND(AA$11/Z$11,6)</f>
        <v>0.376778</v>
      </c>
      <c r="AC780" s="37" t="str">
        <f t="shared" ref="AC780:AC843" si="319">IF(AND(2500&lt;=G780,G780&lt;3000),(G780-2500)*0.002,"")</f>
        <v/>
      </c>
      <c r="AD780" s="37" t="str">
        <f t="shared" ref="AD780:AD843" si="320">IF(AND(10000&lt;=G780,G780&lt;11000),(11000-G780)*0.001,"")</f>
        <v/>
      </c>
      <c r="AE780" s="71">
        <f t="shared" ref="AE780:AE843" si="321">IF(G780&lt;3000, 196.487+(220.877*H780),0)</f>
        <v>537.53611743195586</v>
      </c>
      <c r="AF780" s="71">
        <f t="shared" ref="AF780:AF843" si="322">IF((AND(2500&lt;=G780,G780&lt;11000)),1.15*(497.308+(6.667*K780)+(9.215*V780)+(16.081*S780)),0)</f>
        <v>0</v>
      </c>
      <c r="AG780" s="71">
        <f t="shared" ref="AG780:AG843" si="323">IF(G780&gt;=10000,1.15*(293.056+(8.572*K780)+(11.494*Y780)+(5.719*V780)+(9.484*S780)),0)</f>
        <v>0</v>
      </c>
      <c r="AH780" s="71" t="str">
        <f t="shared" ref="AH780:AH843" si="324">IF(AND(2500&lt;=G780,G780&lt;3000),(AC780*AF780)+((1-AC780)*AE780),"")</f>
        <v/>
      </c>
      <c r="AI780" s="37" t="str">
        <f t="shared" ref="AI780:AI843" si="325">IF(AND(10000&lt;=G780,G780&lt;11000),(AD780*AF780)+(AG780*(1-AD780)),"")</f>
        <v/>
      </c>
      <c r="AJ780" s="37" t="str">
        <f t="shared" ref="AJ780:AJ843" si="326">IF(AND(AC780="",AD780=""),"",1)</f>
        <v/>
      </c>
      <c r="AK780" s="38">
        <f t="shared" ref="AK780:AK843" si="327">ROUND(IF(AJ780="",MAX(AE780,AF780,AG780),MAX(AH780,AI780)),2)</f>
        <v>537.54</v>
      </c>
      <c r="AL780" s="38">
        <f t="shared" ref="AL780:AL843" si="328">ROUND(AK780*AL$2,2)</f>
        <v>546.75</v>
      </c>
      <c r="AM780" s="36">
        <f t="shared" ref="AM780:AM843" si="329">ROUND(IF((AL780*G780)-(Z780*AB780)&lt;0,0,(AL780*G780)-(Z780*AB780)),0)</f>
        <v>3760</v>
      </c>
      <c r="AN780" s="39">
        <f t="shared" ref="AN780:AN843" si="330">$AN$11</f>
        <v>1.8122660999999999E-3</v>
      </c>
      <c r="AO780" s="36">
        <f t="shared" ref="AO780:AO843" si="331">(AM780-F780)*AN780</f>
        <v>-3.2693280443999999</v>
      </c>
      <c r="AP780" s="36">
        <f t="shared" ref="AP780:AP843" si="332">ROUND(MAX(IF(F780&lt;AM780,F780+AO780,AM780),0),0)</f>
        <v>3760</v>
      </c>
      <c r="AQ780" s="36">
        <f t="shared" ref="AQ780:AQ843" si="333">10*G780</f>
        <v>350</v>
      </c>
      <c r="AR780" s="36">
        <f t="shared" ref="AR780:AR843" si="334">0.05*AA780</f>
        <v>700.05000000000007</v>
      </c>
      <c r="AS780" s="36">
        <f t="shared" ref="AS780:AS843" si="335">ROUND(MAX(F780-MIN(AQ780:AR780)),0)</f>
        <v>5214</v>
      </c>
      <c r="AT780" s="40">
        <f t="shared" ref="AT780:AT843" si="336">MAX(AP780,AS780)</f>
        <v>5214</v>
      </c>
      <c r="AU780" s="37"/>
      <c r="AV780" s="37">
        <f t="shared" ref="AV780:AV843" si="337">IF(AT780&gt;0,1,0)</f>
        <v>1</v>
      </c>
    </row>
    <row r="781" spans="1:48" ht="15" customHeight="1" x14ac:dyDescent="0.25">
      <c r="A781" s="43">
        <v>80</v>
      </c>
      <c r="B781" s="43">
        <v>200</v>
      </c>
      <c r="C781" t="s">
        <v>1925</v>
      </c>
      <c r="D781" t="s">
        <v>1926</v>
      </c>
      <c r="E781" s="44" t="s">
        <v>509</v>
      </c>
      <c r="F781" s="35">
        <v>482062</v>
      </c>
      <c r="G781" s="53">
        <v>1353</v>
      </c>
      <c r="H781" s="56">
        <f t="shared" si="313"/>
        <v>3.131297796597623</v>
      </c>
      <c r="I781">
        <v>88</v>
      </c>
      <c r="J781">
        <v>567</v>
      </c>
      <c r="K781" s="37">
        <f t="shared" si="312"/>
        <v>15.520300000000001</v>
      </c>
      <c r="L781" s="37">
        <v>835</v>
      </c>
      <c r="M781" s="37">
        <v>980</v>
      </c>
      <c r="N781" s="37">
        <v>1076</v>
      </c>
      <c r="O781" s="37">
        <v>1220</v>
      </c>
      <c r="P781" s="45">
        <v>1306</v>
      </c>
      <c r="Q781" s="53">
        <v>1340</v>
      </c>
      <c r="R781" s="45">
        <f t="shared" si="314"/>
        <v>1340</v>
      </c>
      <c r="S781" s="38">
        <f t="shared" si="315"/>
        <v>0</v>
      </c>
      <c r="T781" s="53">
        <v>13846600</v>
      </c>
      <c r="U781" s="53">
        <v>107118194</v>
      </c>
      <c r="V781" s="63">
        <f t="shared" si="316"/>
        <v>12.926469000000001</v>
      </c>
      <c r="W781" s="36">
        <v>287</v>
      </c>
      <c r="X781">
        <v>1218</v>
      </c>
      <c r="Y781">
        <f t="shared" si="317"/>
        <v>23.56</v>
      </c>
      <c r="Z781" s="55">
        <v>1032476</v>
      </c>
      <c r="AA781" s="46">
        <v>542725</v>
      </c>
      <c r="AB781" s="37">
        <f t="shared" si="318"/>
        <v>0.376778</v>
      </c>
      <c r="AC781" s="37" t="str">
        <f t="shared" si="319"/>
        <v/>
      </c>
      <c r="AD781" s="37" t="str">
        <f t="shared" si="320"/>
        <v/>
      </c>
      <c r="AE781" s="71">
        <f t="shared" si="321"/>
        <v>888.1186634190932</v>
      </c>
      <c r="AF781" s="71">
        <f t="shared" si="322"/>
        <v>0</v>
      </c>
      <c r="AG781" s="71">
        <f t="shared" si="323"/>
        <v>0</v>
      </c>
      <c r="AH781" s="71" t="str">
        <f t="shared" si="324"/>
        <v/>
      </c>
      <c r="AI781" s="37" t="str">
        <f t="shared" si="325"/>
        <v/>
      </c>
      <c r="AJ781" s="37" t="str">
        <f t="shared" si="326"/>
        <v/>
      </c>
      <c r="AK781" s="38">
        <f t="shared" si="327"/>
        <v>888.12</v>
      </c>
      <c r="AL781" s="38">
        <f t="shared" si="328"/>
        <v>903.34</v>
      </c>
      <c r="AM781" s="36">
        <f t="shared" si="329"/>
        <v>833205</v>
      </c>
      <c r="AN781" s="39">
        <f t="shared" si="330"/>
        <v>1.8122660999999999E-3</v>
      </c>
      <c r="AO781" s="36">
        <f t="shared" si="331"/>
        <v>636.3645551523</v>
      </c>
      <c r="AP781" s="36">
        <f t="shared" si="332"/>
        <v>482698</v>
      </c>
      <c r="AQ781" s="36">
        <f t="shared" si="333"/>
        <v>13530</v>
      </c>
      <c r="AR781" s="36">
        <f t="shared" si="334"/>
        <v>27136.25</v>
      </c>
      <c r="AS781" s="36">
        <f t="shared" si="335"/>
        <v>468532</v>
      </c>
      <c r="AT781" s="40">
        <f t="shared" si="336"/>
        <v>482698</v>
      </c>
      <c r="AU781" s="37"/>
      <c r="AV781" s="37">
        <f t="shared" si="337"/>
        <v>1</v>
      </c>
    </row>
    <row r="782" spans="1:48" ht="15" customHeight="1" x14ac:dyDescent="0.25">
      <c r="A782" s="43">
        <v>80</v>
      </c>
      <c r="B782" s="43">
        <v>300</v>
      </c>
      <c r="C782" t="s">
        <v>2045</v>
      </c>
      <c r="D782" t="s">
        <v>2046</v>
      </c>
      <c r="E782" s="44" t="s">
        <v>569</v>
      </c>
      <c r="F782" s="35">
        <v>11230</v>
      </c>
      <c r="G782" s="53">
        <v>80</v>
      </c>
      <c r="H782" s="56">
        <f t="shared" si="313"/>
        <v>1.9030899869919435</v>
      </c>
      <c r="I782">
        <v>13</v>
      </c>
      <c r="J782">
        <v>72</v>
      </c>
      <c r="K782" s="37">
        <f t="shared" si="312"/>
        <v>18.055599999999998</v>
      </c>
      <c r="L782" s="37">
        <v>64</v>
      </c>
      <c r="M782" s="37">
        <v>69</v>
      </c>
      <c r="N782" s="37">
        <v>65</v>
      </c>
      <c r="O782" s="37">
        <v>75</v>
      </c>
      <c r="P782" s="48">
        <v>69</v>
      </c>
      <c r="Q782" s="53">
        <v>84</v>
      </c>
      <c r="R782" s="45">
        <f t="shared" si="314"/>
        <v>84</v>
      </c>
      <c r="S782" s="38">
        <f t="shared" si="315"/>
        <v>4.76</v>
      </c>
      <c r="T782" s="53">
        <v>283600</v>
      </c>
      <c r="U782" s="53">
        <v>7944063</v>
      </c>
      <c r="V782" s="63">
        <f t="shared" si="316"/>
        <v>3.5699619999999999</v>
      </c>
      <c r="W782" s="36">
        <v>13</v>
      </c>
      <c r="X782">
        <v>75</v>
      </c>
      <c r="Y782">
        <f t="shared" si="317"/>
        <v>17.329999999999998</v>
      </c>
      <c r="Z782" s="55">
        <v>69502</v>
      </c>
      <c r="AA782" s="46">
        <v>20001</v>
      </c>
      <c r="AB782" s="37">
        <f t="shared" si="318"/>
        <v>0.376778</v>
      </c>
      <c r="AC782" s="37" t="str">
        <f t="shared" si="319"/>
        <v/>
      </c>
      <c r="AD782" s="37" t="str">
        <f t="shared" si="320"/>
        <v/>
      </c>
      <c r="AE782" s="71">
        <f t="shared" si="321"/>
        <v>616.83580705681948</v>
      </c>
      <c r="AF782" s="71">
        <f t="shared" si="322"/>
        <v>0</v>
      </c>
      <c r="AG782" s="71">
        <f t="shared" si="323"/>
        <v>0</v>
      </c>
      <c r="AH782" s="71" t="str">
        <f t="shared" si="324"/>
        <v/>
      </c>
      <c r="AI782" s="37" t="str">
        <f t="shared" si="325"/>
        <v/>
      </c>
      <c r="AJ782" s="37" t="str">
        <f t="shared" si="326"/>
        <v/>
      </c>
      <c r="AK782" s="38">
        <f t="shared" si="327"/>
        <v>616.84</v>
      </c>
      <c r="AL782" s="38">
        <f t="shared" si="328"/>
        <v>627.41</v>
      </c>
      <c r="AM782" s="36">
        <f t="shared" si="329"/>
        <v>24006</v>
      </c>
      <c r="AN782" s="39">
        <f t="shared" si="330"/>
        <v>1.8122660999999999E-3</v>
      </c>
      <c r="AO782" s="36">
        <f t="shared" si="331"/>
        <v>23.153511693599999</v>
      </c>
      <c r="AP782" s="36">
        <f t="shared" si="332"/>
        <v>11253</v>
      </c>
      <c r="AQ782" s="36">
        <f t="shared" si="333"/>
        <v>800</v>
      </c>
      <c r="AR782" s="36">
        <f t="shared" si="334"/>
        <v>1000.0500000000001</v>
      </c>
      <c r="AS782" s="36">
        <f t="shared" si="335"/>
        <v>10430</v>
      </c>
      <c r="AT782" s="40">
        <f t="shared" si="336"/>
        <v>11253</v>
      </c>
      <c r="AU782" s="37"/>
      <c r="AV782" s="37">
        <f t="shared" si="337"/>
        <v>1</v>
      </c>
    </row>
    <row r="783" spans="1:48" ht="15" customHeight="1" x14ac:dyDescent="0.25">
      <c r="A783" s="43">
        <v>80</v>
      </c>
      <c r="B783" s="43">
        <v>400</v>
      </c>
      <c r="C783" t="s">
        <v>2289</v>
      </c>
      <c r="D783" t="s">
        <v>2290</v>
      </c>
      <c r="E783" s="44" t="s">
        <v>690</v>
      </c>
      <c r="F783" s="35">
        <v>286572</v>
      </c>
      <c r="G783" s="53">
        <v>739</v>
      </c>
      <c r="H783" s="56">
        <f t="shared" si="313"/>
        <v>2.8686444383948255</v>
      </c>
      <c r="I783">
        <v>121</v>
      </c>
      <c r="J783">
        <v>411</v>
      </c>
      <c r="K783" s="37">
        <f t="shared" si="312"/>
        <v>29.4404</v>
      </c>
      <c r="L783" s="37">
        <v>668</v>
      </c>
      <c r="M783" s="37">
        <v>774</v>
      </c>
      <c r="N783" s="37">
        <v>662</v>
      </c>
      <c r="O783" s="37">
        <v>710</v>
      </c>
      <c r="P783" s="48">
        <v>711</v>
      </c>
      <c r="Q783" s="53">
        <v>741</v>
      </c>
      <c r="R783" s="45">
        <f t="shared" si="314"/>
        <v>774</v>
      </c>
      <c r="S783" s="38">
        <f t="shared" si="315"/>
        <v>4.5199999999999996</v>
      </c>
      <c r="T783" s="53">
        <v>6504300</v>
      </c>
      <c r="U783" s="53">
        <v>29426035</v>
      </c>
      <c r="V783" s="63">
        <f t="shared" si="316"/>
        <v>22.103895000000001</v>
      </c>
      <c r="W783" s="36">
        <v>150</v>
      </c>
      <c r="X783">
        <v>724</v>
      </c>
      <c r="Y783">
        <f t="shared" si="317"/>
        <v>20.72</v>
      </c>
      <c r="Z783" s="55">
        <v>390064</v>
      </c>
      <c r="AA783" s="46">
        <v>402871</v>
      </c>
      <c r="AB783" s="37">
        <f t="shared" si="318"/>
        <v>0.376778</v>
      </c>
      <c r="AC783" s="37" t="str">
        <f t="shared" si="319"/>
        <v/>
      </c>
      <c r="AD783" s="37" t="str">
        <f t="shared" si="320"/>
        <v/>
      </c>
      <c r="AE783" s="71">
        <f t="shared" si="321"/>
        <v>830.1045776193339</v>
      </c>
      <c r="AF783" s="71">
        <f t="shared" si="322"/>
        <v>0</v>
      </c>
      <c r="AG783" s="71">
        <f t="shared" si="323"/>
        <v>0</v>
      </c>
      <c r="AH783" s="71" t="str">
        <f t="shared" si="324"/>
        <v/>
      </c>
      <c r="AI783" s="37" t="str">
        <f t="shared" si="325"/>
        <v/>
      </c>
      <c r="AJ783" s="37" t="str">
        <f t="shared" si="326"/>
        <v/>
      </c>
      <c r="AK783" s="38">
        <f t="shared" si="327"/>
        <v>830.1</v>
      </c>
      <c r="AL783" s="38">
        <f t="shared" si="328"/>
        <v>844.32</v>
      </c>
      <c r="AM783" s="36">
        <f t="shared" si="329"/>
        <v>476985</v>
      </c>
      <c r="AN783" s="39">
        <f t="shared" si="330"/>
        <v>1.8122660999999999E-3</v>
      </c>
      <c r="AO783" s="36">
        <f t="shared" si="331"/>
        <v>345.07902489930001</v>
      </c>
      <c r="AP783" s="36">
        <f t="shared" si="332"/>
        <v>286917</v>
      </c>
      <c r="AQ783" s="36">
        <f t="shared" si="333"/>
        <v>7390</v>
      </c>
      <c r="AR783" s="36">
        <f t="shared" si="334"/>
        <v>20143.550000000003</v>
      </c>
      <c r="AS783" s="36">
        <f t="shared" si="335"/>
        <v>279182</v>
      </c>
      <c r="AT783" s="40">
        <f t="shared" si="336"/>
        <v>286917</v>
      </c>
      <c r="AU783" s="37"/>
      <c r="AV783" s="37">
        <f t="shared" si="337"/>
        <v>1</v>
      </c>
    </row>
    <row r="784" spans="1:48" ht="15" customHeight="1" x14ac:dyDescent="0.25">
      <c r="A784" s="43">
        <v>80</v>
      </c>
      <c r="B784" s="43">
        <v>500</v>
      </c>
      <c r="C784" t="s">
        <v>2469</v>
      </c>
      <c r="D784" t="s">
        <v>2470</v>
      </c>
      <c r="E784" s="44" t="s">
        <v>780</v>
      </c>
      <c r="F784" s="35">
        <v>205344</v>
      </c>
      <c r="G784" s="53">
        <v>504</v>
      </c>
      <c r="H784" s="56">
        <f t="shared" si="313"/>
        <v>2.7024305364455254</v>
      </c>
      <c r="I784">
        <v>73</v>
      </c>
      <c r="J784">
        <v>271</v>
      </c>
      <c r="K784" s="37">
        <f t="shared" si="312"/>
        <v>26.937299999999997</v>
      </c>
      <c r="L784" s="37">
        <v>570</v>
      </c>
      <c r="M784" s="37">
        <v>504</v>
      </c>
      <c r="N784" s="37">
        <v>560</v>
      </c>
      <c r="O784" s="37">
        <v>575</v>
      </c>
      <c r="P784" s="48">
        <v>602</v>
      </c>
      <c r="Q784" s="53">
        <v>511</v>
      </c>
      <c r="R784" s="45">
        <f t="shared" si="314"/>
        <v>602</v>
      </c>
      <c r="S784" s="38">
        <f t="shared" si="315"/>
        <v>16.28</v>
      </c>
      <c r="T784" s="53">
        <v>7571300</v>
      </c>
      <c r="U784" s="53">
        <v>28999577</v>
      </c>
      <c r="V784" s="63">
        <f t="shared" si="316"/>
        <v>26.108312000000002</v>
      </c>
      <c r="W784" s="36">
        <v>105</v>
      </c>
      <c r="X784">
        <v>480</v>
      </c>
      <c r="Y784">
        <f t="shared" si="317"/>
        <v>21.88</v>
      </c>
      <c r="Z784" s="55">
        <v>297874</v>
      </c>
      <c r="AA784" s="46">
        <v>192460</v>
      </c>
      <c r="AB784" s="37">
        <f t="shared" si="318"/>
        <v>0.376778</v>
      </c>
      <c r="AC784" s="37" t="str">
        <f t="shared" si="319"/>
        <v/>
      </c>
      <c r="AD784" s="37" t="str">
        <f t="shared" si="320"/>
        <v/>
      </c>
      <c r="AE784" s="71">
        <f t="shared" si="321"/>
        <v>793.39174959847833</v>
      </c>
      <c r="AF784" s="71">
        <f t="shared" si="322"/>
        <v>0</v>
      </c>
      <c r="AG784" s="71">
        <f t="shared" si="323"/>
        <v>0</v>
      </c>
      <c r="AH784" s="71" t="str">
        <f t="shared" si="324"/>
        <v/>
      </c>
      <c r="AI784" s="37" t="str">
        <f t="shared" si="325"/>
        <v/>
      </c>
      <c r="AJ784" s="37" t="str">
        <f t="shared" si="326"/>
        <v/>
      </c>
      <c r="AK784" s="38">
        <f t="shared" si="327"/>
        <v>793.39</v>
      </c>
      <c r="AL784" s="38">
        <f t="shared" si="328"/>
        <v>806.98</v>
      </c>
      <c r="AM784" s="36">
        <f t="shared" si="329"/>
        <v>294486</v>
      </c>
      <c r="AN784" s="39">
        <f t="shared" si="330"/>
        <v>1.8122660999999999E-3</v>
      </c>
      <c r="AO784" s="36">
        <f t="shared" si="331"/>
        <v>161.5490246862</v>
      </c>
      <c r="AP784" s="36">
        <f t="shared" si="332"/>
        <v>205506</v>
      </c>
      <c r="AQ784" s="36">
        <f t="shared" si="333"/>
        <v>5040</v>
      </c>
      <c r="AR784" s="36">
        <f t="shared" si="334"/>
        <v>9623</v>
      </c>
      <c r="AS784" s="36">
        <f t="shared" si="335"/>
        <v>200304</v>
      </c>
      <c r="AT784" s="40">
        <f t="shared" si="336"/>
        <v>205506</v>
      </c>
      <c r="AU784" s="37"/>
      <c r="AV784" s="37">
        <f t="shared" si="337"/>
        <v>1</v>
      </c>
    </row>
    <row r="785" spans="1:48" ht="15" customHeight="1" x14ac:dyDescent="0.25">
      <c r="A785" s="43">
        <v>80</v>
      </c>
      <c r="B785" s="43">
        <v>9500</v>
      </c>
      <c r="C785" t="s">
        <v>2491</v>
      </c>
      <c r="D785" t="s">
        <v>2492</v>
      </c>
      <c r="E785" s="44" t="s">
        <v>791</v>
      </c>
      <c r="F785" s="35">
        <v>2133463</v>
      </c>
      <c r="G785" s="53">
        <v>4297</v>
      </c>
      <c r="H785" s="56">
        <f t="shared" si="313"/>
        <v>3.633165353683903</v>
      </c>
      <c r="I785">
        <v>529</v>
      </c>
      <c r="J785">
        <v>2167</v>
      </c>
      <c r="K785" s="37">
        <f t="shared" si="312"/>
        <v>24.4116</v>
      </c>
      <c r="L785" s="37">
        <v>4640</v>
      </c>
      <c r="M785" s="37">
        <v>4699</v>
      </c>
      <c r="N785" s="37">
        <v>4131</v>
      </c>
      <c r="O785" s="37">
        <v>4294</v>
      </c>
      <c r="P785" s="45">
        <v>4088</v>
      </c>
      <c r="Q785" s="53">
        <v>4325</v>
      </c>
      <c r="R785" s="45">
        <f t="shared" si="314"/>
        <v>4699</v>
      </c>
      <c r="S785" s="38">
        <f t="shared" si="315"/>
        <v>8.56</v>
      </c>
      <c r="T785" s="53">
        <v>76028800</v>
      </c>
      <c r="U785" s="53">
        <v>306717413</v>
      </c>
      <c r="V785" s="63">
        <f t="shared" si="316"/>
        <v>24.787897999999998</v>
      </c>
      <c r="W785" s="36">
        <v>860</v>
      </c>
      <c r="X785">
        <v>4328</v>
      </c>
      <c r="Y785">
        <f t="shared" si="317"/>
        <v>19.87</v>
      </c>
      <c r="Z785" s="55">
        <v>3732096</v>
      </c>
      <c r="AA785" s="46">
        <v>1413565</v>
      </c>
      <c r="AB785" s="37">
        <f t="shared" si="318"/>
        <v>0.376778</v>
      </c>
      <c r="AC785" s="37" t="str">
        <f t="shared" si="319"/>
        <v/>
      </c>
      <c r="AD785" s="37" t="str">
        <f t="shared" si="320"/>
        <v/>
      </c>
      <c r="AE785" s="71">
        <f t="shared" si="321"/>
        <v>0</v>
      </c>
      <c r="AF785" s="71">
        <f t="shared" si="322"/>
        <v>1180.0540738604998</v>
      </c>
      <c r="AG785" s="71">
        <f t="shared" si="323"/>
        <v>0</v>
      </c>
      <c r="AH785" s="71" t="str">
        <f t="shared" si="324"/>
        <v/>
      </c>
      <c r="AI785" s="37" t="str">
        <f t="shared" si="325"/>
        <v/>
      </c>
      <c r="AJ785" s="37" t="str">
        <f t="shared" si="326"/>
        <v/>
      </c>
      <c r="AK785" s="38">
        <f t="shared" si="327"/>
        <v>1180.05</v>
      </c>
      <c r="AL785" s="38">
        <f t="shared" si="328"/>
        <v>1200.27</v>
      </c>
      <c r="AM785" s="36">
        <f t="shared" si="329"/>
        <v>3751389</v>
      </c>
      <c r="AN785" s="39">
        <f t="shared" si="330"/>
        <v>1.8122660999999999E-3</v>
      </c>
      <c r="AO785" s="36">
        <f t="shared" si="331"/>
        <v>2932.1124421085997</v>
      </c>
      <c r="AP785" s="36">
        <f t="shared" si="332"/>
        <v>2136395</v>
      </c>
      <c r="AQ785" s="36">
        <f t="shared" si="333"/>
        <v>42970</v>
      </c>
      <c r="AR785" s="36">
        <f t="shared" si="334"/>
        <v>70678.25</v>
      </c>
      <c r="AS785" s="36">
        <f t="shared" si="335"/>
        <v>2090493</v>
      </c>
      <c r="AT785" s="40">
        <f t="shared" si="336"/>
        <v>2136395</v>
      </c>
      <c r="AU785" s="37"/>
      <c r="AV785" s="37">
        <f t="shared" si="337"/>
        <v>1</v>
      </c>
    </row>
    <row r="786" spans="1:48" ht="15" customHeight="1" x14ac:dyDescent="0.25">
      <c r="A786" s="43">
        <v>81</v>
      </c>
      <c r="B786" s="43">
        <v>200</v>
      </c>
      <c r="C786" t="s">
        <v>1691</v>
      </c>
      <c r="D786" t="s">
        <v>1692</v>
      </c>
      <c r="E786" s="44" t="s">
        <v>392</v>
      </c>
      <c r="F786" s="35">
        <v>959906</v>
      </c>
      <c r="G786" s="53">
        <v>2502</v>
      </c>
      <c r="H786" s="56">
        <f t="shared" si="313"/>
        <v>3.398287305357401</v>
      </c>
      <c r="I786">
        <v>203</v>
      </c>
      <c r="J786">
        <v>1053</v>
      </c>
      <c r="K786" s="37">
        <f t="shared" si="312"/>
        <v>19.278300000000002</v>
      </c>
      <c r="L786" s="37">
        <v>1557</v>
      </c>
      <c r="M786" s="37">
        <v>1897</v>
      </c>
      <c r="N786" s="37">
        <v>1969</v>
      </c>
      <c r="O786" s="37">
        <v>2109</v>
      </c>
      <c r="P786" s="45">
        <v>2256</v>
      </c>
      <c r="Q786" s="53">
        <v>2421</v>
      </c>
      <c r="R786" s="45">
        <f t="shared" si="314"/>
        <v>2421</v>
      </c>
      <c r="S786" s="38">
        <f t="shared" si="315"/>
        <v>0</v>
      </c>
      <c r="T786" s="53">
        <v>9592500</v>
      </c>
      <c r="U786" s="53">
        <v>192812958</v>
      </c>
      <c r="V786" s="63">
        <f t="shared" si="316"/>
        <v>4.9750290000000001</v>
      </c>
      <c r="W786" s="36">
        <v>333</v>
      </c>
      <c r="X786">
        <v>2455</v>
      </c>
      <c r="Y786">
        <f t="shared" si="317"/>
        <v>13.56</v>
      </c>
      <c r="Z786" s="55">
        <v>2016981</v>
      </c>
      <c r="AA786" s="46">
        <v>1195853</v>
      </c>
      <c r="AB786" s="37">
        <f t="shared" si="318"/>
        <v>0.376778</v>
      </c>
      <c r="AC786" s="37">
        <f t="shared" si="319"/>
        <v>4.0000000000000001E-3</v>
      </c>
      <c r="AD786" s="37" t="str">
        <f t="shared" si="320"/>
        <v/>
      </c>
      <c r="AE786" s="71">
        <f t="shared" si="321"/>
        <v>947.09050514542662</v>
      </c>
      <c r="AF786" s="71">
        <f t="shared" si="322"/>
        <v>772.43351608524995</v>
      </c>
      <c r="AG786" s="71">
        <f t="shared" si="323"/>
        <v>0</v>
      </c>
      <c r="AH786" s="71">
        <f t="shared" si="324"/>
        <v>946.39187718918583</v>
      </c>
      <c r="AI786" s="37" t="str">
        <f t="shared" si="325"/>
        <v/>
      </c>
      <c r="AJ786" s="37">
        <f t="shared" si="326"/>
        <v>1</v>
      </c>
      <c r="AK786" s="38">
        <f t="shared" si="327"/>
        <v>946.39</v>
      </c>
      <c r="AL786" s="38">
        <f t="shared" si="328"/>
        <v>962.6</v>
      </c>
      <c r="AM786" s="36">
        <f t="shared" si="329"/>
        <v>1648471</v>
      </c>
      <c r="AN786" s="39">
        <f t="shared" si="330"/>
        <v>1.8122660999999999E-3</v>
      </c>
      <c r="AO786" s="36">
        <f t="shared" si="331"/>
        <v>1247.8630071465</v>
      </c>
      <c r="AP786" s="36">
        <f t="shared" si="332"/>
        <v>961154</v>
      </c>
      <c r="AQ786" s="36">
        <f t="shared" si="333"/>
        <v>25020</v>
      </c>
      <c r="AR786" s="36">
        <f t="shared" si="334"/>
        <v>59792.65</v>
      </c>
      <c r="AS786" s="36">
        <f t="shared" si="335"/>
        <v>934886</v>
      </c>
      <c r="AT786" s="40">
        <f t="shared" si="336"/>
        <v>961154</v>
      </c>
      <c r="AU786" s="37"/>
      <c r="AV786" s="37">
        <f t="shared" si="337"/>
        <v>1</v>
      </c>
    </row>
    <row r="787" spans="1:48" ht="15" customHeight="1" x14ac:dyDescent="0.25">
      <c r="A787" s="43">
        <v>81</v>
      </c>
      <c r="B787" s="43">
        <v>400</v>
      </c>
      <c r="C787" t="s">
        <v>2029</v>
      </c>
      <c r="D787" t="s">
        <v>2030</v>
      </c>
      <c r="E787" s="44" t="s">
        <v>561</v>
      </c>
      <c r="F787" s="35">
        <v>503620</v>
      </c>
      <c r="G787" s="53">
        <v>1240</v>
      </c>
      <c r="H787" s="56">
        <f t="shared" si="313"/>
        <v>3.0934216851622351</v>
      </c>
      <c r="I787">
        <v>151</v>
      </c>
      <c r="J787">
        <v>430</v>
      </c>
      <c r="K787" s="37">
        <f t="shared" si="312"/>
        <v>35.116300000000003</v>
      </c>
      <c r="L787" s="37">
        <v>1113</v>
      </c>
      <c r="M787" s="37">
        <v>1263</v>
      </c>
      <c r="N787" s="37">
        <v>1237</v>
      </c>
      <c r="O787" s="37">
        <v>1197</v>
      </c>
      <c r="P787" s="45">
        <v>1203</v>
      </c>
      <c r="Q787" s="53">
        <v>1229</v>
      </c>
      <c r="R787" s="45">
        <f t="shared" si="314"/>
        <v>1263</v>
      </c>
      <c r="S787" s="38">
        <f t="shared" si="315"/>
        <v>1.82</v>
      </c>
      <c r="T787" s="53">
        <v>7279800</v>
      </c>
      <c r="U787" s="53">
        <v>69512557</v>
      </c>
      <c r="V787" s="63">
        <f t="shared" si="316"/>
        <v>10.47264</v>
      </c>
      <c r="W787" s="36">
        <v>247</v>
      </c>
      <c r="X787">
        <v>1020</v>
      </c>
      <c r="Y787">
        <f t="shared" si="317"/>
        <v>24.22</v>
      </c>
      <c r="Z787" s="55">
        <v>716504</v>
      </c>
      <c r="AA787" s="46">
        <v>600008</v>
      </c>
      <c r="AB787" s="37">
        <f t="shared" si="318"/>
        <v>0.376778</v>
      </c>
      <c r="AC787" s="37" t="str">
        <f t="shared" si="319"/>
        <v/>
      </c>
      <c r="AD787" s="37" t="str">
        <f t="shared" si="320"/>
        <v/>
      </c>
      <c r="AE787" s="71">
        <f t="shared" si="321"/>
        <v>879.75270155357896</v>
      </c>
      <c r="AF787" s="71">
        <f t="shared" si="322"/>
        <v>0</v>
      </c>
      <c r="AG787" s="71">
        <f t="shared" si="323"/>
        <v>0</v>
      </c>
      <c r="AH787" s="71" t="str">
        <f t="shared" si="324"/>
        <v/>
      </c>
      <c r="AI787" s="37" t="str">
        <f t="shared" si="325"/>
        <v/>
      </c>
      <c r="AJ787" s="37" t="str">
        <f t="shared" si="326"/>
        <v/>
      </c>
      <c r="AK787" s="38">
        <f t="shared" si="327"/>
        <v>879.75</v>
      </c>
      <c r="AL787" s="38">
        <f t="shared" si="328"/>
        <v>894.82</v>
      </c>
      <c r="AM787" s="36">
        <f t="shared" si="329"/>
        <v>839614</v>
      </c>
      <c r="AN787" s="39">
        <f t="shared" si="330"/>
        <v>1.8122660999999999E-3</v>
      </c>
      <c r="AO787" s="36">
        <f t="shared" si="331"/>
        <v>608.91053600340001</v>
      </c>
      <c r="AP787" s="36">
        <f t="shared" si="332"/>
        <v>504229</v>
      </c>
      <c r="AQ787" s="36">
        <f t="shared" si="333"/>
        <v>12400</v>
      </c>
      <c r="AR787" s="36">
        <f t="shared" si="334"/>
        <v>30000.400000000001</v>
      </c>
      <c r="AS787" s="36">
        <f t="shared" si="335"/>
        <v>491220</v>
      </c>
      <c r="AT787" s="40">
        <f t="shared" si="336"/>
        <v>504229</v>
      </c>
      <c r="AU787" s="37"/>
      <c r="AV787" s="37">
        <f t="shared" si="337"/>
        <v>1</v>
      </c>
    </row>
    <row r="788" spans="1:48" ht="15" customHeight="1" x14ac:dyDescent="0.25">
      <c r="A788" s="43">
        <v>81</v>
      </c>
      <c r="B788" s="43">
        <v>700</v>
      </c>
      <c r="C788" t="s">
        <v>2497</v>
      </c>
      <c r="D788" t="s">
        <v>2498</v>
      </c>
      <c r="E788" s="44" t="s">
        <v>794</v>
      </c>
      <c r="F788" s="35">
        <v>58684</v>
      </c>
      <c r="G788" s="53">
        <v>222</v>
      </c>
      <c r="H788" s="56">
        <f t="shared" si="313"/>
        <v>2.3463529744506388</v>
      </c>
      <c r="I788">
        <v>26</v>
      </c>
      <c r="J788">
        <v>93</v>
      </c>
      <c r="K788" s="37">
        <f t="shared" si="312"/>
        <v>27.956999999999997</v>
      </c>
      <c r="L788" s="37">
        <v>285</v>
      </c>
      <c r="M788" s="37">
        <v>249</v>
      </c>
      <c r="N788" s="37">
        <v>243</v>
      </c>
      <c r="O788" s="37">
        <v>242</v>
      </c>
      <c r="P788" s="48">
        <v>229</v>
      </c>
      <c r="Q788" s="53">
        <v>201</v>
      </c>
      <c r="R788" s="45">
        <f t="shared" si="314"/>
        <v>285</v>
      </c>
      <c r="S788" s="38">
        <f t="shared" si="315"/>
        <v>22.11</v>
      </c>
      <c r="T788" s="53">
        <v>1427300</v>
      </c>
      <c r="U788" s="53">
        <v>11746121</v>
      </c>
      <c r="V788" s="63">
        <f t="shared" si="316"/>
        <v>12.151246</v>
      </c>
      <c r="W788" s="36">
        <v>45</v>
      </c>
      <c r="X788">
        <v>176</v>
      </c>
      <c r="Y788">
        <f t="shared" si="317"/>
        <v>25.57</v>
      </c>
      <c r="Z788" s="55">
        <v>126613</v>
      </c>
      <c r="AA788" s="46">
        <v>149884</v>
      </c>
      <c r="AB788" s="37">
        <f t="shared" si="318"/>
        <v>0.376778</v>
      </c>
      <c r="AC788" s="37" t="str">
        <f t="shared" si="319"/>
        <v/>
      </c>
      <c r="AD788" s="37" t="str">
        <f t="shared" si="320"/>
        <v/>
      </c>
      <c r="AE788" s="71">
        <f t="shared" si="321"/>
        <v>714.74240593773379</v>
      </c>
      <c r="AF788" s="71">
        <f t="shared" si="322"/>
        <v>0</v>
      </c>
      <c r="AG788" s="71">
        <f t="shared" si="323"/>
        <v>0</v>
      </c>
      <c r="AH788" s="71" t="str">
        <f t="shared" si="324"/>
        <v/>
      </c>
      <c r="AI788" s="37" t="str">
        <f t="shared" si="325"/>
        <v/>
      </c>
      <c r="AJ788" s="37" t="str">
        <f t="shared" si="326"/>
        <v/>
      </c>
      <c r="AK788" s="38">
        <f t="shared" si="327"/>
        <v>714.74</v>
      </c>
      <c r="AL788" s="38">
        <f t="shared" si="328"/>
        <v>726.98</v>
      </c>
      <c r="AM788" s="36">
        <f t="shared" si="329"/>
        <v>113685</v>
      </c>
      <c r="AN788" s="39">
        <f t="shared" si="330"/>
        <v>1.8122660999999999E-3</v>
      </c>
      <c r="AO788" s="36">
        <f t="shared" si="331"/>
        <v>99.676447766099997</v>
      </c>
      <c r="AP788" s="36">
        <f t="shared" si="332"/>
        <v>58784</v>
      </c>
      <c r="AQ788" s="36">
        <f t="shared" si="333"/>
        <v>2220</v>
      </c>
      <c r="AR788" s="36">
        <f t="shared" si="334"/>
        <v>7494.2000000000007</v>
      </c>
      <c r="AS788" s="36">
        <f t="shared" si="335"/>
        <v>56464</v>
      </c>
      <c r="AT788" s="40">
        <f t="shared" si="336"/>
        <v>58784</v>
      </c>
      <c r="AU788" s="37"/>
      <c r="AV788" s="37">
        <f t="shared" si="337"/>
        <v>1</v>
      </c>
    </row>
    <row r="789" spans="1:48" ht="15" customHeight="1" x14ac:dyDescent="0.25">
      <c r="A789" s="43">
        <v>81</v>
      </c>
      <c r="B789" s="43">
        <v>800</v>
      </c>
      <c r="C789" t="s">
        <v>2517</v>
      </c>
      <c r="D789" t="s">
        <v>2518</v>
      </c>
      <c r="E789" s="44" t="s">
        <v>804</v>
      </c>
      <c r="F789" s="35">
        <v>3590037</v>
      </c>
      <c r="G789" s="53">
        <v>9306</v>
      </c>
      <c r="H789" s="56">
        <f t="shared" si="313"/>
        <v>3.9687630481972485</v>
      </c>
      <c r="I789">
        <v>791</v>
      </c>
      <c r="J789">
        <v>3739</v>
      </c>
      <c r="K789" s="37">
        <f t="shared" si="312"/>
        <v>21.1554</v>
      </c>
      <c r="L789" s="37">
        <v>6789</v>
      </c>
      <c r="M789" s="37">
        <v>8219</v>
      </c>
      <c r="N789" s="37">
        <v>8385</v>
      </c>
      <c r="O789" s="37">
        <v>8493</v>
      </c>
      <c r="P789" s="45">
        <v>9410</v>
      </c>
      <c r="Q789" s="53">
        <v>9229</v>
      </c>
      <c r="R789" s="45">
        <f t="shared" si="314"/>
        <v>9410</v>
      </c>
      <c r="S789" s="38">
        <f t="shared" si="315"/>
        <v>1.1100000000000001</v>
      </c>
      <c r="T789" s="53">
        <v>119773300</v>
      </c>
      <c r="U789" s="53">
        <v>663908638</v>
      </c>
      <c r="V789" s="63">
        <f t="shared" si="316"/>
        <v>18.04063</v>
      </c>
      <c r="W789" s="36">
        <v>1543</v>
      </c>
      <c r="X789">
        <v>9208</v>
      </c>
      <c r="Y789">
        <f t="shared" si="317"/>
        <v>16.760000000000002</v>
      </c>
      <c r="Z789" s="55">
        <v>7963589</v>
      </c>
      <c r="AA789" s="46">
        <v>5545346</v>
      </c>
      <c r="AB789" s="37">
        <f t="shared" si="318"/>
        <v>0.376778</v>
      </c>
      <c r="AC789" s="37" t="str">
        <f t="shared" si="319"/>
        <v/>
      </c>
      <c r="AD789" s="37" t="str">
        <f t="shared" si="320"/>
        <v/>
      </c>
      <c r="AE789" s="71">
        <f t="shared" si="321"/>
        <v>0</v>
      </c>
      <c r="AF789" s="71">
        <f t="shared" si="322"/>
        <v>945.81217233749999</v>
      </c>
      <c r="AG789" s="71">
        <f t="shared" si="323"/>
        <v>0</v>
      </c>
      <c r="AH789" s="71" t="str">
        <f t="shared" si="324"/>
        <v/>
      </c>
      <c r="AI789" s="37" t="str">
        <f t="shared" si="325"/>
        <v/>
      </c>
      <c r="AJ789" s="37" t="str">
        <f t="shared" si="326"/>
        <v/>
      </c>
      <c r="AK789" s="38">
        <f t="shared" si="327"/>
        <v>945.81</v>
      </c>
      <c r="AL789" s="38">
        <f t="shared" si="328"/>
        <v>962.01</v>
      </c>
      <c r="AM789" s="36">
        <f t="shared" si="329"/>
        <v>5951960</v>
      </c>
      <c r="AN789" s="39">
        <f t="shared" si="330"/>
        <v>1.8122660999999999E-3</v>
      </c>
      <c r="AO789" s="36">
        <f t="shared" si="331"/>
        <v>4280.4329837102996</v>
      </c>
      <c r="AP789" s="36">
        <f t="shared" si="332"/>
        <v>3594317</v>
      </c>
      <c r="AQ789" s="36">
        <f t="shared" si="333"/>
        <v>93060</v>
      </c>
      <c r="AR789" s="36">
        <f t="shared" si="334"/>
        <v>277267.3</v>
      </c>
      <c r="AS789" s="36">
        <f t="shared" si="335"/>
        <v>3496977</v>
      </c>
      <c r="AT789" s="40">
        <f t="shared" si="336"/>
        <v>3594317</v>
      </c>
      <c r="AU789" s="37"/>
      <c r="AV789" s="37">
        <f t="shared" si="337"/>
        <v>1</v>
      </c>
    </row>
    <row r="790" spans="1:48" ht="15" customHeight="1" x14ac:dyDescent="0.25">
      <c r="A790" s="43">
        <v>82</v>
      </c>
      <c r="B790" s="43">
        <v>100</v>
      </c>
      <c r="C790" t="s">
        <v>909</v>
      </c>
      <c r="D790" t="s">
        <v>910</v>
      </c>
      <c r="E790" s="44" t="s">
        <v>3</v>
      </c>
      <c r="F790" s="35">
        <v>0</v>
      </c>
      <c r="G790" s="53">
        <v>2983</v>
      </c>
      <c r="H790" s="56">
        <f t="shared" si="313"/>
        <v>3.4746532533620629</v>
      </c>
      <c r="I790">
        <v>211</v>
      </c>
      <c r="J790">
        <v>1218</v>
      </c>
      <c r="K790" s="37">
        <f t="shared" si="312"/>
        <v>17.323499999999999</v>
      </c>
      <c r="L790" s="37">
        <v>248</v>
      </c>
      <c r="M790" s="37">
        <v>2550</v>
      </c>
      <c r="N790" s="37">
        <v>2645</v>
      </c>
      <c r="O790" s="37">
        <v>2839</v>
      </c>
      <c r="P790" s="45">
        <v>2886</v>
      </c>
      <c r="Q790" s="53">
        <v>2955</v>
      </c>
      <c r="R790" s="45">
        <f t="shared" si="314"/>
        <v>2955</v>
      </c>
      <c r="S790" s="38">
        <f t="shared" si="315"/>
        <v>0</v>
      </c>
      <c r="T790" s="53">
        <v>50876000</v>
      </c>
      <c r="U790" s="53">
        <v>1048121800</v>
      </c>
      <c r="V790" s="63">
        <f t="shared" si="316"/>
        <v>4.8540159999999997</v>
      </c>
      <c r="W790" s="36">
        <v>699</v>
      </c>
      <c r="X790">
        <v>2951</v>
      </c>
      <c r="Y790">
        <f t="shared" si="317"/>
        <v>23.69</v>
      </c>
      <c r="Z790" s="55">
        <v>10846206</v>
      </c>
      <c r="AA790" s="46">
        <v>2636135</v>
      </c>
      <c r="AB790" s="37">
        <f t="shared" si="318"/>
        <v>0.376778</v>
      </c>
      <c r="AC790" s="37">
        <f t="shared" si="319"/>
        <v>0.96599999999999997</v>
      </c>
      <c r="AD790" s="37" t="str">
        <f t="shared" si="320"/>
        <v/>
      </c>
      <c r="AE790" s="71">
        <f t="shared" si="321"/>
        <v>963.95798664285235</v>
      </c>
      <c r="AF790" s="71">
        <f t="shared" si="322"/>
        <v>756.16356173099996</v>
      </c>
      <c r="AG790" s="71">
        <f t="shared" si="323"/>
        <v>0</v>
      </c>
      <c r="AH790" s="71">
        <f t="shared" si="324"/>
        <v>763.22857217800299</v>
      </c>
      <c r="AI790" s="37" t="str">
        <f t="shared" si="325"/>
        <v/>
      </c>
      <c r="AJ790" s="37">
        <f t="shared" si="326"/>
        <v>1</v>
      </c>
      <c r="AK790" s="38">
        <f t="shared" si="327"/>
        <v>763.23</v>
      </c>
      <c r="AL790" s="38">
        <f t="shared" si="328"/>
        <v>776.31</v>
      </c>
      <c r="AM790" s="36">
        <f t="shared" si="329"/>
        <v>0</v>
      </c>
      <c r="AN790" s="39">
        <f t="shared" si="330"/>
        <v>1.8122660999999999E-3</v>
      </c>
      <c r="AO790" s="36">
        <f t="shared" si="331"/>
        <v>0</v>
      </c>
      <c r="AP790" s="36">
        <f t="shared" si="332"/>
        <v>0</v>
      </c>
      <c r="AQ790" s="36">
        <f t="shared" si="333"/>
        <v>29830</v>
      </c>
      <c r="AR790" s="36">
        <f t="shared" si="334"/>
        <v>131806.75</v>
      </c>
      <c r="AS790" s="36">
        <f t="shared" si="335"/>
        <v>-29830</v>
      </c>
      <c r="AT790" s="40">
        <f t="shared" si="336"/>
        <v>0</v>
      </c>
      <c r="AU790" s="37"/>
      <c r="AV790" s="37">
        <f t="shared" si="337"/>
        <v>0</v>
      </c>
    </row>
    <row r="791" spans="1:48" ht="15" customHeight="1" x14ac:dyDescent="0.25">
      <c r="A791" s="43">
        <v>82</v>
      </c>
      <c r="B791" s="43">
        <v>200</v>
      </c>
      <c r="C791" t="s">
        <v>995</v>
      </c>
      <c r="D791" t="s">
        <v>996</v>
      </c>
      <c r="E791" s="44" t="s">
        <v>46</v>
      </c>
      <c r="F791" s="35">
        <v>774470</v>
      </c>
      <c r="G791" s="53">
        <v>3691</v>
      </c>
      <c r="H791" s="56">
        <f t="shared" si="313"/>
        <v>3.5671440451956573</v>
      </c>
      <c r="I791">
        <v>329</v>
      </c>
      <c r="J791">
        <v>1165</v>
      </c>
      <c r="K791" s="37">
        <f t="shared" si="312"/>
        <v>28.240300000000001</v>
      </c>
      <c r="L791" s="37">
        <v>2987</v>
      </c>
      <c r="M791" s="37">
        <v>2932</v>
      </c>
      <c r="N791" s="37">
        <v>3200</v>
      </c>
      <c r="O791" s="37">
        <v>3162</v>
      </c>
      <c r="P791" s="45">
        <v>3471</v>
      </c>
      <c r="Q791" s="53">
        <v>4024</v>
      </c>
      <c r="R791" s="45">
        <f t="shared" si="314"/>
        <v>4024</v>
      </c>
      <c r="S791" s="38">
        <f t="shared" si="315"/>
        <v>8.2799999999999994</v>
      </c>
      <c r="T791" s="53">
        <v>56992000</v>
      </c>
      <c r="U791" s="53">
        <v>503506100</v>
      </c>
      <c r="V791" s="63">
        <f t="shared" si="316"/>
        <v>11.319029</v>
      </c>
      <c r="W791" s="36">
        <v>481</v>
      </c>
      <c r="X791">
        <v>3902</v>
      </c>
      <c r="Y791">
        <f t="shared" si="317"/>
        <v>12.33</v>
      </c>
      <c r="Z791" s="55">
        <v>6001273</v>
      </c>
      <c r="AA791" s="46">
        <v>1652203</v>
      </c>
      <c r="AB791" s="37">
        <f t="shared" si="318"/>
        <v>0.376778</v>
      </c>
      <c r="AC791" s="37" t="str">
        <f t="shared" si="319"/>
        <v/>
      </c>
      <c r="AD791" s="37" t="str">
        <f t="shared" si="320"/>
        <v/>
      </c>
      <c r="AE791" s="71">
        <f t="shared" si="321"/>
        <v>0</v>
      </c>
      <c r="AF791" s="71">
        <f t="shared" si="322"/>
        <v>1061.4978541852499</v>
      </c>
      <c r="AG791" s="71">
        <f t="shared" si="323"/>
        <v>0</v>
      </c>
      <c r="AH791" s="71" t="str">
        <f t="shared" si="324"/>
        <v/>
      </c>
      <c r="AI791" s="37" t="str">
        <f t="shared" si="325"/>
        <v/>
      </c>
      <c r="AJ791" s="37" t="str">
        <f t="shared" si="326"/>
        <v/>
      </c>
      <c r="AK791" s="38">
        <f t="shared" si="327"/>
        <v>1061.5</v>
      </c>
      <c r="AL791" s="38">
        <f t="shared" si="328"/>
        <v>1079.69</v>
      </c>
      <c r="AM791" s="36">
        <f t="shared" si="329"/>
        <v>1723988</v>
      </c>
      <c r="AN791" s="39">
        <f t="shared" si="330"/>
        <v>1.8122660999999999E-3</v>
      </c>
      <c r="AO791" s="36">
        <f t="shared" si="331"/>
        <v>1720.7792827398</v>
      </c>
      <c r="AP791" s="36">
        <f t="shared" si="332"/>
        <v>776191</v>
      </c>
      <c r="AQ791" s="36">
        <f t="shared" si="333"/>
        <v>36910</v>
      </c>
      <c r="AR791" s="36">
        <f t="shared" si="334"/>
        <v>82610.150000000009</v>
      </c>
      <c r="AS791" s="36">
        <f t="shared" si="335"/>
        <v>737560</v>
      </c>
      <c r="AT791" s="40">
        <f t="shared" si="336"/>
        <v>776191</v>
      </c>
      <c r="AU791" s="37"/>
      <c r="AV791" s="37">
        <f t="shared" si="337"/>
        <v>1</v>
      </c>
    </row>
    <row r="792" spans="1:48" ht="15" customHeight="1" x14ac:dyDescent="0.25">
      <c r="A792" s="43">
        <v>82</v>
      </c>
      <c r="B792" s="43">
        <v>300</v>
      </c>
      <c r="C792" t="s">
        <v>1039</v>
      </c>
      <c r="D792" t="s">
        <v>1040</v>
      </c>
      <c r="E792" s="44" t="s">
        <v>68</v>
      </c>
      <c r="F792" s="35">
        <v>0</v>
      </c>
      <c r="G792" s="53">
        <v>851</v>
      </c>
      <c r="H792" s="56">
        <f t="shared" si="313"/>
        <v>2.929929560084588</v>
      </c>
      <c r="I792">
        <v>79</v>
      </c>
      <c r="J792">
        <v>410</v>
      </c>
      <c r="K792" s="37">
        <f t="shared" si="312"/>
        <v>19.2683</v>
      </c>
      <c r="L792" s="37">
        <v>926</v>
      </c>
      <c r="M792" s="37">
        <v>1059</v>
      </c>
      <c r="N792" s="37">
        <v>1042</v>
      </c>
      <c r="O792" s="37">
        <v>968</v>
      </c>
      <c r="P792" s="48">
        <v>870</v>
      </c>
      <c r="Q792" s="53">
        <v>863</v>
      </c>
      <c r="R792" s="45">
        <f t="shared" si="314"/>
        <v>1059</v>
      </c>
      <c r="S792" s="38">
        <f t="shared" si="315"/>
        <v>19.64</v>
      </c>
      <c r="T792" s="53">
        <v>463000</v>
      </c>
      <c r="U792" s="53">
        <v>214860800</v>
      </c>
      <c r="V792" s="63">
        <f t="shared" si="316"/>
        <v>0.21548800000000001</v>
      </c>
      <c r="W792" s="36">
        <v>173</v>
      </c>
      <c r="X792">
        <v>1069</v>
      </c>
      <c r="Y792">
        <f t="shared" si="317"/>
        <v>16.18</v>
      </c>
      <c r="Z792" s="55">
        <v>2558123</v>
      </c>
      <c r="AA792" s="46">
        <v>493841</v>
      </c>
      <c r="AB792" s="37">
        <f t="shared" si="318"/>
        <v>0.376778</v>
      </c>
      <c r="AC792" s="37" t="str">
        <f t="shared" si="319"/>
        <v/>
      </c>
      <c r="AD792" s="37" t="str">
        <f t="shared" si="320"/>
        <v/>
      </c>
      <c r="AE792" s="71">
        <f t="shared" si="321"/>
        <v>843.64105144280359</v>
      </c>
      <c r="AF792" s="71">
        <f t="shared" si="322"/>
        <v>0</v>
      </c>
      <c r="AG792" s="71">
        <f t="shared" si="323"/>
        <v>0</v>
      </c>
      <c r="AH792" s="71" t="str">
        <f t="shared" si="324"/>
        <v/>
      </c>
      <c r="AI792" s="37" t="str">
        <f t="shared" si="325"/>
        <v/>
      </c>
      <c r="AJ792" s="37" t="str">
        <f t="shared" si="326"/>
        <v/>
      </c>
      <c r="AK792" s="38">
        <f t="shared" si="327"/>
        <v>843.64</v>
      </c>
      <c r="AL792" s="38">
        <f t="shared" si="328"/>
        <v>858.09</v>
      </c>
      <c r="AM792" s="36">
        <f t="shared" si="329"/>
        <v>0</v>
      </c>
      <c r="AN792" s="39">
        <f t="shared" si="330"/>
        <v>1.8122660999999999E-3</v>
      </c>
      <c r="AO792" s="36">
        <f t="shared" si="331"/>
        <v>0</v>
      </c>
      <c r="AP792" s="36">
        <f t="shared" si="332"/>
        <v>0</v>
      </c>
      <c r="AQ792" s="36">
        <f t="shared" si="333"/>
        <v>8510</v>
      </c>
      <c r="AR792" s="36">
        <f t="shared" si="334"/>
        <v>24692.050000000003</v>
      </c>
      <c r="AS792" s="36">
        <f t="shared" si="335"/>
        <v>-8510</v>
      </c>
      <c r="AT792" s="40">
        <f t="shared" si="336"/>
        <v>0</v>
      </c>
      <c r="AU792" s="37"/>
      <c r="AV792" s="37">
        <f t="shared" si="337"/>
        <v>0</v>
      </c>
    </row>
    <row r="793" spans="1:48" ht="15" customHeight="1" x14ac:dyDescent="0.25">
      <c r="A793" s="43">
        <v>82</v>
      </c>
      <c r="B793" s="43">
        <v>400</v>
      </c>
      <c r="C793" t="s">
        <v>2283</v>
      </c>
      <c r="D793" t="s">
        <v>2284</v>
      </c>
      <c r="E793" s="44" t="s">
        <v>687</v>
      </c>
      <c r="F793" s="35">
        <v>0</v>
      </c>
      <c r="G793" s="53">
        <v>4001</v>
      </c>
      <c r="H793" s="56">
        <f t="shared" si="313"/>
        <v>3.6021685513789974</v>
      </c>
      <c r="I793">
        <v>199</v>
      </c>
      <c r="J793">
        <v>1571</v>
      </c>
      <c r="K793" s="37">
        <f t="shared" si="312"/>
        <v>12.667100000000001</v>
      </c>
      <c r="L793" s="37">
        <v>1513</v>
      </c>
      <c r="M793" s="37">
        <v>2858</v>
      </c>
      <c r="N793" s="37">
        <v>3197</v>
      </c>
      <c r="O793" s="37">
        <v>3692</v>
      </c>
      <c r="P793" s="45">
        <v>3936</v>
      </c>
      <c r="Q793" s="53">
        <v>3984</v>
      </c>
      <c r="R793" s="45">
        <f t="shared" si="314"/>
        <v>3984</v>
      </c>
      <c r="S793" s="38">
        <f t="shared" si="315"/>
        <v>0</v>
      </c>
      <c r="T793" s="53">
        <v>35866300</v>
      </c>
      <c r="U793" s="53">
        <v>1046383500</v>
      </c>
      <c r="V793" s="63">
        <f t="shared" si="316"/>
        <v>3.4276439999999999</v>
      </c>
      <c r="W793" s="36">
        <v>1062</v>
      </c>
      <c r="X793">
        <v>3965</v>
      </c>
      <c r="Y793">
        <f t="shared" si="317"/>
        <v>26.78</v>
      </c>
      <c r="Z793" s="55">
        <v>12169919</v>
      </c>
      <c r="AA793" s="46">
        <v>2803556</v>
      </c>
      <c r="AB793" s="37">
        <f t="shared" si="318"/>
        <v>0.376778</v>
      </c>
      <c r="AC793" s="37" t="str">
        <f t="shared" si="319"/>
        <v/>
      </c>
      <c r="AD793" s="37" t="str">
        <f t="shared" si="320"/>
        <v/>
      </c>
      <c r="AE793" s="71">
        <f t="shared" si="321"/>
        <v>0</v>
      </c>
      <c r="AF793" s="71">
        <f t="shared" si="322"/>
        <v>705.34708943399994</v>
      </c>
      <c r="AG793" s="71">
        <f t="shared" si="323"/>
        <v>0</v>
      </c>
      <c r="AH793" s="71" t="str">
        <f t="shared" si="324"/>
        <v/>
      </c>
      <c r="AI793" s="37" t="str">
        <f t="shared" si="325"/>
        <v/>
      </c>
      <c r="AJ793" s="37" t="str">
        <f t="shared" si="326"/>
        <v/>
      </c>
      <c r="AK793" s="38">
        <f t="shared" si="327"/>
        <v>705.35</v>
      </c>
      <c r="AL793" s="38">
        <f t="shared" si="328"/>
        <v>717.43</v>
      </c>
      <c r="AM793" s="36">
        <f t="shared" si="329"/>
        <v>0</v>
      </c>
      <c r="AN793" s="39">
        <f t="shared" si="330"/>
        <v>1.8122660999999999E-3</v>
      </c>
      <c r="AO793" s="36">
        <f t="shared" si="331"/>
        <v>0</v>
      </c>
      <c r="AP793" s="36">
        <f t="shared" si="332"/>
        <v>0</v>
      </c>
      <c r="AQ793" s="36">
        <f t="shared" si="333"/>
        <v>40010</v>
      </c>
      <c r="AR793" s="36">
        <f t="shared" si="334"/>
        <v>140177.80000000002</v>
      </c>
      <c r="AS793" s="36">
        <f t="shared" si="335"/>
        <v>-40010</v>
      </c>
      <c r="AT793" s="40">
        <f t="shared" si="336"/>
        <v>0</v>
      </c>
      <c r="AU793" s="37"/>
      <c r="AV793" s="37">
        <f t="shared" si="337"/>
        <v>0</v>
      </c>
    </row>
    <row r="794" spans="1:48" ht="15" customHeight="1" x14ac:dyDescent="0.25">
      <c r="A794" s="43">
        <v>82</v>
      </c>
      <c r="B794" s="43">
        <v>500</v>
      </c>
      <c r="C794" t="s">
        <v>1301</v>
      </c>
      <c r="D794" t="s">
        <v>1302</v>
      </c>
      <c r="E794" s="44" t="s">
        <v>198</v>
      </c>
      <c r="F794" s="35">
        <v>0</v>
      </c>
      <c r="G794" s="53">
        <v>1156</v>
      </c>
      <c r="H794" s="56">
        <f t="shared" si="313"/>
        <v>3.0629578340845103</v>
      </c>
      <c r="I794">
        <v>76</v>
      </c>
      <c r="J794">
        <v>435</v>
      </c>
      <c r="K794" s="37">
        <f t="shared" si="312"/>
        <v>17.471299999999999</v>
      </c>
      <c r="L794" s="37">
        <v>524</v>
      </c>
      <c r="M794" s="37">
        <v>751</v>
      </c>
      <c r="N794" s="37">
        <v>887</v>
      </c>
      <c r="O794" s="37">
        <v>1033</v>
      </c>
      <c r="P794" s="45">
        <v>1063</v>
      </c>
      <c r="Q794" s="53">
        <v>1171</v>
      </c>
      <c r="R794" s="45">
        <f t="shared" si="314"/>
        <v>1171</v>
      </c>
      <c r="S794" s="38">
        <f t="shared" si="315"/>
        <v>1.28</v>
      </c>
      <c r="T794" s="53">
        <v>20058800</v>
      </c>
      <c r="U794" s="53">
        <v>528693700</v>
      </c>
      <c r="V794" s="63">
        <f t="shared" si="316"/>
        <v>3.7940299999999998</v>
      </c>
      <c r="W794" s="36">
        <v>252</v>
      </c>
      <c r="X794">
        <v>1228</v>
      </c>
      <c r="Y794">
        <f t="shared" si="317"/>
        <v>20.52</v>
      </c>
      <c r="Z794" s="55">
        <v>6578428</v>
      </c>
      <c r="AA794" s="46">
        <v>868118</v>
      </c>
      <c r="AB794" s="37">
        <f t="shared" si="318"/>
        <v>0.376778</v>
      </c>
      <c r="AC794" s="37" t="str">
        <f t="shared" si="319"/>
        <v/>
      </c>
      <c r="AD794" s="37" t="str">
        <f t="shared" si="320"/>
        <v/>
      </c>
      <c r="AE794" s="71">
        <f t="shared" si="321"/>
        <v>873.02393751908437</v>
      </c>
      <c r="AF794" s="71">
        <f t="shared" si="322"/>
        <v>0</v>
      </c>
      <c r="AG794" s="71">
        <f t="shared" si="323"/>
        <v>0</v>
      </c>
      <c r="AH794" s="71" t="str">
        <f t="shared" si="324"/>
        <v/>
      </c>
      <c r="AI794" s="37" t="str">
        <f t="shared" si="325"/>
        <v/>
      </c>
      <c r="AJ794" s="37" t="str">
        <f t="shared" si="326"/>
        <v/>
      </c>
      <c r="AK794" s="38">
        <f t="shared" si="327"/>
        <v>873.02</v>
      </c>
      <c r="AL794" s="38">
        <f t="shared" si="328"/>
        <v>887.98</v>
      </c>
      <c r="AM794" s="36">
        <f t="shared" si="329"/>
        <v>0</v>
      </c>
      <c r="AN794" s="39">
        <f t="shared" si="330"/>
        <v>1.8122660999999999E-3</v>
      </c>
      <c r="AO794" s="36">
        <f t="shared" si="331"/>
        <v>0</v>
      </c>
      <c r="AP794" s="36">
        <f t="shared" si="332"/>
        <v>0</v>
      </c>
      <c r="AQ794" s="36">
        <f t="shared" si="333"/>
        <v>11560</v>
      </c>
      <c r="AR794" s="36">
        <f t="shared" si="334"/>
        <v>43405.9</v>
      </c>
      <c r="AS794" s="36">
        <f t="shared" si="335"/>
        <v>-11560</v>
      </c>
      <c r="AT794" s="40">
        <f t="shared" si="336"/>
        <v>0</v>
      </c>
      <c r="AU794" s="37"/>
      <c r="AV794" s="37">
        <f t="shared" si="337"/>
        <v>0</v>
      </c>
    </row>
    <row r="795" spans="1:48" ht="15" customHeight="1" x14ac:dyDescent="0.25">
      <c r="A795" s="43">
        <v>82</v>
      </c>
      <c r="B795" s="43">
        <v>600</v>
      </c>
      <c r="C795" t="s">
        <v>1449</v>
      </c>
      <c r="D795" t="s">
        <v>1450</v>
      </c>
      <c r="E795" s="44" t="s">
        <v>271</v>
      </c>
      <c r="F795" s="35">
        <v>57755</v>
      </c>
      <c r="G795" s="53">
        <v>20862</v>
      </c>
      <c r="H795" s="56">
        <f t="shared" si="313"/>
        <v>4.3193559410669025</v>
      </c>
      <c r="I795">
        <v>505</v>
      </c>
      <c r="J795">
        <v>8445</v>
      </c>
      <c r="K795" s="37">
        <f t="shared" si="312"/>
        <v>5.9798999999999998</v>
      </c>
      <c r="L795" s="37">
        <v>3207</v>
      </c>
      <c r="M795" s="37">
        <v>4596</v>
      </c>
      <c r="N795" s="37">
        <v>5833</v>
      </c>
      <c r="O795" s="37">
        <v>14440</v>
      </c>
      <c r="P795" s="45">
        <v>18375</v>
      </c>
      <c r="Q795" s="53">
        <v>20611</v>
      </c>
      <c r="R795" s="45">
        <f t="shared" si="314"/>
        <v>20611</v>
      </c>
      <c r="S795" s="38">
        <f t="shared" si="315"/>
        <v>0</v>
      </c>
      <c r="T795" s="53">
        <v>371339400</v>
      </c>
      <c r="U795" s="53">
        <v>3471302100</v>
      </c>
      <c r="V795" s="63">
        <f t="shared" si="316"/>
        <v>10.697409</v>
      </c>
      <c r="W795" s="36">
        <v>3211</v>
      </c>
      <c r="X795">
        <v>20553</v>
      </c>
      <c r="Y795">
        <f t="shared" si="317"/>
        <v>15.62</v>
      </c>
      <c r="Z795" s="55">
        <v>42071760</v>
      </c>
      <c r="AA795" s="46">
        <v>13126353</v>
      </c>
      <c r="AB795" s="37">
        <f t="shared" si="318"/>
        <v>0.376778</v>
      </c>
      <c r="AC795" s="37" t="str">
        <f t="shared" si="319"/>
        <v/>
      </c>
      <c r="AD795" s="37" t="str">
        <f t="shared" si="320"/>
        <v/>
      </c>
      <c r="AE795" s="71">
        <f t="shared" si="321"/>
        <v>0</v>
      </c>
      <c r="AF795" s="71">
        <f t="shared" si="322"/>
        <v>0</v>
      </c>
      <c r="AG795" s="71">
        <f t="shared" si="323"/>
        <v>672.78503460164984</v>
      </c>
      <c r="AH795" s="71" t="str">
        <f t="shared" si="324"/>
        <v/>
      </c>
      <c r="AI795" s="37" t="str">
        <f t="shared" si="325"/>
        <v/>
      </c>
      <c r="AJ795" s="37" t="str">
        <f t="shared" si="326"/>
        <v/>
      </c>
      <c r="AK795" s="38">
        <f t="shared" si="327"/>
        <v>672.79</v>
      </c>
      <c r="AL795" s="38">
        <f t="shared" si="328"/>
        <v>684.32</v>
      </c>
      <c r="AM795" s="36">
        <f t="shared" si="329"/>
        <v>0</v>
      </c>
      <c r="AN795" s="39">
        <f t="shared" si="330"/>
        <v>1.8122660999999999E-3</v>
      </c>
      <c r="AO795" s="36">
        <f t="shared" si="331"/>
        <v>-104.66742860549999</v>
      </c>
      <c r="AP795" s="36">
        <f t="shared" si="332"/>
        <v>0</v>
      </c>
      <c r="AQ795" s="36">
        <f t="shared" si="333"/>
        <v>208620</v>
      </c>
      <c r="AR795" s="36">
        <f t="shared" si="334"/>
        <v>656317.65</v>
      </c>
      <c r="AS795" s="36">
        <f t="shared" si="335"/>
        <v>-150865</v>
      </c>
      <c r="AT795" s="40">
        <f t="shared" si="336"/>
        <v>0</v>
      </c>
      <c r="AU795" s="37"/>
      <c r="AV795" s="37">
        <f t="shared" si="337"/>
        <v>0</v>
      </c>
    </row>
    <row r="796" spans="1:48" ht="15" customHeight="1" x14ac:dyDescent="0.25">
      <c r="A796" s="43">
        <v>82</v>
      </c>
      <c r="B796" s="43">
        <v>700</v>
      </c>
      <c r="C796" t="s">
        <v>1663</v>
      </c>
      <c r="D796" t="s">
        <v>1664</v>
      </c>
      <c r="E796" s="44" t="s">
        <v>378</v>
      </c>
      <c r="F796" s="35">
        <v>0</v>
      </c>
      <c r="G796" s="53">
        <v>16354</v>
      </c>
      <c r="H796" s="56">
        <f t="shared" si="313"/>
        <v>4.2136239934160873</v>
      </c>
      <c r="I796">
        <v>228</v>
      </c>
      <c r="J796">
        <v>6366</v>
      </c>
      <c r="K796" s="37">
        <f t="shared" si="312"/>
        <v>3.5815000000000001</v>
      </c>
      <c r="L796" s="37">
        <v>751</v>
      </c>
      <c r="M796" s="37">
        <v>3771</v>
      </c>
      <c r="N796" s="37">
        <v>4417</v>
      </c>
      <c r="O796" s="37">
        <v>6363</v>
      </c>
      <c r="P796" s="45">
        <v>13332</v>
      </c>
      <c r="Q796" s="53">
        <v>15766</v>
      </c>
      <c r="R796" s="45">
        <f t="shared" si="314"/>
        <v>15766</v>
      </c>
      <c r="S796" s="38">
        <f t="shared" si="315"/>
        <v>0</v>
      </c>
      <c r="T796" s="53">
        <v>232709600</v>
      </c>
      <c r="U796" s="53">
        <v>3052204900</v>
      </c>
      <c r="V796" s="63">
        <f t="shared" si="316"/>
        <v>7.6243109999999996</v>
      </c>
      <c r="W796" s="36">
        <v>2396</v>
      </c>
      <c r="X796">
        <v>15831</v>
      </c>
      <c r="Y796">
        <f t="shared" si="317"/>
        <v>15.13</v>
      </c>
      <c r="Z796" s="55">
        <v>33901042</v>
      </c>
      <c r="AA796" s="46">
        <v>10988874</v>
      </c>
      <c r="AB796" s="37">
        <f t="shared" si="318"/>
        <v>0.376778</v>
      </c>
      <c r="AC796" s="37" t="str">
        <f t="shared" si="319"/>
        <v/>
      </c>
      <c r="AD796" s="37" t="str">
        <f t="shared" si="320"/>
        <v/>
      </c>
      <c r="AE796" s="71">
        <f t="shared" si="321"/>
        <v>0</v>
      </c>
      <c r="AF796" s="71">
        <f t="shared" si="322"/>
        <v>0</v>
      </c>
      <c r="AG796" s="71">
        <f t="shared" si="323"/>
        <v>622.45391350035004</v>
      </c>
      <c r="AH796" s="71" t="str">
        <f t="shared" si="324"/>
        <v/>
      </c>
      <c r="AI796" s="37" t="str">
        <f t="shared" si="325"/>
        <v/>
      </c>
      <c r="AJ796" s="37" t="str">
        <f t="shared" si="326"/>
        <v/>
      </c>
      <c r="AK796" s="38">
        <f t="shared" si="327"/>
        <v>622.45000000000005</v>
      </c>
      <c r="AL796" s="38">
        <f t="shared" si="328"/>
        <v>633.11</v>
      </c>
      <c r="AM796" s="36">
        <f t="shared" si="329"/>
        <v>0</v>
      </c>
      <c r="AN796" s="39">
        <f t="shared" si="330"/>
        <v>1.8122660999999999E-3</v>
      </c>
      <c r="AO796" s="36">
        <f t="shared" si="331"/>
        <v>0</v>
      </c>
      <c r="AP796" s="36">
        <f t="shared" si="332"/>
        <v>0</v>
      </c>
      <c r="AQ796" s="36">
        <f t="shared" si="333"/>
        <v>163540</v>
      </c>
      <c r="AR796" s="36">
        <f t="shared" si="334"/>
        <v>549443.70000000007</v>
      </c>
      <c r="AS796" s="36">
        <f t="shared" si="335"/>
        <v>-163540</v>
      </c>
      <c r="AT796" s="40">
        <f t="shared" si="336"/>
        <v>0</v>
      </c>
      <c r="AU796" s="37"/>
      <c r="AV796" s="37">
        <f t="shared" si="337"/>
        <v>0</v>
      </c>
    </row>
    <row r="797" spans="1:48" ht="15" customHeight="1" x14ac:dyDescent="0.25">
      <c r="A797" s="43">
        <v>82</v>
      </c>
      <c r="B797" s="43">
        <v>800</v>
      </c>
      <c r="C797" t="s">
        <v>1757</v>
      </c>
      <c r="D797" t="s">
        <v>1758</v>
      </c>
      <c r="E797" s="44" t="s">
        <v>425</v>
      </c>
      <c r="F797" s="35">
        <v>0</v>
      </c>
      <c r="G797" s="53">
        <v>13514</v>
      </c>
      <c r="H797" s="56">
        <f t="shared" si="313"/>
        <v>4.1307839145889567</v>
      </c>
      <c r="I797">
        <v>205</v>
      </c>
      <c r="J797">
        <v>4369</v>
      </c>
      <c r="K797" s="37">
        <f t="shared" si="312"/>
        <v>4.6920999999999999</v>
      </c>
      <c r="L797" s="37">
        <v>3565</v>
      </c>
      <c r="M797" s="37">
        <v>5296</v>
      </c>
      <c r="N797" s="37">
        <v>5903</v>
      </c>
      <c r="O797" s="37">
        <v>6863</v>
      </c>
      <c r="P797" s="45">
        <v>8069</v>
      </c>
      <c r="Q797" s="53">
        <v>11335</v>
      </c>
      <c r="R797" s="45">
        <f t="shared" si="314"/>
        <v>11335</v>
      </c>
      <c r="S797" s="38">
        <f t="shared" si="315"/>
        <v>0</v>
      </c>
      <c r="T797" s="53">
        <v>229642600</v>
      </c>
      <c r="U797" s="53">
        <v>3192243800</v>
      </c>
      <c r="V797" s="63">
        <f t="shared" si="316"/>
        <v>7.1937680000000004</v>
      </c>
      <c r="W797" s="36">
        <v>1908</v>
      </c>
      <c r="X797">
        <v>11861</v>
      </c>
      <c r="Y797">
        <f t="shared" si="317"/>
        <v>16.09</v>
      </c>
      <c r="Z797" s="55">
        <v>35287393</v>
      </c>
      <c r="AA797" s="46">
        <v>7798404</v>
      </c>
      <c r="AB797" s="37">
        <f t="shared" si="318"/>
        <v>0.376778</v>
      </c>
      <c r="AC797" s="37" t="str">
        <f t="shared" si="319"/>
        <v/>
      </c>
      <c r="AD797" s="37" t="str">
        <f t="shared" si="320"/>
        <v/>
      </c>
      <c r="AE797" s="71">
        <f t="shared" si="321"/>
        <v>0</v>
      </c>
      <c r="AF797" s="71">
        <f t="shared" si="322"/>
        <v>0</v>
      </c>
      <c r="AG797" s="71">
        <f t="shared" si="323"/>
        <v>643.25974545079998</v>
      </c>
      <c r="AH797" s="71" t="str">
        <f t="shared" si="324"/>
        <v/>
      </c>
      <c r="AI797" s="37" t="str">
        <f t="shared" si="325"/>
        <v/>
      </c>
      <c r="AJ797" s="37" t="str">
        <f t="shared" si="326"/>
        <v/>
      </c>
      <c r="AK797" s="38">
        <f t="shared" si="327"/>
        <v>643.26</v>
      </c>
      <c r="AL797" s="38">
        <f t="shared" si="328"/>
        <v>654.28</v>
      </c>
      <c r="AM797" s="36">
        <f t="shared" si="329"/>
        <v>0</v>
      </c>
      <c r="AN797" s="39">
        <f t="shared" si="330"/>
        <v>1.8122660999999999E-3</v>
      </c>
      <c r="AO797" s="36">
        <f t="shared" si="331"/>
        <v>0</v>
      </c>
      <c r="AP797" s="36">
        <f t="shared" si="332"/>
        <v>0</v>
      </c>
      <c r="AQ797" s="36">
        <f t="shared" si="333"/>
        <v>135140</v>
      </c>
      <c r="AR797" s="36">
        <f t="shared" si="334"/>
        <v>389920.2</v>
      </c>
      <c r="AS797" s="36">
        <f t="shared" si="335"/>
        <v>-135140</v>
      </c>
      <c r="AT797" s="40">
        <f t="shared" si="336"/>
        <v>0</v>
      </c>
      <c r="AU797" s="37"/>
      <c r="AV797" s="37">
        <f t="shared" si="337"/>
        <v>0</v>
      </c>
    </row>
    <row r="798" spans="1:48" ht="15" customHeight="1" x14ac:dyDescent="0.25">
      <c r="A798" s="43">
        <v>82</v>
      </c>
      <c r="B798" s="43">
        <v>900</v>
      </c>
      <c r="C798" t="s">
        <v>1775</v>
      </c>
      <c r="D798" t="s">
        <v>1776</v>
      </c>
      <c r="E798" s="44" t="s">
        <v>434</v>
      </c>
      <c r="F798" s="35">
        <v>0</v>
      </c>
      <c r="G798" s="53">
        <v>334</v>
      </c>
      <c r="H798" s="56">
        <f t="shared" si="313"/>
        <v>2.5237464668115646</v>
      </c>
      <c r="I798">
        <v>0</v>
      </c>
      <c r="J798">
        <v>126</v>
      </c>
      <c r="K798" s="37">
        <f t="shared" si="312"/>
        <v>0</v>
      </c>
      <c r="L798" s="37">
        <v>72</v>
      </c>
      <c r="M798" s="37">
        <v>171</v>
      </c>
      <c r="N798" s="37">
        <v>291</v>
      </c>
      <c r="O798" s="37">
        <v>355</v>
      </c>
      <c r="P798" s="48">
        <v>311</v>
      </c>
      <c r="Q798" s="53">
        <v>339</v>
      </c>
      <c r="R798" s="45">
        <f t="shared" si="314"/>
        <v>355</v>
      </c>
      <c r="S798" s="38">
        <f t="shared" si="315"/>
        <v>5.92</v>
      </c>
      <c r="T798" s="53">
        <v>3198000</v>
      </c>
      <c r="U798" s="53">
        <v>80531400</v>
      </c>
      <c r="V798" s="63">
        <f t="shared" si="316"/>
        <v>3.9711219999999998</v>
      </c>
      <c r="W798" s="36">
        <v>78</v>
      </c>
      <c r="X798">
        <v>330</v>
      </c>
      <c r="Y798">
        <f t="shared" si="317"/>
        <v>23.64</v>
      </c>
      <c r="Z798" s="55">
        <v>955994</v>
      </c>
      <c r="AA798" s="46">
        <v>179666</v>
      </c>
      <c r="AB798" s="37">
        <f t="shared" si="318"/>
        <v>0.376778</v>
      </c>
      <c r="AC798" s="37" t="str">
        <f t="shared" si="319"/>
        <v/>
      </c>
      <c r="AD798" s="37" t="str">
        <f t="shared" si="320"/>
        <v/>
      </c>
      <c r="AE798" s="71">
        <f t="shared" si="321"/>
        <v>753.92454834993794</v>
      </c>
      <c r="AF798" s="71">
        <f t="shared" si="322"/>
        <v>0</v>
      </c>
      <c r="AG798" s="71">
        <f t="shared" si="323"/>
        <v>0</v>
      </c>
      <c r="AH798" s="71" t="str">
        <f t="shared" si="324"/>
        <v/>
      </c>
      <c r="AI798" s="37" t="str">
        <f t="shared" si="325"/>
        <v/>
      </c>
      <c r="AJ798" s="37" t="str">
        <f t="shared" si="326"/>
        <v/>
      </c>
      <c r="AK798" s="38">
        <f t="shared" si="327"/>
        <v>753.92</v>
      </c>
      <c r="AL798" s="38">
        <f t="shared" si="328"/>
        <v>766.84</v>
      </c>
      <c r="AM798" s="36">
        <f t="shared" si="329"/>
        <v>0</v>
      </c>
      <c r="AN798" s="39">
        <f t="shared" si="330"/>
        <v>1.8122660999999999E-3</v>
      </c>
      <c r="AO798" s="36">
        <f t="shared" si="331"/>
        <v>0</v>
      </c>
      <c r="AP798" s="36">
        <f t="shared" si="332"/>
        <v>0</v>
      </c>
      <c r="AQ798" s="36">
        <f t="shared" si="333"/>
        <v>3340</v>
      </c>
      <c r="AR798" s="36">
        <f t="shared" si="334"/>
        <v>8983.3000000000011</v>
      </c>
      <c r="AS798" s="36">
        <f t="shared" si="335"/>
        <v>-3340</v>
      </c>
      <c r="AT798" s="40">
        <f t="shared" si="336"/>
        <v>0</v>
      </c>
      <c r="AU798" s="37"/>
      <c r="AV798" s="37">
        <f t="shared" si="337"/>
        <v>0</v>
      </c>
    </row>
    <row r="799" spans="1:48" ht="15" customHeight="1" x14ac:dyDescent="0.25">
      <c r="A799" s="43">
        <v>82</v>
      </c>
      <c r="B799" s="43">
        <v>1000</v>
      </c>
      <c r="C799" t="s">
        <v>1869</v>
      </c>
      <c r="D799" t="s">
        <v>1870</v>
      </c>
      <c r="E799" s="44" t="s">
        <v>481</v>
      </c>
      <c r="F799" s="35">
        <v>10098</v>
      </c>
      <c r="G799" s="53">
        <v>8055</v>
      </c>
      <c r="H799" s="56">
        <f t="shared" si="313"/>
        <v>3.9060655447552368</v>
      </c>
      <c r="I799">
        <v>460</v>
      </c>
      <c r="J799">
        <v>3059</v>
      </c>
      <c r="K799" s="37">
        <f t="shared" si="312"/>
        <v>15.037600000000001</v>
      </c>
      <c r="L799" s="37">
        <v>2640</v>
      </c>
      <c r="M799" s="37">
        <v>3851</v>
      </c>
      <c r="N799" s="37">
        <v>5569</v>
      </c>
      <c r="O799" s="37">
        <v>7563</v>
      </c>
      <c r="P799" s="45">
        <v>7676</v>
      </c>
      <c r="Q799" s="53">
        <v>8138</v>
      </c>
      <c r="R799" s="45">
        <f t="shared" si="314"/>
        <v>8138</v>
      </c>
      <c r="S799" s="38">
        <f t="shared" si="315"/>
        <v>1.02</v>
      </c>
      <c r="T799" s="53">
        <v>88637800</v>
      </c>
      <c r="U799" s="53">
        <v>1581773900</v>
      </c>
      <c r="V799" s="63">
        <f t="shared" si="316"/>
        <v>5.6036960000000002</v>
      </c>
      <c r="W799" s="36">
        <v>1633</v>
      </c>
      <c r="X799">
        <v>8073</v>
      </c>
      <c r="Y799">
        <f t="shared" si="317"/>
        <v>20.23</v>
      </c>
      <c r="Z799" s="55">
        <v>18889587</v>
      </c>
      <c r="AA799" s="46">
        <v>5952181</v>
      </c>
      <c r="AB799" s="37">
        <f t="shared" si="318"/>
        <v>0.376778</v>
      </c>
      <c r="AC799" s="37" t="str">
        <f t="shared" si="319"/>
        <v/>
      </c>
      <c r="AD799" s="37" t="str">
        <f t="shared" si="320"/>
        <v/>
      </c>
      <c r="AE799" s="71">
        <f t="shared" si="321"/>
        <v>0</v>
      </c>
      <c r="AF799" s="71">
        <f t="shared" si="322"/>
        <v>765.44501151600002</v>
      </c>
      <c r="AG799" s="71">
        <f t="shared" si="323"/>
        <v>0</v>
      </c>
      <c r="AH799" s="71" t="str">
        <f t="shared" si="324"/>
        <v/>
      </c>
      <c r="AI799" s="37" t="str">
        <f t="shared" si="325"/>
        <v/>
      </c>
      <c r="AJ799" s="37" t="str">
        <f t="shared" si="326"/>
        <v/>
      </c>
      <c r="AK799" s="38">
        <f t="shared" si="327"/>
        <v>765.45</v>
      </c>
      <c r="AL799" s="38">
        <f t="shared" si="328"/>
        <v>778.56</v>
      </c>
      <c r="AM799" s="36">
        <f t="shared" si="329"/>
        <v>0</v>
      </c>
      <c r="AN799" s="39">
        <f t="shared" si="330"/>
        <v>1.8122660999999999E-3</v>
      </c>
      <c r="AO799" s="36">
        <f t="shared" si="331"/>
        <v>-18.3002630778</v>
      </c>
      <c r="AP799" s="36">
        <f t="shared" si="332"/>
        <v>0</v>
      </c>
      <c r="AQ799" s="36">
        <f t="shared" si="333"/>
        <v>80550</v>
      </c>
      <c r="AR799" s="36">
        <f t="shared" si="334"/>
        <v>297609.05</v>
      </c>
      <c r="AS799" s="36">
        <f t="shared" si="335"/>
        <v>-70452</v>
      </c>
      <c r="AT799" s="40">
        <f t="shared" si="336"/>
        <v>0</v>
      </c>
      <c r="AU799" s="37"/>
      <c r="AV799" s="37">
        <f t="shared" si="337"/>
        <v>0</v>
      </c>
    </row>
    <row r="800" spans="1:48" ht="15" customHeight="1" x14ac:dyDescent="0.25">
      <c r="A800" s="43">
        <v>82</v>
      </c>
      <c r="B800" s="43">
        <v>1100</v>
      </c>
      <c r="C800" t="s">
        <v>1895</v>
      </c>
      <c r="D800" t="s">
        <v>1896</v>
      </c>
      <c r="E800" s="44" t="s">
        <v>494</v>
      </c>
      <c r="F800" s="35">
        <v>0</v>
      </c>
      <c r="G800" s="53">
        <v>669</v>
      </c>
      <c r="H800" s="56">
        <f t="shared" si="313"/>
        <v>2.8254261177678233</v>
      </c>
      <c r="I800">
        <v>143</v>
      </c>
      <c r="J800">
        <v>335</v>
      </c>
      <c r="K800" s="37">
        <f t="shared" si="312"/>
        <v>42.686600000000006</v>
      </c>
      <c r="L800" s="37">
        <v>513</v>
      </c>
      <c r="M800" s="37">
        <v>543</v>
      </c>
      <c r="N800" s="37">
        <v>602</v>
      </c>
      <c r="O800" s="37">
        <v>602</v>
      </c>
      <c r="P800" s="48">
        <v>689</v>
      </c>
      <c r="Q800" s="53">
        <v>664</v>
      </c>
      <c r="R800" s="45">
        <f t="shared" si="314"/>
        <v>689</v>
      </c>
      <c r="S800" s="38">
        <f t="shared" si="315"/>
        <v>2.9</v>
      </c>
      <c r="T800" s="53">
        <v>10526400</v>
      </c>
      <c r="U800" s="53">
        <v>199242900</v>
      </c>
      <c r="V800" s="63">
        <f t="shared" si="316"/>
        <v>5.2831999999999999</v>
      </c>
      <c r="W800" s="36">
        <v>235</v>
      </c>
      <c r="X800">
        <v>721</v>
      </c>
      <c r="Y800">
        <f t="shared" si="317"/>
        <v>32.590000000000003</v>
      </c>
      <c r="Z800" s="55">
        <v>2472834</v>
      </c>
      <c r="AA800" s="46">
        <v>939327</v>
      </c>
      <c r="AB800" s="37">
        <f t="shared" si="318"/>
        <v>0.376778</v>
      </c>
      <c r="AC800" s="37" t="str">
        <f t="shared" si="319"/>
        <v/>
      </c>
      <c r="AD800" s="37" t="str">
        <f t="shared" si="320"/>
        <v/>
      </c>
      <c r="AE800" s="71">
        <f t="shared" si="321"/>
        <v>820.55864461420344</v>
      </c>
      <c r="AF800" s="71">
        <f t="shared" si="322"/>
        <v>0</v>
      </c>
      <c r="AG800" s="71">
        <f t="shared" si="323"/>
        <v>0</v>
      </c>
      <c r="AH800" s="71" t="str">
        <f t="shared" si="324"/>
        <v/>
      </c>
      <c r="AI800" s="37" t="str">
        <f t="shared" si="325"/>
        <v/>
      </c>
      <c r="AJ800" s="37" t="str">
        <f t="shared" si="326"/>
        <v/>
      </c>
      <c r="AK800" s="38">
        <f t="shared" si="327"/>
        <v>820.56</v>
      </c>
      <c r="AL800" s="38">
        <f t="shared" si="328"/>
        <v>834.62</v>
      </c>
      <c r="AM800" s="36">
        <f t="shared" si="329"/>
        <v>0</v>
      </c>
      <c r="AN800" s="39">
        <f t="shared" si="330"/>
        <v>1.8122660999999999E-3</v>
      </c>
      <c r="AO800" s="36">
        <f t="shared" si="331"/>
        <v>0</v>
      </c>
      <c r="AP800" s="36">
        <f t="shared" si="332"/>
        <v>0</v>
      </c>
      <c r="AQ800" s="36">
        <f t="shared" si="333"/>
        <v>6690</v>
      </c>
      <c r="AR800" s="36">
        <f t="shared" si="334"/>
        <v>46966.350000000006</v>
      </c>
      <c r="AS800" s="36">
        <f t="shared" si="335"/>
        <v>-6690</v>
      </c>
      <c r="AT800" s="40">
        <f t="shared" si="336"/>
        <v>0</v>
      </c>
      <c r="AU800" s="37"/>
      <c r="AV800" s="37">
        <f t="shared" si="337"/>
        <v>0</v>
      </c>
    </row>
    <row r="801" spans="1:48" ht="15" customHeight="1" x14ac:dyDescent="0.25">
      <c r="A801" s="43">
        <v>82</v>
      </c>
      <c r="B801" s="43">
        <v>1200</v>
      </c>
      <c r="C801" t="s">
        <v>2039</v>
      </c>
      <c r="D801" t="s">
        <v>2040</v>
      </c>
      <c r="E801" s="44" t="s">
        <v>566</v>
      </c>
      <c r="F801" s="35">
        <v>494059</v>
      </c>
      <c r="G801" s="53">
        <v>4501</v>
      </c>
      <c r="H801" s="56">
        <f t="shared" si="313"/>
        <v>3.6533090129384789</v>
      </c>
      <c r="I801">
        <v>232</v>
      </c>
      <c r="J801">
        <v>1849</v>
      </c>
      <c r="K801" s="37">
        <f t="shared" si="312"/>
        <v>12.5473</v>
      </c>
      <c r="L801" s="37">
        <v>2922</v>
      </c>
      <c r="M801" s="37">
        <v>3323</v>
      </c>
      <c r="N801" s="37">
        <v>3720</v>
      </c>
      <c r="O801" s="37">
        <v>3715</v>
      </c>
      <c r="P801" s="45">
        <v>3435</v>
      </c>
      <c r="Q801" s="53">
        <v>3797</v>
      </c>
      <c r="R801" s="45">
        <f t="shared" si="314"/>
        <v>3797</v>
      </c>
      <c r="S801" s="38">
        <f t="shared" si="315"/>
        <v>0</v>
      </c>
      <c r="T801" s="53">
        <v>134100400</v>
      </c>
      <c r="U801" s="53">
        <v>672412200</v>
      </c>
      <c r="V801" s="63">
        <f t="shared" si="316"/>
        <v>19.943183999999999</v>
      </c>
      <c r="W801" s="36">
        <v>751</v>
      </c>
      <c r="X801">
        <v>4163</v>
      </c>
      <c r="Y801">
        <f t="shared" si="317"/>
        <v>18.04</v>
      </c>
      <c r="Z801" s="55">
        <v>7729950</v>
      </c>
      <c r="AA801" s="46">
        <v>3486781</v>
      </c>
      <c r="AB801" s="37">
        <f t="shared" si="318"/>
        <v>0.376778</v>
      </c>
      <c r="AC801" s="37" t="str">
        <f t="shared" si="319"/>
        <v/>
      </c>
      <c r="AD801" s="37" t="str">
        <f t="shared" si="320"/>
        <v/>
      </c>
      <c r="AE801" s="71">
        <f t="shared" si="321"/>
        <v>0</v>
      </c>
      <c r="AF801" s="71">
        <f t="shared" si="322"/>
        <v>879.44788310899992</v>
      </c>
      <c r="AG801" s="71">
        <f t="shared" si="323"/>
        <v>0</v>
      </c>
      <c r="AH801" s="71" t="str">
        <f t="shared" si="324"/>
        <v/>
      </c>
      <c r="AI801" s="37" t="str">
        <f t="shared" si="325"/>
        <v/>
      </c>
      <c r="AJ801" s="37" t="str">
        <f t="shared" si="326"/>
        <v/>
      </c>
      <c r="AK801" s="38">
        <f t="shared" si="327"/>
        <v>879.45</v>
      </c>
      <c r="AL801" s="38">
        <f t="shared" si="328"/>
        <v>894.52</v>
      </c>
      <c r="AM801" s="36">
        <f t="shared" si="329"/>
        <v>1113759</v>
      </c>
      <c r="AN801" s="39">
        <f t="shared" si="330"/>
        <v>1.8122660999999999E-3</v>
      </c>
      <c r="AO801" s="36">
        <f t="shared" si="331"/>
        <v>1123.0613021699999</v>
      </c>
      <c r="AP801" s="36">
        <f t="shared" si="332"/>
        <v>495182</v>
      </c>
      <c r="AQ801" s="36">
        <f t="shared" si="333"/>
        <v>45010</v>
      </c>
      <c r="AR801" s="36">
        <f t="shared" si="334"/>
        <v>174339.05000000002</v>
      </c>
      <c r="AS801" s="36">
        <f t="shared" si="335"/>
        <v>449049</v>
      </c>
      <c r="AT801" s="40">
        <f t="shared" si="336"/>
        <v>495182</v>
      </c>
      <c r="AU801" s="37"/>
      <c r="AV801" s="37">
        <f t="shared" si="337"/>
        <v>1</v>
      </c>
    </row>
    <row r="802" spans="1:48" ht="15" customHeight="1" x14ac:dyDescent="0.25">
      <c r="A802" s="43">
        <v>82</v>
      </c>
      <c r="B802" s="43">
        <v>1300</v>
      </c>
      <c r="C802" t="s">
        <v>2369</v>
      </c>
      <c r="D802" t="s">
        <v>2370</v>
      </c>
      <c r="E802" s="44" t="s">
        <v>730</v>
      </c>
      <c r="F802" s="35">
        <v>797822</v>
      </c>
      <c r="G802" s="53">
        <v>5498</v>
      </c>
      <c r="H802" s="56">
        <f t="shared" si="313"/>
        <v>3.7402047355074495</v>
      </c>
      <c r="I802">
        <v>164</v>
      </c>
      <c r="J802">
        <v>2319</v>
      </c>
      <c r="K802" s="37">
        <f t="shared" si="312"/>
        <v>7.072000000000001</v>
      </c>
      <c r="L802" s="37">
        <v>5587</v>
      </c>
      <c r="M802" s="37">
        <v>4864</v>
      </c>
      <c r="N802" s="37">
        <v>4965</v>
      </c>
      <c r="O802" s="37">
        <v>5070</v>
      </c>
      <c r="P802" s="45">
        <v>5279</v>
      </c>
      <c r="Q802" s="53">
        <v>5544</v>
      </c>
      <c r="R802" s="45">
        <f t="shared" si="314"/>
        <v>5587</v>
      </c>
      <c r="S802" s="38">
        <f t="shared" si="315"/>
        <v>1.59</v>
      </c>
      <c r="T802" s="53">
        <v>93649500</v>
      </c>
      <c r="U802" s="53">
        <v>600933600</v>
      </c>
      <c r="V802" s="63">
        <f t="shared" si="316"/>
        <v>15.584001000000001</v>
      </c>
      <c r="W802" s="36">
        <v>710</v>
      </c>
      <c r="X802">
        <v>5497</v>
      </c>
      <c r="Y802">
        <f t="shared" si="317"/>
        <v>12.92</v>
      </c>
      <c r="Z802" s="55">
        <v>7648467</v>
      </c>
      <c r="AA802" s="46">
        <v>2654073</v>
      </c>
      <c r="AB802" s="37">
        <f t="shared" si="318"/>
        <v>0.376778</v>
      </c>
      <c r="AC802" s="37" t="str">
        <f t="shared" si="319"/>
        <v/>
      </c>
      <c r="AD802" s="37" t="str">
        <f t="shared" si="320"/>
        <v/>
      </c>
      <c r="AE802" s="71">
        <f t="shared" si="321"/>
        <v>0</v>
      </c>
      <c r="AF802" s="71">
        <f t="shared" si="322"/>
        <v>820.67724069725011</v>
      </c>
      <c r="AG802" s="71">
        <f t="shared" si="323"/>
        <v>0</v>
      </c>
      <c r="AH802" s="71" t="str">
        <f t="shared" si="324"/>
        <v/>
      </c>
      <c r="AI802" s="37" t="str">
        <f t="shared" si="325"/>
        <v/>
      </c>
      <c r="AJ802" s="37" t="str">
        <f t="shared" si="326"/>
        <v/>
      </c>
      <c r="AK802" s="38">
        <f t="shared" si="327"/>
        <v>820.68</v>
      </c>
      <c r="AL802" s="38">
        <f t="shared" si="328"/>
        <v>834.74</v>
      </c>
      <c r="AM802" s="36">
        <f t="shared" si="329"/>
        <v>1707626</v>
      </c>
      <c r="AN802" s="39">
        <f t="shared" si="330"/>
        <v>1.8122660999999999E-3</v>
      </c>
      <c r="AO802" s="36">
        <f t="shared" si="331"/>
        <v>1648.8069468443998</v>
      </c>
      <c r="AP802" s="36">
        <f t="shared" si="332"/>
        <v>799471</v>
      </c>
      <c r="AQ802" s="36">
        <f t="shared" si="333"/>
        <v>54980</v>
      </c>
      <c r="AR802" s="36">
        <f t="shared" si="334"/>
        <v>132703.65</v>
      </c>
      <c r="AS802" s="36">
        <f t="shared" si="335"/>
        <v>742842</v>
      </c>
      <c r="AT802" s="40">
        <f t="shared" si="336"/>
        <v>799471</v>
      </c>
      <c r="AU802" s="37"/>
      <c r="AV802" s="37">
        <f t="shared" si="337"/>
        <v>1</v>
      </c>
    </row>
    <row r="803" spans="1:48" ht="15" customHeight="1" x14ac:dyDescent="0.25">
      <c r="A803" s="43">
        <v>82</v>
      </c>
      <c r="B803" s="43">
        <v>1400</v>
      </c>
      <c r="C803" t="s">
        <v>1783</v>
      </c>
      <c r="D803" t="s">
        <v>1784</v>
      </c>
      <c r="E803" s="44" t="s">
        <v>438</v>
      </c>
      <c r="F803" s="35">
        <v>93321</v>
      </c>
      <c r="G803" s="53">
        <v>813</v>
      </c>
      <c r="H803" s="56">
        <f t="shared" si="313"/>
        <v>2.910090545594068</v>
      </c>
      <c r="I803">
        <v>4</v>
      </c>
      <c r="J803">
        <v>305</v>
      </c>
      <c r="K803" s="37">
        <f t="shared" si="312"/>
        <v>1.3114999999999999</v>
      </c>
      <c r="L803" s="37">
        <v>671</v>
      </c>
      <c r="M803" s="37">
        <v>679</v>
      </c>
      <c r="N803" s="37">
        <v>685</v>
      </c>
      <c r="O803" s="37">
        <v>700</v>
      </c>
      <c r="P803" s="48">
        <v>686</v>
      </c>
      <c r="Q803" s="53">
        <v>843</v>
      </c>
      <c r="R803" s="45">
        <f t="shared" si="314"/>
        <v>843</v>
      </c>
      <c r="S803" s="38">
        <f t="shared" si="315"/>
        <v>3.56</v>
      </c>
      <c r="T803" s="53">
        <v>12090900</v>
      </c>
      <c r="U803" s="53">
        <v>12304100</v>
      </c>
      <c r="V803" s="63">
        <f t="shared" si="316"/>
        <v>98.267244000000005</v>
      </c>
      <c r="W803" s="36">
        <v>69</v>
      </c>
      <c r="X803">
        <v>748</v>
      </c>
      <c r="Y803">
        <f t="shared" si="317"/>
        <v>9.2200000000000006</v>
      </c>
      <c r="Z803" s="55">
        <v>1539305</v>
      </c>
      <c r="AA803" s="46">
        <v>887711</v>
      </c>
      <c r="AB803" s="37">
        <f t="shared" si="318"/>
        <v>0.376778</v>
      </c>
      <c r="AC803" s="37" t="str">
        <f t="shared" si="319"/>
        <v/>
      </c>
      <c r="AD803" s="37" t="str">
        <f t="shared" si="320"/>
        <v/>
      </c>
      <c r="AE803" s="71">
        <f t="shared" si="321"/>
        <v>839.25906943918096</v>
      </c>
      <c r="AF803" s="71">
        <f t="shared" si="322"/>
        <v>0</v>
      </c>
      <c r="AG803" s="71">
        <f t="shared" si="323"/>
        <v>0</v>
      </c>
      <c r="AH803" s="71" t="str">
        <f t="shared" si="324"/>
        <v/>
      </c>
      <c r="AI803" s="37" t="str">
        <f t="shared" si="325"/>
        <v/>
      </c>
      <c r="AJ803" s="37" t="str">
        <f t="shared" si="326"/>
        <v/>
      </c>
      <c r="AK803" s="38">
        <f t="shared" si="327"/>
        <v>839.26</v>
      </c>
      <c r="AL803" s="38">
        <f t="shared" si="328"/>
        <v>853.64</v>
      </c>
      <c r="AM803" s="36">
        <f t="shared" si="329"/>
        <v>114033</v>
      </c>
      <c r="AN803" s="39">
        <f t="shared" si="330"/>
        <v>1.8122660999999999E-3</v>
      </c>
      <c r="AO803" s="36">
        <f t="shared" si="331"/>
        <v>37.535655463200001</v>
      </c>
      <c r="AP803" s="36">
        <f t="shared" si="332"/>
        <v>93359</v>
      </c>
      <c r="AQ803" s="36">
        <f t="shared" si="333"/>
        <v>8130</v>
      </c>
      <c r="AR803" s="36">
        <f t="shared" si="334"/>
        <v>44385.55</v>
      </c>
      <c r="AS803" s="36">
        <f t="shared" si="335"/>
        <v>85191</v>
      </c>
      <c r="AT803" s="40">
        <f t="shared" si="336"/>
        <v>93359</v>
      </c>
      <c r="AU803" s="37"/>
      <c r="AV803" s="37">
        <f t="shared" si="337"/>
        <v>1</v>
      </c>
    </row>
    <row r="804" spans="1:48" ht="15" customHeight="1" x14ac:dyDescent="0.25">
      <c r="A804" s="43">
        <v>82</v>
      </c>
      <c r="B804" s="43">
        <v>1500</v>
      </c>
      <c r="C804" t="s">
        <v>2393</v>
      </c>
      <c r="D804" t="s">
        <v>2394</v>
      </c>
      <c r="E804" s="44" t="s">
        <v>742</v>
      </c>
      <c r="F804" s="35">
        <v>1257758</v>
      </c>
      <c r="G804" s="53">
        <v>19425</v>
      </c>
      <c r="H804" s="56">
        <f t="shared" si="313"/>
        <v>4.288361027472952</v>
      </c>
      <c r="I804">
        <v>2118</v>
      </c>
      <c r="J804">
        <v>8156</v>
      </c>
      <c r="K804" s="37">
        <f t="shared" si="312"/>
        <v>25.968599999999999</v>
      </c>
      <c r="L804" s="37">
        <v>10191</v>
      </c>
      <c r="M804" s="37">
        <v>12290</v>
      </c>
      <c r="N804" s="37">
        <v>13882</v>
      </c>
      <c r="O804" s="37">
        <v>15143</v>
      </c>
      <c r="P804" s="45">
        <v>18225</v>
      </c>
      <c r="Q804" s="53">
        <v>19394</v>
      </c>
      <c r="R804" s="45">
        <f t="shared" si="314"/>
        <v>19394</v>
      </c>
      <c r="S804" s="38">
        <f t="shared" si="315"/>
        <v>0</v>
      </c>
      <c r="T804" s="53">
        <v>472798400</v>
      </c>
      <c r="U804" s="53">
        <v>3799635600</v>
      </c>
      <c r="V804" s="63">
        <f t="shared" si="316"/>
        <v>12.443256</v>
      </c>
      <c r="W804" s="36">
        <v>3797</v>
      </c>
      <c r="X804">
        <v>19316</v>
      </c>
      <c r="Y804">
        <f t="shared" si="317"/>
        <v>19.66</v>
      </c>
      <c r="Z804" s="55">
        <v>38892958</v>
      </c>
      <c r="AA804" s="46">
        <v>17527747</v>
      </c>
      <c r="AB804" s="37">
        <f t="shared" si="318"/>
        <v>0.376778</v>
      </c>
      <c r="AC804" s="37" t="str">
        <f t="shared" si="319"/>
        <v/>
      </c>
      <c r="AD804" s="37" t="str">
        <f t="shared" si="320"/>
        <v/>
      </c>
      <c r="AE804" s="71">
        <f t="shared" si="321"/>
        <v>0</v>
      </c>
      <c r="AF804" s="71">
        <f t="shared" si="322"/>
        <v>0</v>
      </c>
      <c r="AG804" s="71">
        <f t="shared" si="323"/>
        <v>934.7129393035998</v>
      </c>
      <c r="AH804" s="71" t="str">
        <f t="shared" si="324"/>
        <v/>
      </c>
      <c r="AI804" s="37" t="str">
        <f t="shared" si="325"/>
        <v/>
      </c>
      <c r="AJ804" s="37" t="str">
        <f t="shared" si="326"/>
        <v/>
      </c>
      <c r="AK804" s="38">
        <f t="shared" si="327"/>
        <v>934.71</v>
      </c>
      <c r="AL804" s="38">
        <f t="shared" si="328"/>
        <v>950.72</v>
      </c>
      <c r="AM804" s="36">
        <f t="shared" si="329"/>
        <v>3813725</v>
      </c>
      <c r="AN804" s="39">
        <f t="shared" si="330"/>
        <v>1.8122660999999999E-3</v>
      </c>
      <c r="AO804" s="36">
        <f t="shared" si="331"/>
        <v>4632.0923468187002</v>
      </c>
      <c r="AP804" s="36">
        <f t="shared" si="332"/>
        <v>1262390</v>
      </c>
      <c r="AQ804" s="36">
        <f t="shared" si="333"/>
        <v>194250</v>
      </c>
      <c r="AR804" s="36">
        <f t="shared" si="334"/>
        <v>876387.35000000009</v>
      </c>
      <c r="AS804" s="36">
        <f t="shared" si="335"/>
        <v>1063508</v>
      </c>
      <c r="AT804" s="40">
        <f t="shared" si="336"/>
        <v>1262390</v>
      </c>
      <c r="AU804" s="37"/>
      <c r="AV804" s="37">
        <f t="shared" si="337"/>
        <v>1</v>
      </c>
    </row>
    <row r="805" spans="1:48" ht="15" customHeight="1" x14ac:dyDescent="0.25">
      <c r="A805" s="43">
        <v>82</v>
      </c>
      <c r="B805" s="43">
        <v>1600</v>
      </c>
      <c r="C805" t="s">
        <v>2557</v>
      </c>
      <c r="D805" t="s">
        <v>2558</v>
      </c>
      <c r="E805" s="44" t="s">
        <v>824</v>
      </c>
      <c r="F805" s="35">
        <v>77795</v>
      </c>
      <c r="G805" s="53">
        <v>515</v>
      </c>
      <c r="H805" s="56">
        <f t="shared" si="313"/>
        <v>2.7118072290411912</v>
      </c>
      <c r="I805">
        <v>93</v>
      </c>
      <c r="J805">
        <v>230</v>
      </c>
      <c r="K805" s="37">
        <f t="shared" si="312"/>
        <v>40.434799999999996</v>
      </c>
      <c r="L805" s="37">
        <v>697</v>
      </c>
      <c r="M805" s="37">
        <v>654</v>
      </c>
      <c r="N805" s="37">
        <v>584</v>
      </c>
      <c r="O805" s="37">
        <v>549</v>
      </c>
      <c r="P805" s="48">
        <v>507</v>
      </c>
      <c r="Q805" s="53">
        <v>515</v>
      </c>
      <c r="R805" s="45">
        <f t="shared" si="314"/>
        <v>697</v>
      </c>
      <c r="S805" s="38">
        <f t="shared" si="315"/>
        <v>26.11</v>
      </c>
      <c r="T805" s="53">
        <v>8240600</v>
      </c>
      <c r="U805" s="53">
        <v>65840800</v>
      </c>
      <c r="V805" s="63">
        <f t="shared" si="316"/>
        <v>12.515948</v>
      </c>
      <c r="W805" s="36">
        <v>53</v>
      </c>
      <c r="X805">
        <v>463</v>
      </c>
      <c r="Y805">
        <f t="shared" si="317"/>
        <v>11.45</v>
      </c>
      <c r="Z805" s="55">
        <v>827539</v>
      </c>
      <c r="AA805" s="46">
        <v>362864</v>
      </c>
      <c r="AB805" s="37">
        <f t="shared" si="318"/>
        <v>0.376778</v>
      </c>
      <c r="AC805" s="37" t="str">
        <f t="shared" si="319"/>
        <v/>
      </c>
      <c r="AD805" s="37" t="str">
        <f t="shared" si="320"/>
        <v/>
      </c>
      <c r="AE805" s="71">
        <f t="shared" si="321"/>
        <v>795.46284532893117</v>
      </c>
      <c r="AF805" s="71">
        <f t="shared" si="322"/>
        <v>0</v>
      </c>
      <c r="AG805" s="71">
        <f t="shared" si="323"/>
        <v>0</v>
      </c>
      <c r="AH805" s="71" t="str">
        <f t="shared" si="324"/>
        <v/>
      </c>
      <c r="AI805" s="37" t="str">
        <f t="shared" si="325"/>
        <v/>
      </c>
      <c r="AJ805" s="37" t="str">
        <f t="shared" si="326"/>
        <v/>
      </c>
      <c r="AK805" s="38">
        <f t="shared" si="327"/>
        <v>795.46</v>
      </c>
      <c r="AL805" s="38">
        <f t="shared" si="328"/>
        <v>809.09</v>
      </c>
      <c r="AM805" s="36">
        <f t="shared" si="329"/>
        <v>104883</v>
      </c>
      <c r="AN805" s="39">
        <f t="shared" si="330"/>
        <v>1.8122660999999999E-3</v>
      </c>
      <c r="AO805" s="36">
        <f t="shared" si="331"/>
        <v>49.090664116799999</v>
      </c>
      <c r="AP805" s="36">
        <f t="shared" si="332"/>
        <v>77844</v>
      </c>
      <c r="AQ805" s="36">
        <f t="shared" si="333"/>
        <v>5150</v>
      </c>
      <c r="AR805" s="36">
        <f t="shared" si="334"/>
        <v>18143.2</v>
      </c>
      <c r="AS805" s="36">
        <f t="shared" si="335"/>
        <v>72645</v>
      </c>
      <c r="AT805" s="40">
        <f t="shared" si="336"/>
        <v>77844</v>
      </c>
      <c r="AU805" s="37"/>
      <c r="AV805" s="37">
        <f t="shared" si="337"/>
        <v>1</v>
      </c>
    </row>
    <row r="806" spans="1:48" ht="15" customHeight="1" x14ac:dyDescent="0.25">
      <c r="A806" s="43">
        <v>82</v>
      </c>
      <c r="B806" s="43">
        <v>1700</v>
      </c>
      <c r="C806" t="s">
        <v>2071</v>
      </c>
      <c r="D806" t="s">
        <v>2072</v>
      </c>
      <c r="E806" s="44" t="s">
        <v>582</v>
      </c>
      <c r="F806" s="35">
        <v>65734</v>
      </c>
      <c r="G806" s="53">
        <v>4776</v>
      </c>
      <c r="H806" s="56">
        <f t="shared" si="313"/>
        <v>3.6790643181213127</v>
      </c>
      <c r="I806">
        <v>237</v>
      </c>
      <c r="J806">
        <v>2352</v>
      </c>
      <c r="K806" s="37">
        <f t="shared" si="312"/>
        <v>10.076499999999999</v>
      </c>
      <c r="L806" s="37">
        <v>1238</v>
      </c>
      <c r="M806" s="37">
        <v>2591</v>
      </c>
      <c r="N806" s="37">
        <v>3486</v>
      </c>
      <c r="O806" s="37">
        <v>3957</v>
      </c>
      <c r="P806" s="45">
        <v>4339</v>
      </c>
      <c r="Q806" s="53">
        <v>4849</v>
      </c>
      <c r="R806" s="45">
        <f t="shared" si="314"/>
        <v>4849</v>
      </c>
      <c r="S806" s="38">
        <f t="shared" si="315"/>
        <v>1.51</v>
      </c>
      <c r="T806" s="53">
        <v>534064000</v>
      </c>
      <c r="U806" s="53">
        <v>1129506100</v>
      </c>
      <c r="V806" s="63">
        <f t="shared" si="316"/>
        <v>47.282966999999999</v>
      </c>
      <c r="W806" s="36">
        <v>1338</v>
      </c>
      <c r="X806">
        <v>4790</v>
      </c>
      <c r="Y806">
        <f t="shared" si="317"/>
        <v>27.93</v>
      </c>
      <c r="Z806" s="55">
        <v>13550680</v>
      </c>
      <c r="AA806" s="46">
        <v>6337260</v>
      </c>
      <c r="AB806" s="37">
        <f t="shared" si="318"/>
        <v>0.376778</v>
      </c>
      <c r="AC806" s="37" t="str">
        <f t="shared" si="319"/>
        <v/>
      </c>
      <c r="AD806" s="37" t="str">
        <f t="shared" si="320"/>
        <v/>
      </c>
      <c r="AE806" s="71">
        <f t="shared" si="321"/>
        <v>0</v>
      </c>
      <c r="AF806" s="71">
        <f t="shared" si="322"/>
        <v>1178.15530786575</v>
      </c>
      <c r="AG806" s="71">
        <f t="shared" si="323"/>
        <v>0</v>
      </c>
      <c r="AH806" s="71" t="str">
        <f t="shared" si="324"/>
        <v/>
      </c>
      <c r="AI806" s="37" t="str">
        <f t="shared" si="325"/>
        <v/>
      </c>
      <c r="AJ806" s="37" t="str">
        <f t="shared" si="326"/>
        <v/>
      </c>
      <c r="AK806" s="38">
        <f t="shared" si="327"/>
        <v>1178.1600000000001</v>
      </c>
      <c r="AL806" s="38">
        <f t="shared" si="328"/>
        <v>1198.3399999999999</v>
      </c>
      <c r="AM806" s="36">
        <f t="shared" si="329"/>
        <v>617674</v>
      </c>
      <c r="AN806" s="39">
        <f t="shared" si="330"/>
        <v>1.8122660999999999E-3</v>
      </c>
      <c r="AO806" s="36">
        <f t="shared" si="331"/>
        <v>1000.2621512339999</v>
      </c>
      <c r="AP806" s="36">
        <f t="shared" si="332"/>
        <v>66734</v>
      </c>
      <c r="AQ806" s="36">
        <f t="shared" si="333"/>
        <v>47760</v>
      </c>
      <c r="AR806" s="36">
        <f t="shared" si="334"/>
        <v>316863</v>
      </c>
      <c r="AS806" s="36">
        <f t="shared" si="335"/>
        <v>17974</v>
      </c>
      <c r="AT806" s="40">
        <f t="shared" si="336"/>
        <v>66734</v>
      </c>
      <c r="AU806" s="37"/>
      <c r="AV806" s="37">
        <f t="shared" si="337"/>
        <v>1</v>
      </c>
    </row>
    <row r="807" spans="1:48" ht="15" customHeight="1" x14ac:dyDescent="0.25">
      <c r="A807" s="43">
        <v>82</v>
      </c>
      <c r="B807" s="43">
        <v>1800</v>
      </c>
      <c r="C807" t="s">
        <v>2363</v>
      </c>
      <c r="D807" t="s">
        <v>2364</v>
      </c>
      <c r="E807" s="44" t="s">
        <v>727</v>
      </c>
      <c r="F807" s="35">
        <v>0</v>
      </c>
      <c r="G807" s="53">
        <v>350</v>
      </c>
      <c r="H807" s="56">
        <f t="shared" si="313"/>
        <v>2.5440680443502757</v>
      </c>
      <c r="I807">
        <v>26</v>
      </c>
      <c r="J807">
        <v>183</v>
      </c>
      <c r="K807" s="37">
        <f t="shared" si="312"/>
        <v>14.207700000000001</v>
      </c>
      <c r="L807" s="37">
        <v>319</v>
      </c>
      <c r="M807" s="37">
        <v>348</v>
      </c>
      <c r="N807" s="37">
        <v>339</v>
      </c>
      <c r="O807" s="37">
        <v>344</v>
      </c>
      <c r="P807" s="48">
        <v>368</v>
      </c>
      <c r="Q807" s="53">
        <v>353</v>
      </c>
      <c r="R807" s="45">
        <f t="shared" si="314"/>
        <v>368</v>
      </c>
      <c r="S807" s="38">
        <f t="shared" si="315"/>
        <v>4.8899999999999997</v>
      </c>
      <c r="T807" s="53">
        <v>193300</v>
      </c>
      <c r="U807" s="53">
        <v>122223500</v>
      </c>
      <c r="V807" s="63">
        <f t="shared" si="316"/>
        <v>0.15815299999999999</v>
      </c>
      <c r="W807" s="36">
        <v>99</v>
      </c>
      <c r="X807">
        <v>467</v>
      </c>
      <c r="Y807">
        <f t="shared" si="317"/>
        <v>21.2</v>
      </c>
      <c r="Z807" s="55">
        <v>1489762</v>
      </c>
      <c r="AA807" s="46">
        <v>217850</v>
      </c>
      <c r="AB807" s="37">
        <f t="shared" si="318"/>
        <v>0.376778</v>
      </c>
      <c r="AC807" s="37" t="str">
        <f t="shared" si="319"/>
        <v/>
      </c>
      <c r="AD807" s="37" t="str">
        <f t="shared" si="320"/>
        <v/>
      </c>
      <c r="AE807" s="71">
        <f t="shared" si="321"/>
        <v>758.41311743195581</v>
      </c>
      <c r="AF807" s="71">
        <f t="shared" si="322"/>
        <v>0</v>
      </c>
      <c r="AG807" s="71">
        <f t="shared" si="323"/>
        <v>0</v>
      </c>
      <c r="AH807" s="71" t="str">
        <f t="shared" si="324"/>
        <v/>
      </c>
      <c r="AI807" s="37" t="str">
        <f t="shared" si="325"/>
        <v/>
      </c>
      <c r="AJ807" s="37" t="str">
        <f t="shared" si="326"/>
        <v/>
      </c>
      <c r="AK807" s="38">
        <f t="shared" si="327"/>
        <v>758.41</v>
      </c>
      <c r="AL807" s="38">
        <f t="shared" si="328"/>
        <v>771.4</v>
      </c>
      <c r="AM807" s="36">
        <f t="shared" si="329"/>
        <v>0</v>
      </c>
      <c r="AN807" s="39">
        <f t="shared" si="330"/>
        <v>1.8122660999999999E-3</v>
      </c>
      <c r="AO807" s="36">
        <f t="shared" si="331"/>
        <v>0</v>
      </c>
      <c r="AP807" s="36">
        <f t="shared" si="332"/>
        <v>0</v>
      </c>
      <c r="AQ807" s="36">
        <f t="shared" si="333"/>
        <v>3500</v>
      </c>
      <c r="AR807" s="36">
        <f t="shared" si="334"/>
        <v>10892.5</v>
      </c>
      <c r="AS807" s="36">
        <f t="shared" si="335"/>
        <v>-3500</v>
      </c>
      <c r="AT807" s="40">
        <f t="shared" si="336"/>
        <v>0</v>
      </c>
      <c r="AU807" s="37"/>
      <c r="AV807" s="37">
        <f t="shared" si="337"/>
        <v>0</v>
      </c>
    </row>
    <row r="808" spans="1:48" ht="15" customHeight="1" x14ac:dyDescent="0.25">
      <c r="A808" s="43">
        <v>82</v>
      </c>
      <c r="B808" s="43">
        <v>1900</v>
      </c>
      <c r="C808" t="s">
        <v>1773</v>
      </c>
      <c r="D808" t="s">
        <v>1774</v>
      </c>
      <c r="E808" s="44" t="s">
        <v>433</v>
      </c>
      <c r="F808" s="35">
        <v>56004</v>
      </c>
      <c r="G808" s="53">
        <v>1680</v>
      </c>
      <c r="H808" s="56">
        <f t="shared" si="313"/>
        <v>3.2253092817258628</v>
      </c>
      <c r="I808">
        <v>132</v>
      </c>
      <c r="J808">
        <v>804</v>
      </c>
      <c r="K808" s="37">
        <f t="shared" si="312"/>
        <v>16.417899999999999</v>
      </c>
      <c r="L808" s="37">
        <v>962</v>
      </c>
      <c r="M808" s="37">
        <v>1812</v>
      </c>
      <c r="N808" s="37">
        <v>2000</v>
      </c>
      <c r="O808" s="37">
        <v>1917</v>
      </c>
      <c r="P808" s="45">
        <v>1796</v>
      </c>
      <c r="Q808" s="53">
        <v>1710</v>
      </c>
      <c r="R808" s="45">
        <f t="shared" si="314"/>
        <v>2000</v>
      </c>
      <c r="S808" s="38">
        <f t="shared" si="315"/>
        <v>16</v>
      </c>
      <c r="T808" s="53">
        <v>17481100</v>
      </c>
      <c r="U808" s="53">
        <v>346503200</v>
      </c>
      <c r="V808" s="63">
        <f t="shared" si="316"/>
        <v>5.0450039999999996</v>
      </c>
      <c r="W808" s="36">
        <v>373</v>
      </c>
      <c r="X808">
        <v>1637</v>
      </c>
      <c r="Y808">
        <f t="shared" si="317"/>
        <v>22.79</v>
      </c>
      <c r="Z808" s="55">
        <v>3868412</v>
      </c>
      <c r="AA808" s="46">
        <v>947904</v>
      </c>
      <c r="AB808" s="37">
        <f t="shared" si="318"/>
        <v>0.376778</v>
      </c>
      <c r="AC808" s="37" t="str">
        <f t="shared" si="319"/>
        <v/>
      </c>
      <c r="AD808" s="37" t="str">
        <f t="shared" si="320"/>
        <v/>
      </c>
      <c r="AE808" s="71">
        <f t="shared" si="321"/>
        <v>908.88363821976338</v>
      </c>
      <c r="AF808" s="71">
        <f t="shared" si="322"/>
        <v>0</v>
      </c>
      <c r="AG808" s="71">
        <f t="shared" si="323"/>
        <v>0</v>
      </c>
      <c r="AH808" s="71" t="str">
        <f t="shared" si="324"/>
        <v/>
      </c>
      <c r="AI808" s="37" t="str">
        <f t="shared" si="325"/>
        <v/>
      </c>
      <c r="AJ808" s="37" t="str">
        <f t="shared" si="326"/>
        <v/>
      </c>
      <c r="AK808" s="38">
        <f t="shared" si="327"/>
        <v>908.88</v>
      </c>
      <c r="AL808" s="38">
        <f t="shared" si="328"/>
        <v>924.45</v>
      </c>
      <c r="AM808" s="36">
        <f t="shared" si="329"/>
        <v>95543</v>
      </c>
      <c r="AN808" s="39">
        <f t="shared" si="330"/>
        <v>1.8122660999999999E-3</v>
      </c>
      <c r="AO808" s="36">
        <f t="shared" si="331"/>
        <v>71.65518932789999</v>
      </c>
      <c r="AP808" s="36">
        <f t="shared" si="332"/>
        <v>56076</v>
      </c>
      <c r="AQ808" s="36">
        <f t="shared" si="333"/>
        <v>16800</v>
      </c>
      <c r="AR808" s="36">
        <f t="shared" si="334"/>
        <v>47395.200000000004</v>
      </c>
      <c r="AS808" s="36">
        <f t="shared" si="335"/>
        <v>39204</v>
      </c>
      <c r="AT808" s="40">
        <f t="shared" si="336"/>
        <v>56076</v>
      </c>
      <c r="AU808" s="37"/>
      <c r="AV808" s="37">
        <f t="shared" si="337"/>
        <v>1</v>
      </c>
    </row>
    <row r="809" spans="1:48" ht="15" customHeight="1" x14ac:dyDescent="0.25">
      <c r="A809" s="43">
        <v>82</v>
      </c>
      <c r="B809" s="43">
        <v>2000</v>
      </c>
      <c r="C809" t="s">
        <v>1767</v>
      </c>
      <c r="D809" t="s">
        <v>1768</v>
      </c>
      <c r="E809" s="44" t="s">
        <v>430</v>
      </c>
      <c r="F809" s="35">
        <v>119317</v>
      </c>
      <c r="G809" s="53">
        <v>1023</v>
      </c>
      <c r="H809" s="56">
        <f t="shared" si="313"/>
        <v>3.0098756337121602</v>
      </c>
      <c r="I809">
        <v>44</v>
      </c>
      <c r="J809">
        <v>551</v>
      </c>
      <c r="K809" s="37">
        <f t="shared" si="312"/>
        <v>7.9854999999999992</v>
      </c>
      <c r="L809" s="37">
        <v>1111</v>
      </c>
      <c r="M809" s="37">
        <v>1176</v>
      </c>
      <c r="N809" s="37">
        <v>1078</v>
      </c>
      <c r="O809" s="37">
        <v>1140</v>
      </c>
      <c r="P809" s="45">
        <v>1051</v>
      </c>
      <c r="Q809" s="53">
        <v>1043</v>
      </c>
      <c r="R809" s="45">
        <f t="shared" si="314"/>
        <v>1176</v>
      </c>
      <c r="S809" s="38">
        <f t="shared" si="315"/>
        <v>13.01</v>
      </c>
      <c r="T809" s="53">
        <v>3181200</v>
      </c>
      <c r="U809" s="53">
        <v>176409600</v>
      </c>
      <c r="V809" s="63">
        <f t="shared" si="316"/>
        <v>1.8033030000000001</v>
      </c>
      <c r="W809" s="36">
        <v>295</v>
      </c>
      <c r="X809">
        <v>1106</v>
      </c>
      <c r="Y809">
        <f t="shared" si="317"/>
        <v>26.67</v>
      </c>
      <c r="Z809" s="55">
        <v>1899134</v>
      </c>
      <c r="AA809" s="46">
        <v>560829</v>
      </c>
      <c r="AB809" s="37">
        <f t="shared" si="318"/>
        <v>0.376778</v>
      </c>
      <c r="AC809" s="37" t="str">
        <f t="shared" si="319"/>
        <v/>
      </c>
      <c r="AD809" s="37" t="str">
        <f t="shared" si="320"/>
        <v/>
      </c>
      <c r="AE809" s="71">
        <f t="shared" si="321"/>
        <v>861.29930034744075</v>
      </c>
      <c r="AF809" s="71">
        <f t="shared" si="322"/>
        <v>0</v>
      </c>
      <c r="AG809" s="71">
        <f t="shared" si="323"/>
        <v>0</v>
      </c>
      <c r="AH809" s="71" t="str">
        <f t="shared" si="324"/>
        <v/>
      </c>
      <c r="AI809" s="37" t="str">
        <f t="shared" si="325"/>
        <v/>
      </c>
      <c r="AJ809" s="37" t="str">
        <f t="shared" si="326"/>
        <v/>
      </c>
      <c r="AK809" s="38">
        <f t="shared" si="327"/>
        <v>861.3</v>
      </c>
      <c r="AL809" s="38">
        <f t="shared" si="328"/>
        <v>876.06</v>
      </c>
      <c r="AM809" s="36">
        <f t="shared" si="329"/>
        <v>180657</v>
      </c>
      <c r="AN809" s="39">
        <f t="shared" si="330"/>
        <v>1.8122660999999999E-3</v>
      </c>
      <c r="AO809" s="36">
        <f t="shared" si="331"/>
        <v>111.16440257399999</v>
      </c>
      <c r="AP809" s="36">
        <f t="shared" si="332"/>
        <v>119428</v>
      </c>
      <c r="AQ809" s="36">
        <f t="shared" si="333"/>
        <v>10230</v>
      </c>
      <c r="AR809" s="36">
        <f t="shared" si="334"/>
        <v>28041.45</v>
      </c>
      <c r="AS809" s="36">
        <f t="shared" si="335"/>
        <v>109087</v>
      </c>
      <c r="AT809" s="40">
        <f t="shared" si="336"/>
        <v>119428</v>
      </c>
      <c r="AU809" s="37"/>
      <c r="AV809" s="37">
        <f t="shared" si="337"/>
        <v>1</v>
      </c>
    </row>
    <row r="810" spans="1:48" ht="15" customHeight="1" x14ac:dyDescent="0.25">
      <c r="A810" s="43">
        <v>82</v>
      </c>
      <c r="B810" s="43">
        <v>2100</v>
      </c>
      <c r="C810" t="s">
        <v>2149</v>
      </c>
      <c r="D810" t="s">
        <v>2150</v>
      </c>
      <c r="E810" s="44" t="s">
        <v>621</v>
      </c>
      <c r="F810" s="35">
        <v>0</v>
      </c>
      <c r="G810" s="53">
        <v>370</v>
      </c>
      <c r="H810" s="56">
        <f t="shared" si="313"/>
        <v>2.568201724066995</v>
      </c>
      <c r="I810">
        <v>4</v>
      </c>
      <c r="J810">
        <v>154</v>
      </c>
      <c r="K810" s="37">
        <f t="shared" si="312"/>
        <v>2.5973999999999999</v>
      </c>
      <c r="L810" s="37">
        <v>138</v>
      </c>
      <c r="M810" s="37">
        <v>267</v>
      </c>
      <c r="N810" s="37">
        <v>436</v>
      </c>
      <c r="O810" s="37">
        <v>421</v>
      </c>
      <c r="P810" s="48">
        <v>408</v>
      </c>
      <c r="Q810" s="53">
        <v>377</v>
      </c>
      <c r="R810" s="45">
        <f t="shared" si="314"/>
        <v>436</v>
      </c>
      <c r="S810" s="38">
        <f t="shared" si="315"/>
        <v>15.14</v>
      </c>
      <c r="T810" s="53">
        <v>1223200</v>
      </c>
      <c r="U810" s="53">
        <v>82677600</v>
      </c>
      <c r="V810" s="63">
        <f t="shared" si="316"/>
        <v>1.479482</v>
      </c>
      <c r="W810" s="36">
        <v>81</v>
      </c>
      <c r="X810">
        <v>443</v>
      </c>
      <c r="Y810">
        <f t="shared" si="317"/>
        <v>18.28</v>
      </c>
      <c r="Z810" s="55">
        <v>1010562</v>
      </c>
      <c r="AA810" s="46">
        <v>65000</v>
      </c>
      <c r="AB810" s="37">
        <f t="shared" si="318"/>
        <v>0.376778</v>
      </c>
      <c r="AC810" s="37" t="str">
        <f t="shared" si="319"/>
        <v/>
      </c>
      <c r="AD810" s="37" t="str">
        <f t="shared" si="320"/>
        <v/>
      </c>
      <c r="AE810" s="71">
        <f t="shared" si="321"/>
        <v>763.74369220674566</v>
      </c>
      <c r="AF810" s="71">
        <f t="shared" si="322"/>
        <v>0</v>
      </c>
      <c r="AG810" s="71">
        <f t="shared" si="323"/>
        <v>0</v>
      </c>
      <c r="AH810" s="71" t="str">
        <f t="shared" si="324"/>
        <v/>
      </c>
      <c r="AI810" s="37" t="str">
        <f t="shared" si="325"/>
        <v/>
      </c>
      <c r="AJ810" s="37" t="str">
        <f t="shared" si="326"/>
        <v/>
      </c>
      <c r="AK810" s="38">
        <f t="shared" si="327"/>
        <v>763.74</v>
      </c>
      <c r="AL810" s="38">
        <f t="shared" si="328"/>
        <v>776.82</v>
      </c>
      <c r="AM810" s="36">
        <f t="shared" si="329"/>
        <v>0</v>
      </c>
      <c r="AN810" s="39">
        <f t="shared" si="330"/>
        <v>1.8122660999999999E-3</v>
      </c>
      <c r="AO810" s="36">
        <f t="shared" si="331"/>
        <v>0</v>
      </c>
      <c r="AP810" s="36">
        <f t="shared" si="332"/>
        <v>0</v>
      </c>
      <c r="AQ810" s="36">
        <f t="shared" si="333"/>
        <v>3700</v>
      </c>
      <c r="AR810" s="36">
        <f t="shared" si="334"/>
        <v>3250</v>
      </c>
      <c r="AS810" s="36">
        <f t="shared" si="335"/>
        <v>-3250</v>
      </c>
      <c r="AT810" s="40">
        <f t="shared" si="336"/>
        <v>0</v>
      </c>
      <c r="AU810" s="37"/>
      <c r="AV810" s="37">
        <f t="shared" si="337"/>
        <v>0</v>
      </c>
    </row>
    <row r="811" spans="1:48" ht="15" customHeight="1" x14ac:dyDescent="0.25">
      <c r="A811" s="43">
        <v>82</v>
      </c>
      <c r="B811" s="43">
        <v>2200</v>
      </c>
      <c r="C811" t="s">
        <v>1243</v>
      </c>
      <c r="D811" t="s">
        <v>1244</v>
      </c>
      <c r="E811" s="44" t="s">
        <v>170</v>
      </c>
      <c r="F811" s="35">
        <v>54063</v>
      </c>
      <c r="G811" s="53">
        <v>41027</v>
      </c>
      <c r="H811" s="56">
        <f t="shared" si="313"/>
        <v>4.6130697613958755</v>
      </c>
      <c r="I811">
        <v>106</v>
      </c>
      <c r="J811">
        <v>13413</v>
      </c>
      <c r="K811" s="37">
        <f t="shared" si="312"/>
        <v>0.7903</v>
      </c>
      <c r="L811" s="37">
        <v>13419</v>
      </c>
      <c r="M811" s="37">
        <v>18994</v>
      </c>
      <c r="N811" s="37">
        <v>22935</v>
      </c>
      <c r="O811" s="37">
        <v>30582</v>
      </c>
      <c r="P811" s="45">
        <v>34589</v>
      </c>
      <c r="Q811" s="53">
        <v>38839</v>
      </c>
      <c r="R811" s="45">
        <f t="shared" si="314"/>
        <v>38839</v>
      </c>
      <c r="S811" s="38">
        <f t="shared" si="315"/>
        <v>0</v>
      </c>
      <c r="T811" s="53">
        <v>660462700</v>
      </c>
      <c r="U811" s="53">
        <v>6212915550</v>
      </c>
      <c r="V811" s="63">
        <f t="shared" si="316"/>
        <v>10.630478999999999</v>
      </c>
      <c r="W811" s="36">
        <v>4863</v>
      </c>
      <c r="X811">
        <v>39274</v>
      </c>
      <c r="Y811">
        <f t="shared" si="317"/>
        <v>12.38</v>
      </c>
      <c r="Z811" s="55">
        <v>67908404</v>
      </c>
      <c r="AA811" s="46">
        <v>20649711</v>
      </c>
      <c r="AB811" s="37">
        <f t="shared" si="318"/>
        <v>0.376778</v>
      </c>
      <c r="AC811" s="37" t="str">
        <f t="shared" si="319"/>
        <v/>
      </c>
      <c r="AD811" s="37" t="str">
        <f t="shared" si="320"/>
        <v/>
      </c>
      <c r="AE811" s="71">
        <f t="shared" si="321"/>
        <v>0</v>
      </c>
      <c r="AF811" s="71">
        <f t="shared" si="322"/>
        <v>0</v>
      </c>
      <c r="AG811" s="71">
        <f t="shared" si="323"/>
        <v>578.36016315115</v>
      </c>
      <c r="AH811" s="71" t="str">
        <f t="shared" si="324"/>
        <v/>
      </c>
      <c r="AI811" s="37" t="str">
        <f t="shared" si="325"/>
        <v/>
      </c>
      <c r="AJ811" s="37" t="str">
        <f t="shared" si="326"/>
        <v/>
      </c>
      <c r="AK811" s="38">
        <f t="shared" si="327"/>
        <v>578.36</v>
      </c>
      <c r="AL811" s="38">
        <f t="shared" si="328"/>
        <v>588.27</v>
      </c>
      <c r="AM811" s="36">
        <f t="shared" si="329"/>
        <v>0</v>
      </c>
      <c r="AN811" s="39">
        <f t="shared" si="330"/>
        <v>1.8122660999999999E-3</v>
      </c>
      <c r="AO811" s="36">
        <f t="shared" si="331"/>
        <v>-97.9765421643</v>
      </c>
      <c r="AP811" s="36">
        <f t="shared" si="332"/>
        <v>0</v>
      </c>
      <c r="AQ811" s="36">
        <f t="shared" si="333"/>
        <v>410270</v>
      </c>
      <c r="AR811" s="36">
        <f t="shared" si="334"/>
        <v>1032485.55</v>
      </c>
      <c r="AS811" s="36">
        <f t="shared" si="335"/>
        <v>-356207</v>
      </c>
      <c r="AT811" s="40">
        <f t="shared" si="336"/>
        <v>0</v>
      </c>
      <c r="AU811" s="37"/>
      <c r="AV811" s="37">
        <f t="shared" si="337"/>
        <v>0</v>
      </c>
    </row>
    <row r="812" spans="1:48" ht="15" customHeight="1" x14ac:dyDescent="0.25">
      <c r="A812" s="43">
        <v>82</v>
      </c>
      <c r="B812" s="43">
        <v>2500</v>
      </c>
      <c r="C812" t="s">
        <v>2589</v>
      </c>
      <c r="D812" t="s">
        <v>2590</v>
      </c>
      <c r="E812" s="44" t="s">
        <v>840</v>
      </c>
      <c r="F812" s="35">
        <v>0</v>
      </c>
      <c r="G812" s="53">
        <v>77224</v>
      </c>
      <c r="H812" s="56">
        <f t="shared" si="313"/>
        <v>4.8877522931820501</v>
      </c>
      <c r="I812">
        <v>381</v>
      </c>
      <c r="J812">
        <v>28932</v>
      </c>
      <c r="K812" s="37">
        <f t="shared" si="312"/>
        <v>1.3169</v>
      </c>
      <c r="L812" s="37">
        <v>6184</v>
      </c>
      <c r="M812" s="37">
        <v>10297</v>
      </c>
      <c r="N812" s="37">
        <v>20075</v>
      </c>
      <c r="O812" s="37">
        <v>46463</v>
      </c>
      <c r="P812" s="45">
        <v>61961</v>
      </c>
      <c r="Q812" s="53">
        <v>75102</v>
      </c>
      <c r="R812" s="45">
        <f t="shared" si="314"/>
        <v>75102</v>
      </c>
      <c r="S812" s="38">
        <f t="shared" si="315"/>
        <v>0</v>
      </c>
      <c r="T812" s="53">
        <v>2011175800</v>
      </c>
      <c r="U812" s="53">
        <v>14932722800</v>
      </c>
      <c r="V812" s="63">
        <f t="shared" si="316"/>
        <v>13.468246000000001</v>
      </c>
      <c r="W812" s="36">
        <v>9595</v>
      </c>
      <c r="X812">
        <v>75549</v>
      </c>
      <c r="Y812">
        <f t="shared" si="317"/>
        <v>12.7</v>
      </c>
      <c r="Z812" s="55">
        <v>169836615</v>
      </c>
      <c r="AA812" s="46">
        <v>44454412</v>
      </c>
      <c r="AB812" s="37">
        <f t="shared" si="318"/>
        <v>0.376778</v>
      </c>
      <c r="AC812" s="37" t="str">
        <f t="shared" si="319"/>
        <v/>
      </c>
      <c r="AD812" s="37" t="str">
        <f t="shared" si="320"/>
        <v/>
      </c>
      <c r="AE812" s="71">
        <f t="shared" si="321"/>
        <v>0</v>
      </c>
      <c r="AF812" s="71">
        <f t="shared" si="322"/>
        <v>0</v>
      </c>
      <c r="AG812" s="71">
        <f t="shared" si="323"/>
        <v>606.44464052509989</v>
      </c>
      <c r="AH812" s="71" t="str">
        <f t="shared" si="324"/>
        <v/>
      </c>
      <c r="AI812" s="37" t="str">
        <f t="shared" si="325"/>
        <v/>
      </c>
      <c r="AJ812" s="37" t="str">
        <f t="shared" si="326"/>
        <v/>
      </c>
      <c r="AK812" s="38">
        <f t="shared" si="327"/>
        <v>606.44000000000005</v>
      </c>
      <c r="AL812" s="38">
        <f t="shared" si="328"/>
        <v>616.83000000000004</v>
      </c>
      <c r="AM812" s="36">
        <f t="shared" si="329"/>
        <v>0</v>
      </c>
      <c r="AN812" s="39">
        <f t="shared" si="330"/>
        <v>1.8122660999999999E-3</v>
      </c>
      <c r="AO812" s="36">
        <f t="shared" si="331"/>
        <v>0</v>
      </c>
      <c r="AP812" s="36">
        <f t="shared" si="332"/>
        <v>0</v>
      </c>
      <c r="AQ812" s="36">
        <f t="shared" si="333"/>
        <v>772240</v>
      </c>
      <c r="AR812" s="36">
        <f t="shared" si="334"/>
        <v>2222720.6</v>
      </c>
      <c r="AS812" s="36">
        <f t="shared" si="335"/>
        <v>-772240</v>
      </c>
      <c r="AT812" s="40">
        <f t="shared" si="336"/>
        <v>0</v>
      </c>
      <c r="AU812" s="37"/>
      <c r="AV812" s="37">
        <f t="shared" si="337"/>
        <v>0</v>
      </c>
    </row>
    <row r="813" spans="1:48" ht="15" customHeight="1" x14ac:dyDescent="0.25">
      <c r="A813" s="43">
        <v>82</v>
      </c>
      <c r="B813" s="43">
        <v>2600</v>
      </c>
      <c r="C813" t="s">
        <v>2073</v>
      </c>
      <c r="D813" t="s">
        <v>2074</v>
      </c>
      <c r="E813" s="44" t="s">
        <v>583</v>
      </c>
      <c r="F813" s="35">
        <v>459563</v>
      </c>
      <c r="G813" s="53">
        <v>27858</v>
      </c>
      <c r="H813" s="56">
        <f t="shared" si="313"/>
        <v>4.4449499340498173</v>
      </c>
      <c r="I813">
        <v>314</v>
      </c>
      <c r="J813">
        <v>11641</v>
      </c>
      <c r="K813" s="37">
        <f t="shared" si="312"/>
        <v>2.6974</v>
      </c>
      <c r="L813" s="37">
        <v>7795</v>
      </c>
      <c r="M813" s="37">
        <v>12123</v>
      </c>
      <c r="N813" s="37">
        <v>18374</v>
      </c>
      <c r="O813" s="37">
        <v>26653</v>
      </c>
      <c r="P813" s="45">
        <v>27378</v>
      </c>
      <c r="Q813" s="53">
        <v>28303</v>
      </c>
      <c r="R813" s="45">
        <f t="shared" si="314"/>
        <v>28303</v>
      </c>
      <c r="S813" s="38">
        <f t="shared" si="315"/>
        <v>1.57</v>
      </c>
      <c r="T813" s="53">
        <v>685128700</v>
      </c>
      <c r="U813" s="53">
        <v>4094346600</v>
      </c>
      <c r="V813" s="63">
        <f t="shared" si="316"/>
        <v>16.733529999999998</v>
      </c>
      <c r="W813" s="36">
        <v>4806</v>
      </c>
      <c r="X813">
        <v>28029</v>
      </c>
      <c r="Y813">
        <f t="shared" si="317"/>
        <v>17.149999999999999</v>
      </c>
      <c r="Z813" s="55">
        <v>45564249</v>
      </c>
      <c r="AA813" s="46">
        <v>16064856</v>
      </c>
      <c r="AB813" s="37">
        <f t="shared" si="318"/>
        <v>0.376778</v>
      </c>
      <c r="AC813" s="37" t="str">
        <f t="shared" si="319"/>
        <v/>
      </c>
      <c r="AD813" s="37" t="str">
        <f t="shared" si="320"/>
        <v/>
      </c>
      <c r="AE813" s="71">
        <f t="shared" si="321"/>
        <v>0</v>
      </c>
      <c r="AF813" s="71">
        <f t="shared" si="322"/>
        <v>0</v>
      </c>
      <c r="AG813" s="71">
        <f t="shared" si="323"/>
        <v>717.47252350049996</v>
      </c>
      <c r="AH813" s="71" t="str">
        <f t="shared" si="324"/>
        <v/>
      </c>
      <c r="AI813" s="37" t="str">
        <f t="shared" si="325"/>
        <v/>
      </c>
      <c r="AJ813" s="37" t="str">
        <f t="shared" si="326"/>
        <v/>
      </c>
      <c r="AK813" s="38">
        <f t="shared" si="327"/>
        <v>717.47</v>
      </c>
      <c r="AL813" s="38">
        <f t="shared" si="328"/>
        <v>729.76</v>
      </c>
      <c r="AM813" s="36">
        <f t="shared" si="329"/>
        <v>3162047</v>
      </c>
      <c r="AN813" s="39">
        <f t="shared" si="330"/>
        <v>1.8122660999999999E-3</v>
      </c>
      <c r="AO813" s="36">
        <f t="shared" si="331"/>
        <v>4897.6201389923999</v>
      </c>
      <c r="AP813" s="36">
        <f t="shared" si="332"/>
        <v>464461</v>
      </c>
      <c r="AQ813" s="36">
        <f t="shared" si="333"/>
        <v>278580</v>
      </c>
      <c r="AR813" s="36">
        <f t="shared" si="334"/>
        <v>803242.8</v>
      </c>
      <c r="AS813" s="36">
        <f t="shared" si="335"/>
        <v>180983</v>
      </c>
      <c r="AT813" s="40">
        <f t="shared" si="336"/>
        <v>464461</v>
      </c>
      <c r="AU813" s="37"/>
      <c r="AV813" s="37">
        <f t="shared" si="337"/>
        <v>1</v>
      </c>
    </row>
    <row r="814" spans="1:48" ht="15" customHeight="1" x14ac:dyDescent="0.25">
      <c r="A814" s="43">
        <v>82</v>
      </c>
      <c r="B814" s="43">
        <v>2700</v>
      </c>
      <c r="C814" t="s">
        <v>1535</v>
      </c>
      <c r="D814" t="s">
        <v>1536</v>
      </c>
      <c r="E814" s="44" t="s">
        <v>314</v>
      </c>
      <c r="F814" s="35">
        <v>0</v>
      </c>
      <c r="G814" s="53">
        <v>3991</v>
      </c>
      <c r="H814" s="56">
        <f t="shared" si="313"/>
        <v>3.6010817277840235</v>
      </c>
      <c r="I814">
        <v>96</v>
      </c>
      <c r="J814">
        <v>1414</v>
      </c>
      <c r="K814" s="37">
        <f t="shared" si="312"/>
        <v>6.7892999999999999</v>
      </c>
      <c r="L814" s="37">
        <v>1853</v>
      </c>
      <c r="M814" s="37">
        <v>3083</v>
      </c>
      <c r="N814" s="37">
        <v>3778</v>
      </c>
      <c r="O814" s="37">
        <v>4026</v>
      </c>
      <c r="P814" s="45">
        <v>4096</v>
      </c>
      <c r="Q814" s="53">
        <v>3966</v>
      </c>
      <c r="R814" s="45">
        <f t="shared" si="314"/>
        <v>4096</v>
      </c>
      <c r="S814" s="38">
        <f t="shared" si="315"/>
        <v>2.56</v>
      </c>
      <c r="T814" s="53">
        <v>32658900</v>
      </c>
      <c r="U814" s="53">
        <v>1261262400</v>
      </c>
      <c r="V814" s="63">
        <f t="shared" si="316"/>
        <v>2.5893820000000001</v>
      </c>
      <c r="W814" s="36">
        <v>790</v>
      </c>
      <c r="X814">
        <v>3969</v>
      </c>
      <c r="Y814">
        <f t="shared" si="317"/>
        <v>19.899999999999999</v>
      </c>
      <c r="Z814" s="55">
        <v>14205746</v>
      </c>
      <c r="AA814" s="46">
        <v>1402151</v>
      </c>
      <c r="AB814" s="37">
        <f t="shared" si="318"/>
        <v>0.376778</v>
      </c>
      <c r="AC814" s="37" t="str">
        <f t="shared" si="319"/>
        <v/>
      </c>
      <c r="AD814" s="37" t="str">
        <f t="shared" si="320"/>
        <v/>
      </c>
      <c r="AE814" s="71">
        <f t="shared" si="321"/>
        <v>0</v>
      </c>
      <c r="AF814" s="71">
        <f t="shared" si="322"/>
        <v>698.74089496450006</v>
      </c>
      <c r="AG814" s="71">
        <f t="shared" si="323"/>
        <v>0</v>
      </c>
      <c r="AH814" s="71" t="str">
        <f t="shared" si="324"/>
        <v/>
      </c>
      <c r="AI814" s="37" t="str">
        <f t="shared" si="325"/>
        <v/>
      </c>
      <c r="AJ814" s="37" t="str">
        <f t="shared" si="326"/>
        <v/>
      </c>
      <c r="AK814" s="38">
        <f t="shared" si="327"/>
        <v>698.74</v>
      </c>
      <c r="AL814" s="38">
        <f t="shared" si="328"/>
        <v>710.71</v>
      </c>
      <c r="AM814" s="36">
        <f t="shared" si="329"/>
        <v>0</v>
      </c>
      <c r="AN814" s="39">
        <f t="shared" si="330"/>
        <v>1.8122660999999999E-3</v>
      </c>
      <c r="AO814" s="36">
        <f t="shared" si="331"/>
        <v>0</v>
      </c>
      <c r="AP814" s="36">
        <f t="shared" si="332"/>
        <v>0</v>
      </c>
      <c r="AQ814" s="36">
        <f t="shared" si="333"/>
        <v>39910</v>
      </c>
      <c r="AR814" s="36">
        <f t="shared" si="334"/>
        <v>70107.55</v>
      </c>
      <c r="AS814" s="36">
        <f t="shared" si="335"/>
        <v>-39910</v>
      </c>
      <c r="AT814" s="40">
        <f t="shared" si="336"/>
        <v>0</v>
      </c>
      <c r="AU814" s="37"/>
      <c r="AV814" s="37">
        <f t="shared" si="337"/>
        <v>0</v>
      </c>
    </row>
    <row r="815" spans="1:48" ht="15" customHeight="1" x14ac:dyDescent="0.25">
      <c r="A815" s="43">
        <v>83</v>
      </c>
      <c r="B815" s="43">
        <v>100</v>
      </c>
      <c r="C815" t="s">
        <v>1123</v>
      </c>
      <c r="D815" t="s">
        <v>1124</v>
      </c>
      <c r="E815" s="44" t="s">
        <v>110</v>
      </c>
      <c r="F815" s="35">
        <v>245326</v>
      </c>
      <c r="G815" s="53">
        <v>601</v>
      </c>
      <c r="H815" s="56">
        <f t="shared" si="313"/>
        <v>2.7788744720027396</v>
      </c>
      <c r="I815">
        <v>42</v>
      </c>
      <c r="J815">
        <v>205</v>
      </c>
      <c r="K815" s="37">
        <f t="shared" si="312"/>
        <v>20.4878</v>
      </c>
      <c r="L815" s="37">
        <v>619</v>
      </c>
      <c r="M815" s="37">
        <v>634</v>
      </c>
      <c r="N815" s="37">
        <v>509</v>
      </c>
      <c r="O815" s="37">
        <v>564</v>
      </c>
      <c r="P815" s="48">
        <v>586</v>
      </c>
      <c r="Q815" s="53">
        <v>601</v>
      </c>
      <c r="R815" s="45">
        <f t="shared" si="314"/>
        <v>634</v>
      </c>
      <c r="S815" s="38">
        <f t="shared" si="315"/>
        <v>5.21</v>
      </c>
      <c r="T815" s="53">
        <v>3317200</v>
      </c>
      <c r="U815" s="53">
        <v>22029061</v>
      </c>
      <c r="V815" s="63">
        <f t="shared" si="316"/>
        <v>15.058291000000001</v>
      </c>
      <c r="W815" s="36">
        <v>158</v>
      </c>
      <c r="X815">
        <v>527</v>
      </c>
      <c r="Y815">
        <f t="shared" si="317"/>
        <v>29.98</v>
      </c>
      <c r="Z815" s="55">
        <v>220430</v>
      </c>
      <c r="AA815" s="46">
        <v>198527</v>
      </c>
      <c r="AB815" s="37">
        <f t="shared" si="318"/>
        <v>0.376778</v>
      </c>
      <c r="AC815" s="37" t="str">
        <f t="shared" si="319"/>
        <v/>
      </c>
      <c r="AD815" s="37" t="str">
        <f t="shared" si="320"/>
        <v/>
      </c>
      <c r="AE815" s="71">
        <f t="shared" si="321"/>
        <v>810.27645675254917</v>
      </c>
      <c r="AF815" s="71">
        <f t="shared" si="322"/>
        <v>0</v>
      </c>
      <c r="AG815" s="71">
        <f t="shared" si="323"/>
        <v>0</v>
      </c>
      <c r="AH815" s="71" t="str">
        <f t="shared" si="324"/>
        <v/>
      </c>
      <c r="AI815" s="37" t="str">
        <f t="shared" si="325"/>
        <v/>
      </c>
      <c r="AJ815" s="37" t="str">
        <f t="shared" si="326"/>
        <v/>
      </c>
      <c r="AK815" s="38">
        <f t="shared" si="327"/>
        <v>810.28</v>
      </c>
      <c r="AL815" s="38">
        <f t="shared" si="328"/>
        <v>824.16</v>
      </c>
      <c r="AM815" s="36">
        <f t="shared" si="329"/>
        <v>412267</v>
      </c>
      <c r="AN815" s="39">
        <f t="shared" si="330"/>
        <v>1.8122660999999999E-3</v>
      </c>
      <c r="AO815" s="36">
        <f t="shared" si="331"/>
        <v>302.54151500009999</v>
      </c>
      <c r="AP815" s="36">
        <f t="shared" si="332"/>
        <v>245629</v>
      </c>
      <c r="AQ815" s="36">
        <f t="shared" si="333"/>
        <v>6010</v>
      </c>
      <c r="AR815" s="36">
        <f t="shared" si="334"/>
        <v>9926.35</v>
      </c>
      <c r="AS815" s="36">
        <f t="shared" si="335"/>
        <v>239316</v>
      </c>
      <c r="AT815" s="40">
        <f t="shared" si="336"/>
        <v>245629</v>
      </c>
      <c r="AU815" s="37"/>
      <c r="AV815" s="37">
        <f t="shared" si="337"/>
        <v>1</v>
      </c>
    </row>
    <row r="816" spans="1:48" ht="15" customHeight="1" x14ac:dyDescent="0.25">
      <c r="A816" s="43">
        <v>83</v>
      </c>
      <c r="B816" s="43">
        <v>200</v>
      </c>
      <c r="C816" t="s">
        <v>1275</v>
      </c>
      <c r="D816" t="s">
        <v>1276</v>
      </c>
      <c r="E816" s="44" t="s">
        <v>185</v>
      </c>
      <c r="F816" s="35">
        <v>33574</v>
      </c>
      <c r="G816" s="53">
        <v>86</v>
      </c>
      <c r="H816" s="56">
        <f t="shared" si="313"/>
        <v>1.9344984512435677</v>
      </c>
      <c r="I816">
        <v>45</v>
      </c>
      <c r="J816">
        <v>68</v>
      </c>
      <c r="K816" s="37">
        <f t="shared" si="312"/>
        <v>66.176500000000004</v>
      </c>
      <c r="L816" s="37">
        <v>179</v>
      </c>
      <c r="M816" s="37">
        <v>139</v>
      </c>
      <c r="N816" s="37">
        <v>128</v>
      </c>
      <c r="O816" s="37">
        <v>137</v>
      </c>
      <c r="P816" s="48">
        <v>108</v>
      </c>
      <c r="Q816" s="53">
        <v>84</v>
      </c>
      <c r="R816" s="45">
        <f t="shared" si="314"/>
        <v>179</v>
      </c>
      <c r="S816" s="38">
        <f t="shared" si="315"/>
        <v>51.96</v>
      </c>
      <c r="T816" s="53">
        <v>448200</v>
      </c>
      <c r="U816" s="53">
        <v>2826024</v>
      </c>
      <c r="V816" s="63">
        <f t="shared" si="316"/>
        <v>15.859738</v>
      </c>
      <c r="W816" s="36">
        <v>18</v>
      </c>
      <c r="X816">
        <v>80</v>
      </c>
      <c r="Y816">
        <f t="shared" si="317"/>
        <v>22.5</v>
      </c>
      <c r="Z816" s="55">
        <v>29222</v>
      </c>
      <c r="AA816" s="46">
        <v>60000</v>
      </c>
      <c r="AB816" s="37">
        <f t="shared" si="318"/>
        <v>0.376778</v>
      </c>
      <c r="AC816" s="37" t="str">
        <f t="shared" si="319"/>
        <v/>
      </c>
      <c r="AD816" s="37" t="str">
        <f t="shared" si="320"/>
        <v/>
      </c>
      <c r="AE816" s="71">
        <f t="shared" si="321"/>
        <v>623.77321441532547</v>
      </c>
      <c r="AF816" s="71">
        <f t="shared" si="322"/>
        <v>0</v>
      </c>
      <c r="AG816" s="71">
        <f t="shared" si="323"/>
        <v>0</v>
      </c>
      <c r="AH816" s="71" t="str">
        <f t="shared" si="324"/>
        <v/>
      </c>
      <c r="AI816" s="37" t="str">
        <f t="shared" si="325"/>
        <v/>
      </c>
      <c r="AJ816" s="37" t="str">
        <f t="shared" si="326"/>
        <v/>
      </c>
      <c r="AK816" s="38">
        <f t="shared" si="327"/>
        <v>623.77</v>
      </c>
      <c r="AL816" s="38">
        <f t="shared" si="328"/>
        <v>634.46</v>
      </c>
      <c r="AM816" s="36">
        <f t="shared" si="329"/>
        <v>43553</v>
      </c>
      <c r="AN816" s="39">
        <f t="shared" si="330"/>
        <v>1.8122660999999999E-3</v>
      </c>
      <c r="AO816" s="36">
        <f t="shared" si="331"/>
        <v>18.084603411899998</v>
      </c>
      <c r="AP816" s="36">
        <f t="shared" si="332"/>
        <v>33592</v>
      </c>
      <c r="AQ816" s="36">
        <f t="shared" si="333"/>
        <v>860</v>
      </c>
      <c r="AR816" s="36">
        <f t="shared" si="334"/>
        <v>3000</v>
      </c>
      <c r="AS816" s="36">
        <f t="shared" si="335"/>
        <v>32714</v>
      </c>
      <c r="AT816" s="40">
        <f t="shared" si="336"/>
        <v>33592</v>
      </c>
      <c r="AU816" s="37"/>
      <c r="AV816" s="37">
        <f t="shared" si="337"/>
        <v>1</v>
      </c>
    </row>
    <row r="817" spans="1:48" ht="15" customHeight="1" x14ac:dyDescent="0.25">
      <c r="A817" s="43">
        <v>83</v>
      </c>
      <c r="B817" s="43">
        <v>300</v>
      </c>
      <c r="C817" t="s">
        <v>1791</v>
      </c>
      <c r="D817" t="s">
        <v>1792</v>
      </c>
      <c r="E817" s="44" t="s">
        <v>442</v>
      </c>
      <c r="F817" s="35">
        <v>21148</v>
      </c>
      <c r="G817" s="53">
        <v>77</v>
      </c>
      <c r="H817" s="56">
        <f t="shared" si="313"/>
        <v>1.8864907251724818</v>
      </c>
      <c r="I817">
        <v>17</v>
      </c>
      <c r="J817">
        <v>29</v>
      </c>
      <c r="K817" s="37">
        <f t="shared" si="312"/>
        <v>58.620700000000006</v>
      </c>
      <c r="L817" s="37">
        <v>132</v>
      </c>
      <c r="M817" s="37">
        <v>115</v>
      </c>
      <c r="N817" s="37">
        <v>98</v>
      </c>
      <c r="O817" s="37">
        <v>90</v>
      </c>
      <c r="P817" s="48">
        <v>87</v>
      </c>
      <c r="Q817" s="53">
        <v>79</v>
      </c>
      <c r="R817" s="45">
        <f t="shared" si="314"/>
        <v>132</v>
      </c>
      <c r="S817" s="38">
        <f t="shared" si="315"/>
        <v>41.67</v>
      </c>
      <c r="T817" s="53">
        <v>1047800</v>
      </c>
      <c r="U817" s="53">
        <v>3616225</v>
      </c>
      <c r="V817" s="63">
        <f t="shared" si="316"/>
        <v>28.974966999999999</v>
      </c>
      <c r="W817" s="36">
        <v>11</v>
      </c>
      <c r="X817">
        <v>59</v>
      </c>
      <c r="Y817">
        <f t="shared" si="317"/>
        <v>18.64</v>
      </c>
      <c r="Z817" s="55">
        <v>40354</v>
      </c>
      <c r="AA817" s="46">
        <v>41000</v>
      </c>
      <c r="AB817" s="37">
        <f t="shared" si="318"/>
        <v>0.376778</v>
      </c>
      <c r="AC817" s="37" t="str">
        <f t="shared" si="319"/>
        <v/>
      </c>
      <c r="AD817" s="37" t="str">
        <f t="shared" si="320"/>
        <v/>
      </c>
      <c r="AE817" s="71">
        <f t="shared" si="321"/>
        <v>613.16941190392231</v>
      </c>
      <c r="AF817" s="71">
        <f t="shared" si="322"/>
        <v>0</v>
      </c>
      <c r="AG817" s="71">
        <f t="shared" si="323"/>
        <v>0</v>
      </c>
      <c r="AH817" s="71" t="str">
        <f t="shared" si="324"/>
        <v/>
      </c>
      <c r="AI817" s="37" t="str">
        <f t="shared" si="325"/>
        <v/>
      </c>
      <c r="AJ817" s="37" t="str">
        <f t="shared" si="326"/>
        <v/>
      </c>
      <c r="AK817" s="38">
        <f t="shared" si="327"/>
        <v>613.16999999999996</v>
      </c>
      <c r="AL817" s="38">
        <f t="shared" si="328"/>
        <v>623.66999999999996</v>
      </c>
      <c r="AM817" s="36">
        <f t="shared" si="329"/>
        <v>32818</v>
      </c>
      <c r="AN817" s="39">
        <f t="shared" si="330"/>
        <v>1.8122660999999999E-3</v>
      </c>
      <c r="AO817" s="36">
        <f t="shared" si="331"/>
        <v>21.149145386999997</v>
      </c>
      <c r="AP817" s="36">
        <f t="shared" si="332"/>
        <v>21169</v>
      </c>
      <c r="AQ817" s="36">
        <f t="shared" si="333"/>
        <v>770</v>
      </c>
      <c r="AR817" s="36">
        <f t="shared" si="334"/>
        <v>2050</v>
      </c>
      <c r="AS817" s="36">
        <f t="shared" si="335"/>
        <v>20378</v>
      </c>
      <c r="AT817" s="40">
        <f t="shared" si="336"/>
        <v>21169</v>
      </c>
      <c r="AU817" s="37"/>
      <c r="AV817" s="37">
        <f t="shared" si="337"/>
        <v>1</v>
      </c>
    </row>
    <row r="818" spans="1:48" ht="15" customHeight="1" x14ac:dyDescent="0.25">
      <c r="A818" s="43">
        <v>83</v>
      </c>
      <c r="B818" s="43">
        <v>400</v>
      </c>
      <c r="C818" t="s">
        <v>1813</v>
      </c>
      <c r="D818" t="s">
        <v>1814</v>
      </c>
      <c r="E818" s="44" t="s">
        <v>453</v>
      </c>
      <c r="F818" s="35">
        <v>79853</v>
      </c>
      <c r="G818" s="53">
        <v>212</v>
      </c>
      <c r="H818" s="56">
        <f t="shared" si="313"/>
        <v>2.3263358609287512</v>
      </c>
      <c r="I818">
        <v>42</v>
      </c>
      <c r="J818">
        <v>117</v>
      </c>
      <c r="K818" s="37">
        <f t="shared" si="312"/>
        <v>35.897400000000005</v>
      </c>
      <c r="L818" s="37">
        <v>291</v>
      </c>
      <c r="M818" s="37">
        <v>273</v>
      </c>
      <c r="N818" s="37">
        <v>255</v>
      </c>
      <c r="O818" s="37">
        <v>274</v>
      </c>
      <c r="P818" s="48">
        <v>250</v>
      </c>
      <c r="Q818" s="53">
        <v>204</v>
      </c>
      <c r="R818" s="45">
        <f t="shared" si="314"/>
        <v>291</v>
      </c>
      <c r="S818" s="38">
        <f t="shared" si="315"/>
        <v>27.15</v>
      </c>
      <c r="T818" s="53">
        <v>1613400</v>
      </c>
      <c r="U818" s="53">
        <v>9527075</v>
      </c>
      <c r="V818" s="63">
        <f t="shared" si="316"/>
        <v>16.934892999999999</v>
      </c>
      <c r="W818" s="36">
        <v>58</v>
      </c>
      <c r="X818">
        <v>273</v>
      </c>
      <c r="Y818">
        <f t="shared" si="317"/>
        <v>21.25</v>
      </c>
      <c r="Z818" s="55">
        <v>102846</v>
      </c>
      <c r="AA818" s="46">
        <v>98501</v>
      </c>
      <c r="AB818" s="37">
        <f t="shared" si="318"/>
        <v>0.376778</v>
      </c>
      <c r="AC818" s="37" t="str">
        <f t="shared" si="319"/>
        <v/>
      </c>
      <c r="AD818" s="37" t="str">
        <f t="shared" si="320"/>
        <v/>
      </c>
      <c r="AE818" s="71">
        <f t="shared" si="321"/>
        <v>710.32108595435977</v>
      </c>
      <c r="AF818" s="71">
        <f t="shared" si="322"/>
        <v>0</v>
      </c>
      <c r="AG818" s="71">
        <f t="shared" si="323"/>
        <v>0</v>
      </c>
      <c r="AH818" s="71" t="str">
        <f t="shared" si="324"/>
        <v/>
      </c>
      <c r="AI818" s="37" t="str">
        <f t="shared" si="325"/>
        <v/>
      </c>
      <c r="AJ818" s="37" t="str">
        <f t="shared" si="326"/>
        <v/>
      </c>
      <c r="AK818" s="38">
        <f t="shared" si="327"/>
        <v>710.32</v>
      </c>
      <c r="AL818" s="38">
        <f t="shared" si="328"/>
        <v>722.49</v>
      </c>
      <c r="AM818" s="36">
        <f t="shared" si="329"/>
        <v>114418</v>
      </c>
      <c r="AN818" s="39">
        <f t="shared" si="330"/>
        <v>1.8122660999999999E-3</v>
      </c>
      <c r="AO818" s="36">
        <f t="shared" si="331"/>
        <v>62.640977746499999</v>
      </c>
      <c r="AP818" s="36">
        <f t="shared" si="332"/>
        <v>79916</v>
      </c>
      <c r="AQ818" s="36">
        <f t="shared" si="333"/>
        <v>2120</v>
      </c>
      <c r="AR818" s="36">
        <f t="shared" si="334"/>
        <v>4925.05</v>
      </c>
      <c r="AS818" s="36">
        <f t="shared" si="335"/>
        <v>77733</v>
      </c>
      <c r="AT818" s="40">
        <f t="shared" si="336"/>
        <v>79916</v>
      </c>
      <c r="AU818" s="37"/>
      <c r="AV818" s="37">
        <f t="shared" si="337"/>
        <v>1</v>
      </c>
    </row>
    <row r="819" spans="1:48" ht="15" customHeight="1" x14ac:dyDescent="0.25">
      <c r="A819" s="43">
        <v>83</v>
      </c>
      <c r="B819" s="43">
        <v>500</v>
      </c>
      <c r="C819" t="s">
        <v>1859</v>
      </c>
      <c r="D819" t="s">
        <v>1860</v>
      </c>
      <c r="E819" s="44" t="s">
        <v>476</v>
      </c>
      <c r="F819" s="35">
        <v>1093749</v>
      </c>
      <c r="G819" s="53">
        <v>2409</v>
      </c>
      <c r="H819" s="56">
        <f t="shared" si="313"/>
        <v>3.3818367999983434</v>
      </c>
      <c r="I819">
        <v>355</v>
      </c>
      <c r="J819">
        <v>931</v>
      </c>
      <c r="K819" s="37">
        <f t="shared" si="312"/>
        <v>38.131</v>
      </c>
      <c r="L819" s="37">
        <v>2316</v>
      </c>
      <c r="M819" s="37">
        <v>2130</v>
      </c>
      <c r="N819" s="37">
        <v>2237</v>
      </c>
      <c r="O819" s="37">
        <v>2340</v>
      </c>
      <c r="P819" s="45">
        <v>2308</v>
      </c>
      <c r="Q819" s="53">
        <v>2396</v>
      </c>
      <c r="R819" s="45">
        <f t="shared" si="314"/>
        <v>2396</v>
      </c>
      <c r="S819" s="38">
        <f t="shared" si="315"/>
        <v>0</v>
      </c>
      <c r="T819" s="53">
        <v>16955000</v>
      </c>
      <c r="U819" s="53">
        <v>131796237</v>
      </c>
      <c r="V819" s="63">
        <f t="shared" si="316"/>
        <v>12.864554999999999</v>
      </c>
      <c r="W819" s="36">
        <v>437</v>
      </c>
      <c r="X819">
        <v>2352</v>
      </c>
      <c r="Y819">
        <f t="shared" si="317"/>
        <v>18.579999999999998</v>
      </c>
      <c r="Z819" s="55">
        <v>1403077</v>
      </c>
      <c r="AA819" s="46">
        <v>753997</v>
      </c>
      <c r="AB819" s="37">
        <f t="shared" si="318"/>
        <v>0.376778</v>
      </c>
      <c r="AC819" s="37" t="str">
        <f t="shared" si="319"/>
        <v/>
      </c>
      <c r="AD819" s="37" t="str">
        <f t="shared" si="320"/>
        <v/>
      </c>
      <c r="AE819" s="71">
        <f t="shared" si="321"/>
        <v>943.45696687323414</v>
      </c>
      <c r="AF819" s="71">
        <f t="shared" si="322"/>
        <v>0</v>
      </c>
      <c r="AG819" s="71">
        <f t="shared" si="323"/>
        <v>0</v>
      </c>
      <c r="AH819" s="71" t="str">
        <f t="shared" si="324"/>
        <v/>
      </c>
      <c r="AI819" s="37" t="str">
        <f t="shared" si="325"/>
        <v/>
      </c>
      <c r="AJ819" s="37" t="str">
        <f t="shared" si="326"/>
        <v/>
      </c>
      <c r="AK819" s="38">
        <f t="shared" si="327"/>
        <v>943.46</v>
      </c>
      <c r="AL819" s="38">
        <f t="shared" si="328"/>
        <v>959.62</v>
      </c>
      <c r="AM819" s="36">
        <f t="shared" si="329"/>
        <v>1783076</v>
      </c>
      <c r="AN819" s="39">
        <f t="shared" si="330"/>
        <v>1.8122660999999999E-3</v>
      </c>
      <c r="AO819" s="36">
        <f t="shared" si="331"/>
        <v>1249.2439539146999</v>
      </c>
      <c r="AP819" s="36">
        <f t="shared" si="332"/>
        <v>1094998</v>
      </c>
      <c r="AQ819" s="36">
        <f t="shared" si="333"/>
        <v>24090</v>
      </c>
      <c r="AR819" s="36">
        <f t="shared" si="334"/>
        <v>37699.85</v>
      </c>
      <c r="AS819" s="36">
        <f t="shared" si="335"/>
        <v>1069659</v>
      </c>
      <c r="AT819" s="40">
        <f t="shared" si="336"/>
        <v>1094998</v>
      </c>
      <c r="AU819" s="37"/>
      <c r="AV819" s="37">
        <f t="shared" si="337"/>
        <v>1</v>
      </c>
    </row>
    <row r="820" spans="1:48" ht="15" customHeight="1" x14ac:dyDescent="0.25">
      <c r="A820" s="43">
        <v>83</v>
      </c>
      <c r="B820" s="43">
        <v>600</v>
      </c>
      <c r="C820" t="s">
        <v>2077</v>
      </c>
      <c r="D820" t="s">
        <v>2078</v>
      </c>
      <c r="E820" s="44" t="s">
        <v>585</v>
      </c>
      <c r="F820" s="35">
        <v>30957</v>
      </c>
      <c r="G820" s="53">
        <v>122</v>
      </c>
      <c r="H820" s="56">
        <f t="shared" si="313"/>
        <v>2.0863598306747484</v>
      </c>
      <c r="I820">
        <v>34</v>
      </c>
      <c r="J820">
        <v>59</v>
      </c>
      <c r="K820" s="37">
        <f t="shared" si="312"/>
        <v>57.627099999999999</v>
      </c>
      <c r="L820" s="37">
        <v>166</v>
      </c>
      <c r="M820" s="37">
        <v>134</v>
      </c>
      <c r="N820" s="37">
        <v>102</v>
      </c>
      <c r="O820" s="37">
        <v>125</v>
      </c>
      <c r="P820" s="48">
        <v>106</v>
      </c>
      <c r="Q820" s="53">
        <v>123</v>
      </c>
      <c r="R820" s="45">
        <f t="shared" si="314"/>
        <v>166</v>
      </c>
      <c r="S820" s="38">
        <f t="shared" si="315"/>
        <v>26.51</v>
      </c>
      <c r="T820" s="53">
        <v>611000</v>
      </c>
      <c r="U820" s="53">
        <v>5772137</v>
      </c>
      <c r="V820" s="63">
        <f t="shared" si="316"/>
        <v>10.585334</v>
      </c>
      <c r="W820" s="36">
        <v>37</v>
      </c>
      <c r="X820">
        <v>150</v>
      </c>
      <c r="Y820">
        <f t="shared" si="317"/>
        <v>24.67</v>
      </c>
      <c r="Z820" s="55">
        <v>49457</v>
      </c>
      <c r="AA820" s="46">
        <v>38501</v>
      </c>
      <c r="AB820" s="37">
        <f t="shared" si="318"/>
        <v>0.376778</v>
      </c>
      <c r="AC820" s="37" t="str">
        <f t="shared" si="319"/>
        <v/>
      </c>
      <c r="AD820" s="37" t="str">
        <f t="shared" si="320"/>
        <v/>
      </c>
      <c r="AE820" s="71">
        <f t="shared" si="321"/>
        <v>657.31590031994642</v>
      </c>
      <c r="AF820" s="71">
        <f t="shared" si="322"/>
        <v>0</v>
      </c>
      <c r="AG820" s="71">
        <f t="shared" si="323"/>
        <v>0</v>
      </c>
      <c r="AH820" s="71" t="str">
        <f t="shared" si="324"/>
        <v/>
      </c>
      <c r="AI820" s="37" t="str">
        <f t="shared" si="325"/>
        <v/>
      </c>
      <c r="AJ820" s="37" t="str">
        <f t="shared" si="326"/>
        <v/>
      </c>
      <c r="AK820" s="38">
        <f t="shared" si="327"/>
        <v>657.32</v>
      </c>
      <c r="AL820" s="38">
        <f t="shared" si="328"/>
        <v>668.58</v>
      </c>
      <c r="AM820" s="36">
        <f t="shared" si="329"/>
        <v>62932</v>
      </c>
      <c r="AN820" s="39">
        <f t="shared" si="330"/>
        <v>1.8122660999999999E-3</v>
      </c>
      <c r="AO820" s="36">
        <f t="shared" si="331"/>
        <v>57.947208547499997</v>
      </c>
      <c r="AP820" s="36">
        <f t="shared" si="332"/>
        <v>31015</v>
      </c>
      <c r="AQ820" s="36">
        <f t="shared" si="333"/>
        <v>1220</v>
      </c>
      <c r="AR820" s="36">
        <f t="shared" si="334"/>
        <v>1925.0500000000002</v>
      </c>
      <c r="AS820" s="36">
        <f t="shared" si="335"/>
        <v>29737</v>
      </c>
      <c r="AT820" s="40">
        <f t="shared" si="336"/>
        <v>31015</v>
      </c>
      <c r="AU820" s="37"/>
      <c r="AV820" s="37">
        <f t="shared" si="337"/>
        <v>1</v>
      </c>
    </row>
    <row r="821" spans="1:48" ht="15" customHeight="1" x14ac:dyDescent="0.25">
      <c r="A821" s="43">
        <v>83</v>
      </c>
      <c r="B821" s="43">
        <v>800</v>
      </c>
      <c r="C821" t="s">
        <v>2355</v>
      </c>
      <c r="D821" t="s">
        <v>2356</v>
      </c>
      <c r="E821" s="44" t="s">
        <v>723</v>
      </c>
      <c r="F821" s="35">
        <v>2260513</v>
      </c>
      <c r="G821" s="53">
        <v>4788</v>
      </c>
      <c r="H821" s="56">
        <f t="shared" si="313"/>
        <v>3.6801541417343731</v>
      </c>
      <c r="I821">
        <v>473</v>
      </c>
      <c r="J821">
        <v>2051</v>
      </c>
      <c r="K821" s="37">
        <f t="shared" si="312"/>
        <v>23.061899999999998</v>
      </c>
      <c r="L821" s="37">
        <v>4027</v>
      </c>
      <c r="M821" s="37">
        <v>4346</v>
      </c>
      <c r="N821" s="37">
        <v>4364</v>
      </c>
      <c r="O821" s="37">
        <v>4695</v>
      </c>
      <c r="P821" s="45">
        <v>4605</v>
      </c>
      <c r="Q821" s="53">
        <v>4793</v>
      </c>
      <c r="R821" s="45">
        <f t="shared" si="314"/>
        <v>4793</v>
      </c>
      <c r="S821" s="38">
        <f t="shared" si="315"/>
        <v>0.1</v>
      </c>
      <c r="T821" s="53">
        <v>33550600</v>
      </c>
      <c r="U821" s="53">
        <v>211094266</v>
      </c>
      <c r="V821" s="63">
        <f t="shared" si="316"/>
        <v>15.893658</v>
      </c>
      <c r="W821" s="36">
        <v>801</v>
      </c>
      <c r="X821">
        <v>4757</v>
      </c>
      <c r="Y821">
        <f t="shared" si="317"/>
        <v>16.84</v>
      </c>
      <c r="Z821" s="55">
        <v>2220225</v>
      </c>
      <c r="AA821" s="46">
        <v>1390272</v>
      </c>
      <c r="AB821" s="37">
        <f t="shared" si="318"/>
        <v>0.376778</v>
      </c>
      <c r="AC821" s="37" t="str">
        <f t="shared" si="319"/>
        <v/>
      </c>
      <c r="AD821" s="37" t="str">
        <f t="shared" si="320"/>
        <v/>
      </c>
      <c r="AE821" s="71">
        <f t="shared" si="321"/>
        <v>0</v>
      </c>
      <c r="AF821" s="71">
        <f t="shared" si="322"/>
        <v>918.99932263549988</v>
      </c>
      <c r="AG821" s="71">
        <f t="shared" si="323"/>
        <v>0</v>
      </c>
      <c r="AH821" s="71" t="str">
        <f t="shared" si="324"/>
        <v/>
      </c>
      <c r="AI821" s="37" t="str">
        <f t="shared" si="325"/>
        <v/>
      </c>
      <c r="AJ821" s="37" t="str">
        <f t="shared" si="326"/>
        <v/>
      </c>
      <c r="AK821" s="38">
        <f t="shared" si="327"/>
        <v>919</v>
      </c>
      <c r="AL821" s="38">
        <f t="shared" si="328"/>
        <v>934.74</v>
      </c>
      <c r="AM821" s="36">
        <f t="shared" si="329"/>
        <v>3639003</v>
      </c>
      <c r="AN821" s="39">
        <f t="shared" si="330"/>
        <v>1.8122660999999999E-3</v>
      </c>
      <c r="AO821" s="36">
        <f t="shared" si="331"/>
        <v>2498.1906961889999</v>
      </c>
      <c r="AP821" s="36">
        <f t="shared" si="332"/>
        <v>2263011</v>
      </c>
      <c r="AQ821" s="36">
        <f t="shared" si="333"/>
        <v>47880</v>
      </c>
      <c r="AR821" s="36">
        <f t="shared" si="334"/>
        <v>69513.600000000006</v>
      </c>
      <c r="AS821" s="36">
        <f t="shared" si="335"/>
        <v>2212633</v>
      </c>
      <c r="AT821" s="40">
        <f t="shared" si="336"/>
        <v>2263011</v>
      </c>
      <c r="AU821" s="37"/>
      <c r="AV821" s="37">
        <f t="shared" si="337"/>
        <v>1</v>
      </c>
    </row>
    <row r="822" spans="1:48" ht="15" customHeight="1" x14ac:dyDescent="0.25">
      <c r="A822" s="43">
        <v>83</v>
      </c>
      <c r="B822" s="43">
        <v>8100</v>
      </c>
      <c r="C822" t="s">
        <v>2091</v>
      </c>
      <c r="D822" t="s">
        <v>2092</v>
      </c>
      <c r="E822" s="44" t="s">
        <v>592</v>
      </c>
      <c r="F822" s="35">
        <v>33084</v>
      </c>
      <c r="G822" s="53">
        <v>123</v>
      </c>
      <c r="H822" s="56">
        <f t="shared" si="313"/>
        <v>2.0899051114393981</v>
      </c>
      <c r="I822">
        <v>13</v>
      </c>
      <c r="J822">
        <v>74</v>
      </c>
      <c r="K822" s="37">
        <f t="shared" si="312"/>
        <v>17.567599999999999</v>
      </c>
      <c r="L822" s="37">
        <v>199</v>
      </c>
      <c r="M822" s="37">
        <v>181</v>
      </c>
      <c r="N822" s="37">
        <v>159</v>
      </c>
      <c r="O822" s="37">
        <v>154</v>
      </c>
      <c r="P822" s="48">
        <v>131</v>
      </c>
      <c r="Q822" s="53">
        <v>118</v>
      </c>
      <c r="R822" s="45">
        <f t="shared" si="314"/>
        <v>199</v>
      </c>
      <c r="S822" s="38">
        <f t="shared" si="315"/>
        <v>38.19</v>
      </c>
      <c r="T822" s="53">
        <v>1030200</v>
      </c>
      <c r="U822" s="53">
        <v>6121516</v>
      </c>
      <c r="V822" s="63">
        <f t="shared" si="316"/>
        <v>16.829165</v>
      </c>
      <c r="W822" s="36">
        <v>47</v>
      </c>
      <c r="X822">
        <v>122</v>
      </c>
      <c r="Y822">
        <f t="shared" si="317"/>
        <v>38.520000000000003</v>
      </c>
      <c r="Z822" s="55">
        <v>53397</v>
      </c>
      <c r="AA822" s="46">
        <v>46986</v>
      </c>
      <c r="AB822" s="37">
        <f t="shared" si="318"/>
        <v>0.376778</v>
      </c>
      <c r="AC822" s="37" t="str">
        <f t="shared" si="319"/>
        <v/>
      </c>
      <c r="AD822" s="37" t="str">
        <f t="shared" si="320"/>
        <v/>
      </c>
      <c r="AE822" s="71">
        <f t="shared" si="321"/>
        <v>658.09897129939998</v>
      </c>
      <c r="AF822" s="71">
        <f t="shared" si="322"/>
        <v>0</v>
      </c>
      <c r="AG822" s="71">
        <f t="shared" si="323"/>
        <v>0</v>
      </c>
      <c r="AH822" s="71" t="str">
        <f t="shared" si="324"/>
        <v/>
      </c>
      <c r="AI822" s="37" t="str">
        <f t="shared" si="325"/>
        <v/>
      </c>
      <c r="AJ822" s="37" t="str">
        <f t="shared" si="326"/>
        <v/>
      </c>
      <c r="AK822" s="38">
        <f t="shared" si="327"/>
        <v>658.1</v>
      </c>
      <c r="AL822" s="38">
        <f t="shared" si="328"/>
        <v>669.37</v>
      </c>
      <c r="AM822" s="36">
        <f t="shared" si="329"/>
        <v>62214</v>
      </c>
      <c r="AN822" s="39">
        <f t="shared" si="330"/>
        <v>1.8122660999999999E-3</v>
      </c>
      <c r="AO822" s="36">
        <f t="shared" si="331"/>
        <v>52.791311492999995</v>
      </c>
      <c r="AP822" s="36">
        <f t="shared" si="332"/>
        <v>33137</v>
      </c>
      <c r="AQ822" s="36">
        <f t="shared" si="333"/>
        <v>1230</v>
      </c>
      <c r="AR822" s="36">
        <f t="shared" si="334"/>
        <v>2349.3000000000002</v>
      </c>
      <c r="AS822" s="36">
        <f t="shared" si="335"/>
        <v>31854</v>
      </c>
      <c r="AT822" s="40">
        <f t="shared" si="336"/>
        <v>33137</v>
      </c>
      <c r="AU822" s="37"/>
      <c r="AV822" s="37">
        <f t="shared" si="337"/>
        <v>1</v>
      </c>
    </row>
    <row r="823" spans="1:48" ht="15" customHeight="1" x14ac:dyDescent="0.25">
      <c r="A823" s="43">
        <v>84</v>
      </c>
      <c r="B823" s="43">
        <v>100</v>
      </c>
      <c r="C823" t="s">
        <v>1079</v>
      </c>
      <c r="D823" t="s">
        <v>1080</v>
      </c>
      <c r="E823" s="44" t="s">
        <v>88</v>
      </c>
      <c r="F823" s="35">
        <v>1963949</v>
      </c>
      <c r="G823" s="53">
        <v>3348</v>
      </c>
      <c r="H823" s="56">
        <f t="shared" si="313"/>
        <v>3.5247854493212225</v>
      </c>
      <c r="I823">
        <v>345</v>
      </c>
      <c r="J823">
        <v>1653</v>
      </c>
      <c r="K823" s="37">
        <f t="shared" si="312"/>
        <v>20.871100000000002</v>
      </c>
      <c r="L823" s="37">
        <v>4200</v>
      </c>
      <c r="M823" s="37">
        <v>3909</v>
      </c>
      <c r="N823" s="37">
        <v>3708</v>
      </c>
      <c r="O823" s="37">
        <v>3559</v>
      </c>
      <c r="P823" s="45">
        <v>3386</v>
      </c>
      <c r="Q823" s="53">
        <v>3430</v>
      </c>
      <c r="R823" s="45">
        <f t="shared" si="314"/>
        <v>4200</v>
      </c>
      <c r="S823" s="38">
        <f t="shared" si="315"/>
        <v>20.29</v>
      </c>
      <c r="T823" s="53">
        <v>24733400</v>
      </c>
      <c r="U823" s="53">
        <v>237102197</v>
      </c>
      <c r="V823" s="63">
        <f t="shared" si="316"/>
        <v>10.431535999999999</v>
      </c>
      <c r="W823" s="36">
        <v>658</v>
      </c>
      <c r="X823">
        <v>3390</v>
      </c>
      <c r="Y823">
        <f t="shared" si="317"/>
        <v>19.41</v>
      </c>
      <c r="Z823" s="55">
        <v>2433351</v>
      </c>
      <c r="AA823" s="46">
        <v>1083428</v>
      </c>
      <c r="AB823" s="37">
        <f t="shared" si="318"/>
        <v>0.376778</v>
      </c>
      <c r="AC823" s="37" t="str">
        <f t="shared" si="319"/>
        <v/>
      </c>
      <c r="AD823" s="37" t="str">
        <f t="shared" si="320"/>
        <v/>
      </c>
      <c r="AE823" s="71">
        <f t="shared" si="321"/>
        <v>0</v>
      </c>
      <c r="AF823" s="71">
        <f t="shared" si="322"/>
        <v>1217.6955756309999</v>
      </c>
      <c r="AG823" s="71">
        <f t="shared" si="323"/>
        <v>0</v>
      </c>
      <c r="AH823" s="71" t="str">
        <f t="shared" si="324"/>
        <v/>
      </c>
      <c r="AI823" s="37" t="str">
        <f t="shared" si="325"/>
        <v/>
      </c>
      <c r="AJ823" s="37" t="str">
        <f t="shared" si="326"/>
        <v/>
      </c>
      <c r="AK823" s="38">
        <f t="shared" si="327"/>
        <v>1217.7</v>
      </c>
      <c r="AL823" s="38">
        <f t="shared" si="328"/>
        <v>1238.56</v>
      </c>
      <c r="AM823" s="36">
        <f t="shared" si="329"/>
        <v>3229866</v>
      </c>
      <c r="AN823" s="39">
        <f t="shared" si="330"/>
        <v>1.8122660999999999E-3</v>
      </c>
      <c r="AO823" s="36">
        <f t="shared" si="331"/>
        <v>2294.1784645137</v>
      </c>
      <c r="AP823" s="36">
        <f t="shared" si="332"/>
        <v>1966243</v>
      </c>
      <c r="AQ823" s="36">
        <f t="shared" si="333"/>
        <v>33480</v>
      </c>
      <c r="AR823" s="36">
        <f t="shared" si="334"/>
        <v>54171.4</v>
      </c>
      <c r="AS823" s="36">
        <f t="shared" si="335"/>
        <v>1930469</v>
      </c>
      <c r="AT823" s="40">
        <f t="shared" si="336"/>
        <v>1966243</v>
      </c>
      <c r="AU823" s="37"/>
      <c r="AV823" s="37">
        <f t="shared" si="337"/>
        <v>1</v>
      </c>
    </row>
    <row r="824" spans="1:48" ht="15" customHeight="1" x14ac:dyDescent="0.25">
      <c r="A824" s="43">
        <v>84</v>
      </c>
      <c r="B824" s="43">
        <v>300</v>
      </c>
      <c r="C824" t="s">
        <v>1135</v>
      </c>
      <c r="D824" t="s">
        <v>1136</v>
      </c>
      <c r="E824" s="44" t="s">
        <v>116</v>
      </c>
      <c r="F824" s="35">
        <v>52046</v>
      </c>
      <c r="G824" s="53">
        <v>146</v>
      </c>
      <c r="H824" s="56">
        <f t="shared" si="313"/>
        <v>2.1643528557844371</v>
      </c>
      <c r="I824">
        <v>24</v>
      </c>
      <c r="J824">
        <v>89</v>
      </c>
      <c r="K824" s="37">
        <f t="shared" si="312"/>
        <v>26.966299999999997</v>
      </c>
      <c r="L824" s="37">
        <v>339</v>
      </c>
      <c r="M824" s="37">
        <v>286</v>
      </c>
      <c r="N824" s="37">
        <v>233</v>
      </c>
      <c r="O824" s="37">
        <v>241</v>
      </c>
      <c r="P824" s="48">
        <v>158</v>
      </c>
      <c r="Q824" s="53">
        <v>164</v>
      </c>
      <c r="R824" s="45">
        <f t="shared" si="314"/>
        <v>339</v>
      </c>
      <c r="S824" s="38">
        <f t="shared" si="315"/>
        <v>56.93</v>
      </c>
      <c r="T824" s="53">
        <v>1517600</v>
      </c>
      <c r="U824" s="53">
        <v>6046683</v>
      </c>
      <c r="V824" s="63">
        <f t="shared" si="316"/>
        <v>25.098058000000002</v>
      </c>
      <c r="W824" s="36">
        <v>53</v>
      </c>
      <c r="X824">
        <v>181</v>
      </c>
      <c r="Y824">
        <f t="shared" si="317"/>
        <v>29.28</v>
      </c>
      <c r="Z824" s="55">
        <v>75975</v>
      </c>
      <c r="AA824" s="46">
        <v>56947</v>
      </c>
      <c r="AB824" s="37">
        <f t="shared" si="318"/>
        <v>0.376778</v>
      </c>
      <c r="AC824" s="37" t="str">
        <f t="shared" si="319"/>
        <v/>
      </c>
      <c r="AD824" s="37" t="str">
        <f t="shared" si="320"/>
        <v/>
      </c>
      <c r="AE824" s="71">
        <f t="shared" si="321"/>
        <v>674.54276572709909</v>
      </c>
      <c r="AF824" s="71">
        <f t="shared" si="322"/>
        <v>0</v>
      </c>
      <c r="AG824" s="71">
        <f t="shared" si="323"/>
        <v>0</v>
      </c>
      <c r="AH824" s="71" t="str">
        <f t="shared" si="324"/>
        <v/>
      </c>
      <c r="AI824" s="37" t="str">
        <f t="shared" si="325"/>
        <v/>
      </c>
      <c r="AJ824" s="37" t="str">
        <f t="shared" si="326"/>
        <v/>
      </c>
      <c r="AK824" s="38">
        <f t="shared" si="327"/>
        <v>674.54</v>
      </c>
      <c r="AL824" s="38">
        <f t="shared" si="328"/>
        <v>686.1</v>
      </c>
      <c r="AM824" s="36">
        <f t="shared" si="329"/>
        <v>71545</v>
      </c>
      <c r="AN824" s="39">
        <f t="shared" si="330"/>
        <v>1.8122660999999999E-3</v>
      </c>
      <c r="AO824" s="36">
        <f t="shared" si="331"/>
        <v>35.337376683899997</v>
      </c>
      <c r="AP824" s="36">
        <f t="shared" si="332"/>
        <v>52081</v>
      </c>
      <c r="AQ824" s="36">
        <f t="shared" si="333"/>
        <v>1460</v>
      </c>
      <c r="AR824" s="36">
        <f t="shared" si="334"/>
        <v>2847.3500000000004</v>
      </c>
      <c r="AS824" s="36">
        <f t="shared" si="335"/>
        <v>50586</v>
      </c>
      <c r="AT824" s="40">
        <f t="shared" si="336"/>
        <v>52081</v>
      </c>
      <c r="AU824" s="37"/>
      <c r="AV824" s="37">
        <f t="shared" si="337"/>
        <v>1</v>
      </c>
    </row>
    <row r="825" spans="1:48" ht="15" customHeight="1" x14ac:dyDescent="0.25">
      <c r="A825" s="43">
        <v>84</v>
      </c>
      <c r="B825" s="43">
        <v>400</v>
      </c>
      <c r="C825" t="s">
        <v>1321</v>
      </c>
      <c r="D825" t="s">
        <v>1322</v>
      </c>
      <c r="E825" s="44" t="s">
        <v>208</v>
      </c>
      <c r="F825" s="35">
        <v>12128</v>
      </c>
      <c r="G825" s="53">
        <v>32</v>
      </c>
      <c r="H825" s="56">
        <f t="shared" si="313"/>
        <v>1.505149978319906</v>
      </c>
      <c r="I825">
        <v>2</v>
      </c>
      <c r="J825">
        <v>9</v>
      </c>
      <c r="K825" s="37">
        <f t="shared" si="312"/>
        <v>22.222200000000001</v>
      </c>
      <c r="L825" s="37">
        <v>101</v>
      </c>
      <c r="M825" s="37">
        <v>77</v>
      </c>
      <c r="N825" s="37">
        <v>78</v>
      </c>
      <c r="O825" s="37">
        <v>59</v>
      </c>
      <c r="P825" s="48">
        <v>55</v>
      </c>
      <c r="Q825" s="53">
        <v>36</v>
      </c>
      <c r="R825" s="45">
        <f t="shared" si="314"/>
        <v>101</v>
      </c>
      <c r="S825" s="38">
        <f t="shared" si="315"/>
        <v>68.319999999999993</v>
      </c>
      <c r="T825" s="53">
        <v>685100</v>
      </c>
      <c r="U825" s="53">
        <v>1624791</v>
      </c>
      <c r="V825" s="63">
        <f t="shared" si="316"/>
        <v>42.165422999999997</v>
      </c>
      <c r="W825" s="36">
        <v>5</v>
      </c>
      <c r="X825">
        <v>18</v>
      </c>
      <c r="Y825">
        <f t="shared" si="317"/>
        <v>27.78</v>
      </c>
      <c r="Z825" s="55">
        <v>17714</v>
      </c>
      <c r="AA825" s="46">
        <v>14000</v>
      </c>
      <c r="AB825" s="37">
        <f t="shared" si="318"/>
        <v>0.376778</v>
      </c>
      <c r="AC825" s="37" t="str">
        <f t="shared" si="319"/>
        <v/>
      </c>
      <c r="AD825" s="37" t="str">
        <f t="shared" si="320"/>
        <v/>
      </c>
      <c r="AE825" s="71">
        <f t="shared" si="321"/>
        <v>528.94001176136589</v>
      </c>
      <c r="AF825" s="71">
        <f t="shared" si="322"/>
        <v>0</v>
      </c>
      <c r="AG825" s="71">
        <f t="shared" si="323"/>
        <v>0</v>
      </c>
      <c r="AH825" s="71" t="str">
        <f t="shared" si="324"/>
        <v/>
      </c>
      <c r="AI825" s="37" t="str">
        <f t="shared" si="325"/>
        <v/>
      </c>
      <c r="AJ825" s="37" t="str">
        <f t="shared" si="326"/>
        <v/>
      </c>
      <c r="AK825" s="38">
        <f t="shared" si="327"/>
        <v>528.94000000000005</v>
      </c>
      <c r="AL825" s="38">
        <f t="shared" si="328"/>
        <v>538</v>
      </c>
      <c r="AM825" s="36">
        <f t="shared" si="329"/>
        <v>10542</v>
      </c>
      <c r="AN825" s="39">
        <f t="shared" si="330"/>
        <v>1.8122660999999999E-3</v>
      </c>
      <c r="AO825" s="36">
        <f t="shared" si="331"/>
        <v>-2.8742540345999998</v>
      </c>
      <c r="AP825" s="36">
        <f t="shared" si="332"/>
        <v>10542</v>
      </c>
      <c r="AQ825" s="36">
        <f t="shared" si="333"/>
        <v>320</v>
      </c>
      <c r="AR825" s="36">
        <f t="shared" si="334"/>
        <v>700</v>
      </c>
      <c r="AS825" s="36">
        <f t="shared" si="335"/>
        <v>11808</v>
      </c>
      <c r="AT825" s="40">
        <f t="shared" si="336"/>
        <v>11808</v>
      </c>
      <c r="AU825" s="37"/>
      <c r="AV825" s="37">
        <f t="shared" si="337"/>
        <v>1</v>
      </c>
    </row>
    <row r="826" spans="1:48" ht="15" customHeight="1" x14ac:dyDescent="0.25">
      <c r="A826" s="43">
        <v>84</v>
      </c>
      <c r="B826" s="43">
        <v>600</v>
      </c>
      <c r="C826" t="s">
        <v>1459</v>
      </c>
      <c r="D826" t="s">
        <v>1460</v>
      </c>
      <c r="E826" s="44" t="s">
        <v>276</v>
      </c>
      <c r="F826" s="35">
        <v>34566</v>
      </c>
      <c r="G826" s="53">
        <v>120</v>
      </c>
      <c r="H826" s="56">
        <f t="shared" si="313"/>
        <v>2.0791812460476247</v>
      </c>
      <c r="I826">
        <v>4</v>
      </c>
      <c r="J826">
        <v>46</v>
      </c>
      <c r="K826" s="37">
        <f t="shared" si="312"/>
        <v>8.6957000000000004</v>
      </c>
      <c r="L826" s="37">
        <v>185</v>
      </c>
      <c r="M826" s="37">
        <v>161</v>
      </c>
      <c r="N826" s="37">
        <v>160</v>
      </c>
      <c r="O826" s="37">
        <v>143</v>
      </c>
      <c r="P826" s="48">
        <v>116</v>
      </c>
      <c r="Q826" s="53">
        <v>126</v>
      </c>
      <c r="R826" s="45">
        <f t="shared" si="314"/>
        <v>185</v>
      </c>
      <c r="S826" s="38">
        <f t="shared" si="315"/>
        <v>35.14</v>
      </c>
      <c r="T826" s="53">
        <v>461700</v>
      </c>
      <c r="U826" s="53">
        <v>3601812</v>
      </c>
      <c r="V826" s="63">
        <f t="shared" si="316"/>
        <v>12.818548</v>
      </c>
      <c r="W826" s="36">
        <v>10</v>
      </c>
      <c r="X826">
        <v>113</v>
      </c>
      <c r="Y826">
        <f t="shared" si="317"/>
        <v>8.85</v>
      </c>
      <c r="Z826" s="55">
        <v>36856</v>
      </c>
      <c r="AA826" s="46">
        <v>18282</v>
      </c>
      <c r="AB826" s="37">
        <f t="shared" si="318"/>
        <v>0.376778</v>
      </c>
      <c r="AC826" s="37" t="str">
        <f t="shared" si="319"/>
        <v/>
      </c>
      <c r="AD826" s="37" t="str">
        <f t="shared" si="320"/>
        <v/>
      </c>
      <c r="AE826" s="71">
        <f t="shared" si="321"/>
        <v>655.73031608326119</v>
      </c>
      <c r="AF826" s="71">
        <f t="shared" si="322"/>
        <v>0</v>
      </c>
      <c r="AG826" s="71">
        <f t="shared" si="323"/>
        <v>0</v>
      </c>
      <c r="AH826" s="71" t="str">
        <f t="shared" si="324"/>
        <v/>
      </c>
      <c r="AI826" s="37" t="str">
        <f t="shared" si="325"/>
        <v/>
      </c>
      <c r="AJ826" s="37" t="str">
        <f t="shared" si="326"/>
        <v/>
      </c>
      <c r="AK826" s="38">
        <f t="shared" si="327"/>
        <v>655.73</v>
      </c>
      <c r="AL826" s="38">
        <f t="shared" si="328"/>
        <v>666.96</v>
      </c>
      <c r="AM826" s="36">
        <f t="shared" si="329"/>
        <v>66149</v>
      </c>
      <c r="AN826" s="39">
        <f t="shared" si="330"/>
        <v>1.8122660999999999E-3</v>
      </c>
      <c r="AO826" s="36">
        <f t="shared" si="331"/>
        <v>57.236800236299999</v>
      </c>
      <c r="AP826" s="36">
        <f t="shared" si="332"/>
        <v>34623</v>
      </c>
      <c r="AQ826" s="36">
        <f t="shared" si="333"/>
        <v>1200</v>
      </c>
      <c r="AR826" s="36">
        <f t="shared" si="334"/>
        <v>914.1</v>
      </c>
      <c r="AS826" s="36">
        <f t="shared" si="335"/>
        <v>33652</v>
      </c>
      <c r="AT826" s="40">
        <f t="shared" si="336"/>
        <v>34623</v>
      </c>
      <c r="AU826" s="37"/>
      <c r="AV826" s="37">
        <f t="shared" si="337"/>
        <v>1</v>
      </c>
    </row>
    <row r="827" spans="1:48" ht="15" customHeight="1" x14ac:dyDescent="0.25">
      <c r="A827" s="43">
        <v>84</v>
      </c>
      <c r="B827" s="43">
        <v>700</v>
      </c>
      <c r="C827" t="s">
        <v>1723</v>
      </c>
      <c r="D827" t="s">
        <v>1724</v>
      </c>
      <c r="E827" s="44" t="s">
        <v>408</v>
      </c>
      <c r="F827" s="35">
        <v>18978</v>
      </c>
      <c r="G827" s="53">
        <v>63</v>
      </c>
      <c r="H827" s="56">
        <f t="shared" si="313"/>
        <v>1.7993405494535817</v>
      </c>
      <c r="I827">
        <v>4</v>
      </c>
      <c r="J827">
        <v>13</v>
      </c>
      <c r="K827" s="37">
        <f t="shared" si="312"/>
        <v>30.769200000000001</v>
      </c>
      <c r="L827" s="37">
        <v>139</v>
      </c>
      <c r="M827" s="37">
        <v>121</v>
      </c>
      <c r="N827" s="37">
        <v>131</v>
      </c>
      <c r="O827" s="37">
        <v>120</v>
      </c>
      <c r="P827" s="48">
        <v>81</v>
      </c>
      <c r="Q827" s="53">
        <v>65</v>
      </c>
      <c r="R827" s="45">
        <f t="shared" si="314"/>
        <v>139</v>
      </c>
      <c r="S827" s="38">
        <f t="shared" si="315"/>
        <v>54.68</v>
      </c>
      <c r="T827" s="53">
        <v>994400</v>
      </c>
      <c r="U827" s="53">
        <v>3344450</v>
      </c>
      <c r="V827" s="63">
        <f t="shared" si="316"/>
        <v>29.732841000000001</v>
      </c>
      <c r="W827" s="36">
        <v>3</v>
      </c>
      <c r="X827">
        <v>28</v>
      </c>
      <c r="Y827">
        <f t="shared" si="317"/>
        <v>10.71</v>
      </c>
      <c r="Z827" s="55">
        <v>39435</v>
      </c>
      <c r="AA827" s="46">
        <v>16451</v>
      </c>
      <c r="AB827" s="37">
        <f t="shared" si="318"/>
        <v>0.376778</v>
      </c>
      <c r="AC827" s="37" t="str">
        <f t="shared" si="319"/>
        <v/>
      </c>
      <c r="AD827" s="37" t="str">
        <f t="shared" si="320"/>
        <v/>
      </c>
      <c r="AE827" s="71">
        <f t="shared" si="321"/>
        <v>593.91994254165877</v>
      </c>
      <c r="AF827" s="71">
        <f t="shared" si="322"/>
        <v>0</v>
      </c>
      <c r="AG827" s="71">
        <f t="shared" si="323"/>
        <v>0</v>
      </c>
      <c r="AH827" s="71" t="str">
        <f t="shared" si="324"/>
        <v/>
      </c>
      <c r="AI827" s="37" t="str">
        <f t="shared" si="325"/>
        <v/>
      </c>
      <c r="AJ827" s="37" t="str">
        <f t="shared" si="326"/>
        <v/>
      </c>
      <c r="AK827" s="38">
        <f t="shared" si="327"/>
        <v>593.91999999999996</v>
      </c>
      <c r="AL827" s="38">
        <f t="shared" si="328"/>
        <v>604.1</v>
      </c>
      <c r="AM827" s="36">
        <f t="shared" si="329"/>
        <v>23200</v>
      </c>
      <c r="AN827" s="39">
        <f t="shared" si="330"/>
        <v>1.8122660999999999E-3</v>
      </c>
      <c r="AO827" s="36">
        <f t="shared" si="331"/>
        <v>7.6513874741999999</v>
      </c>
      <c r="AP827" s="36">
        <f t="shared" si="332"/>
        <v>18986</v>
      </c>
      <c r="AQ827" s="36">
        <f t="shared" si="333"/>
        <v>630</v>
      </c>
      <c r="AR827" s="36">
        <f t="shared" si="334"/>
        <v>822.55000000000007</v>
      </c>
      <c r="AS827" s="36">
        <f t="shared" si="335"/>
        <v>18348</v>
      </c>
      <c r="AT827" s="40">
        <f t="shared" si="336"/>
        <v>18986</v>
      </c>
      <c r="AU827" s="37"/>
      <c r="AV827" s="37">
        <f t="shared" si="337"/>
        <v>1</v>
      </c>
    </row>
    <row r="828" spans="1:48" ht="15" customHeight="1" x14ac:dyDescent="0.25">
      <c r="A828" s="43">
        <v>84</v>
      </c>
      <c r="B828" s="43">
        <v>900</v>
      </c>
      <c r="C828" t="s">
        <v>2003</v>
      </c>
      <c r="D828" t="s">
        <v>2004</v>
      </c>
      <c r="E828" s="44" t="s">
        <v>548</v>
      </c>
      <c r="F828" s="35">
        <v>0</v>
      </c>
      <c r="G828" s="53">
        <v>65</v>
      </c>
      <c r="H828" s="56">
        <f t="shared" si="313"/>
        <v>1.8129133566428555</v>
      </c>
      <c r="I828">
        <v>10</v>
      </c>
      <c r="J828">
        <v>17</v>
      </c>
      <c r="K828" s="37">
        <f t="shared" si="312"/>
        <v>58.823499999999996</v>
      </c>
      <c r="L828" s="37">
        <v>114</v>
      </c>
      <c r="M828" s="37">
        <v>89</v>
      </c>
      <c r="N828" s="37">
        <v>63</v>
      </c>
      <c r="O828" s="37">
        <v>69</v>
      </c>
      <c r="P828" s="48">
        <v>68</v>
      </c>
      <c r="Q828" s="53">
        <v>67</v>
      </c>
      <c r="R828" s="45">
        <f t="shared" si="314"/>
        <v>114</v>
      </c>
      <c r="S828" s="38">
        <f t="shared" si="315"/>
        <v>42.98</v>
      </c>
      <c r="T828" s="53">
        <v>1963200</v>
      </c>
      <c r="U828" s="53">
        <v>16950753</v>
      </c>
      <c r="V828" s="63">
        <f t="shared" si="316"/>
        <v>11.581785999999999</v>
      </c>
      <c r="W828" s="36">
        <v>2</v>
      </c>
      <c r="X828">
        <v>55</v>
      </c>
      <c r="Y828">
        <f t="shared" si="317"/>
        <v>3.64</v>
      </c>
      <c r="Z828" s="55">
        <v>145108</v>
      </c>
      <c r="AA828" s="46">
        <v>9301</v>
      </c>
      <c r="AB828" s="37">
        <f t="shared" si="318"/>
        <v>0.376778</v>
      </c>
      <c r="AC828" s="37" t="str">
        <f t="shared" si="319"/>
        <v/>
      </c>
      <c r="AD828" s="37" t="str">
        <f t="shared" si="320"/>
        <v/>
      </c>
      <c r="AE828" s="71">
        <f t="shared" si="321"/>
        <v>596.91786347520394</v>
      </c>
      <c r="AF828" s="71">
        <f t="shared" si="322"/>
        <v>0</v>
      </c>
      <c r="AG828" s="71">
        <f t="shared" si="323"/>
        <v>0</v>
      </c>
      <c r="AH828" s="71" t="str">
        <f t="shared" si="324"/>
        <v/>
      </c>
      <c r="AI828" s="37" t="str">
        <f t="shared" si="325"/>
        <v/>
      </c>
      <c r="AJ828" s="37" t="str">
        <f t="shared" si="326"/>
        <v/>
      </c>
      <c r="AK828" s="38">
        <f t="shared" si="327"/>
        <v>596.91999999999996</v>
      </c>
      <c r="AL828" s="38">
        <f t="shared" si="328"/>
        <v>607.15</v>
      </c>
      <c r="AM828" s="36">
        <f t="shared" si="329"/>
        <v>0</v>
      </c>
      <c r="AN828" s="39">
        <f t="shared" si="330"/>
        <v>1.8122660999999999E-3</v>
      </c>
      <c r="AO828" s="36">
        <f t="shared" si="331"/>
        <v>0</v>
      </c>
      <c r="AP828" s="36">
        <f t="shared" si="332"/>
        <v>0</v>
      </c>
      <c r="AQ828" s="36">
        <f t="shared" si="333"/>
        <v>650</v>
      </c>
      <c r="AR828" s="36">
        <f t="shared" si="334"/>
        <v>465.05</v>
      </c>
      <c r="AS828" s="36">
        <f t="shared" si="335"/>
        <v>-465</v>
      </c>
      <c r="AT828" s="40">
        <f t="shared" si="336"/>
        <v>0</v>
      </c>
      <c r="AU828" s="37"/>
      <c r="AV828" s="37">
        <f t="shared" si="337"/>
        <v>0</v>
      </c>
    </row>
    <row r="829" spans="1:48" ht="15" customHeight="1" x14ac:dyDescent="0.25">
      <c r="A829" s="43">
        <v>84</v>
      </c>
      <c r="B829" s="43">
        <v>1200</v>
      </c>
      <c r="C829" t="s">
        <v>2585</v>
      </c>
      <c r="D829" t="s">
        <v>2586</v>
      </c>
      <c r="E829" s="44" t="s">
        <v>838</v>
      </c>
      <c r="F829" s="35">
        <v>32515</v>
      </c>
      <c r="G829" s="53">
        <v>119</v>
      </c>
      <c r="H829" s="56">
        <f t="shared" si="313"/>
        <v>2.0755469613925306</v>
      </c>
      <c r="I829">
        <v>38</v>
      </c>
      <c r="J829">
        <v>65</v>
      </c>
      <c r="K829" s="37">
        <f t="shared" si="312"/>
        <v>58.461500000000001</v>
      </c>
      <c r="L829" s="37">
        <v>171</v>
      </c>
      <c r="M829" s="37">
        <v>177</v>
      </c>
      <c r="N829" s="37">
        <v>158</v>
      </c>
      <c r="O829" s="37">
        <v>122</v>
      </c>
      <c r="P829" s="48">
        <v>142</v>
      </c>
      <c r="Q829" s="53">
        <v>128</v>
      </c>
      <c r="R829" s="45">
        <f t="shared" si="314"/>
        <v>177</v>
      </c>
      <c r="S829" s="38">
        <f t="shared" si="315"/>
        <v>32.770000000000003</v>
      </c>
      <c r="T829" s="53">
        <v>1841400</v>
      </c>
      <c r="U829" s="53">
        <v>8341827</v>
      </c>
      <c r="V829" s="63">
        <f t="shared" si="316"/>
        <v>22.074300999999998</v>
      </c>
      <c r="W829" s="36">
        <v>37</v>
      </c>
      <c r="X829">
        <v>141</v>
      </c>
      <c r="Y829">
        <f t="shared" si="317"/>
        <v>26.24</v>
      </c>
      <c r="Z829" s="55">
        <v>88739</v>
      </c>
      <c r="AA829" s="46">
        <v>46381</v>
      </c>
      <c r="AB829" s="37">
        <f t="shared" si="318"/>
        <v>0.376778</v>
      </c>
      <c r="AC829" s="37" t="str">
        <f t="shared" si="319"/>
        <v/>
      </c>
      <c r="AD829" s="37" t="str">
        <f t="shared" si="320"/>
        <v/>
      </c>
      <c r="AE829" s="71">
        <f t="shared" si="321"/>
        <v>654.92758619149799</v>
      </c>
      <c r="AF829" s="71">
        <f t="shared" si="322"/>
        <v>0</v>
      </c>
      <c r="AG829" s="71">
        <f t="shared" si="323"/>
        <v>0</v>
      </c>
      <c r="AH829" s="71" t="str">
        <f t="shared" si="324"/>
        <v/>
      </c>
      <c r="AI829" s="37" t="str">
        <f t="shared" si="325"/>
        <v/>
      </c>
      <c r="AJ829" s="37" t="str">
        <f t="shared" si="326"/>
        <v/>
      </c>
      <c r="AK829" s="38">
        <f t="shared" si="327"/>
        <v>654.92999999999995</v>
      </c>
      <c r="AL829" s="38">
        <f t="shared" si="328"/>
        <v>666.15</v>
      </c>
      <c r="AM829" s="36">
        <f t="shared" si="329"/>
        <v>45837</v>
      </c>
      <c r="AN829" s="39">
        <f t="shared" si="330"/>
        <v>1.8122660999999999E-3</v>
      </c>
      <c r="AO829" s="36">
        <f t="shared" si="331"/>
        <v>24.143008984199998</v>
      </c>
      <c r="AP829" s="36">
        <f t="shared" si="332"/>
        <v>32539</v>
      </c>
      <c r="AQ829" s="36">
        <f t="shared" si="333"/>
        <v>1190</v>
      </c>
      <c r="AR829" s="36">
        <f t="shared" si="334"/>
        <v>2319.0500000000002</v>
      </c>
      <c r="AS829" s="36">
        <f t="shared" si="335"/>
        <v>31325</v>
      </c>
      <c r="AT829" s="40">
        <f t="shared" si="336"/>
        <v>32539</v>
      </c>
      <c r="AU829" s="37"/>
      <c r="AV829" s="37">
        <f t="shared" si="337"/>
        <v>1</v>
      </c>
    </row>
    <row r="830" spans="1:48" ht="15" customHeight="1" x14ac:dyDescent="0.25">
      <c r="A830" s="43">
        <v>84</v>
      </c>
      <c r="B830" s="43">
        <v>8500</v>
      </c>
      <c r="C830" t="s">
        <v>2239</v>
      </c>
      <c r="D830" t="s">
        <v>2240</v>
      </c>
      <c r="E830" s="44" t="s">
        <v>665</v>
      </c>
      <c r="F830" s="35">
        <v>157188</v>
      </c>
      <c r="G830" s="53">
        <v>493</v>
      </c>
      <c r="H830" s="56">
        <f t="shared" si="313"/>
        <v>2.6928469192772302</v>
      </c>
      <c r="I830">
        <v>33</v>
      </c>
      <c r="J830">
        <v>225</v>
      </c>
      <c r="K830" s="37">
        <f t="shared" si="312"/>
        <v>14.666699999999999</v>
      </c>
      <c r="L830" s="37">
        <v>448</v>
      </c>
      <c r="M830" s="37">
        <v>476</v>
      </c>
      <c r="N830" s="37">
        <v>443</v>
      </c>
      <c r="O830" s="37">
        <v>497</v>
      </c>
      <c r="P830" s="48">
        <v>493</v>
      </c>
      <c r="Q830" s="53">
        <v>498</v>
      </c>
      <c r="R830" s="45">
        <f t="shared" si="314"/>
        <v>498</v>
      </c>
      <c r="S830" s="38">
        <f t="shared" si="315"/>
        <v>1</v>
      </c>
      <c r="T830" s="53">
        <v>5394500</v>
      </c>
      <c r="U830" s="53">
        <v>33454396</v>
      </c>
      <c r="V830" s="63">
        <f t="shared" si="316"/>
        <v>16.124936000000002</v>
      </c>
      <c r="W830" s="36">
        <v>78</v>
      </c>
      <c r="X830">
        <v>509</v>
      </c>
      <c r="Y830">
        <f t="shared" si="317"/>
        <v>15.32</v>
      </c>
      <c r="Z830" s="55">
        <v>347297</v>
      </c>
      <c r="AA830" s="46">
        <v>378462</v>
      </c>
      <c r="AB830" s="37">
        <f t="shared" si="318"/>
        <v>0.376778</v>
      </c>
      <c r="AC830" s="37" t="str">
        <f t="shared" si="319"/>
        <v/>
      </c>
      <c r="AD830" s="37" t="str">
        <f t="shared" si="320"/>
        <v/>
      </c>
      <c r="AE830" s="71">
        <f t="shared" si="321"/>
        <v>791.27494898919679</v>
      </c>
      <c r="AF830" s="71">
        <f t="shared" si="322"/>
        <v>0</v>
      </c>
      <c r="AG830" s="71">
        <f t="shared" si="323"/>
        <v>0</v>
      </c>
      <c r="AH830" s="71" t="str">
        <f t="shared" si="324"/>
        <v/>
      </c>
      <c r="AI830" s="37" t="str">
        <f t="shared" si="325"/>
        <v/>
      </c>
      <c r="AJ830" s="37" t="str">
        <f t="shared" si="326"/>
        <v/>
      </c>
      <c r="AK830" s="38">
        <f t="shared" si="327"/>
        <v>791.27</v>
      </c>
      <c r="AL830" s="38">
        <f t="shared" si="328"/>
        <v>804.83</v>
      </c>
      <c r="AM830" s="36">
        <f t="shared" si="329"/>
        <v>265927</v>
      </c>
      <c r="AN830" s="39">
        <f t="shared" si="330"/>
        <v>1.8122660999999999E-3</v>
      </c>
      <c r="AO830" s="36">
        <f t="shared" si="331"/>
        <v>197.06400344789998</v>
      </c>
      <c r="AP830" s="36">
        <f t="shared" si="332"/>
        <v>157385</v>
      </c>
      <c r="AQ830" s="36">
        <f t="shared" si="333"/>
        <v>4930</v>
      </c>
      <c r="AR830" s="36">
        <f t="shared" si="334"/>
        <v>18923.100000000002</v>
      </c>
      <c r="AS830" s="36">
        <f t="shared" si="335"/>
        <v>152258</v>
      </c>
      <c r="AT830" s="40">
        <f t="shared" si="336"/>
        <v>157385</v>
      </c>
      <c r="AU830" s="37"/>
      <c r="AV830" s="37">
        <f t="shared" si="337"/>
        <v>1</v>
      </c>
    </row>
    <row r="831" spans="1:48" ht="15" customHeight="1" x14ac:dyDescent="0.25">
      <c r="A831" s="43">
        <v>85</v>
      </c>
      <c r="B831" s="43">
        <v>100</v>
      </c>
      <c r="C831" t="s">
        <v>931</v>
      </c>
      <c r="D831" t="s">
        <v>932</v>
      </c>
      <c r="E831" s="44" t="s">
        <v>14</v>
      </c>
      <c r="F831" s="35">
        <v>103205</v>
      </c>
      <c r="G831" s="53">
        <v>468</v>
      </c>
      <c r="H831" s="56">
        <f t="shared" si="313"/>
        <v>2.6702458530741242</v>
      </c>
      <c r="I831">
        <v>37</v>
      </c>
      <c r="J831">
        <v>174</v>
      </c>
      <c r="K831" s="37">
        <f t="shared" si="312"/>
        <v>21.264399999999998</v>
      </c>
      <c r="L831" s="37">
        <v>334</v>
      </c>
      <c r="M831" s="37">
        <v>354</v>
      </c>
      <c r="N831" s="37">
        <v>349</v>
      </c>
      <c r="O831" s="37">
        <v>417</v>
      </c>
      <c r="P831" s="48">
        <v>493</v>
      </c>
      <c r="Q831" s="53">
        <v>471</v>
      </c>
      <c r="R831" s="45">
        <f t="shared" si="314"/>
        <v>493</v>
      </c>
      <c r="S831" s="38">
        <f t="shared" si="315"/>
        <v>5.07</v>
      </c>
      <c r="T831" s="53">
        <v>3474000</v>
      </c>
      <c r="U831" s="53">
        <v>48696201</v>
      </c>
      <c r="V831" s="63">
        <f t="shared" si="316"/>
        <v>7.1340269999999997</v>
      </c>
      <c r="W831" s="36">
        <v>75</v>
      </c>
      <c r="X831">
        <v>414</v>
      </c>
      <c r="Y831">
        <f t="shared" si="317"/>
        <v>18.12</v>
      </c>
      <c r="Z831" s="55">
        <v>469160</v>
      </c>
      <c r="AA831" s="46">
        <v>137605</v>
      </c>
      <c r="AB831" s="37">
        <f t="shared" si="318"/>
        <v>0.376778</v>
      </c>
      <c r="AC831" s="37" t="str">
        <f t="shared" si="319"/>
        <v/>
      </c>
      <c r="AD831" s="37" t="str">
        <f t="shared" si="320"/>
        <v/>
      </c>
      <c r="AE831" s="71">
        <f t="shared" si="321"/>
        <v>786.28289328945334</v>
      </c>
      <c r="AF831" s="71">
        <f t="shared" si="322"/>
        <v>0</v>
      </c>
      <c r="AG831" s="71">
        <f t="shared" si="323"/>
        <v>0</v>
      </c>
      <c r="AH831" s="71" t="str">
        <f t="shared" si="324"/>
        <v/>
      </c>
      <c r="AI831" s="37" t="str">
        <f t="shared" si="325"/>
        <v/>
      </c>
      <c r="AJ831" s="37" t="str">
        <f t="shared" si="326"/>
        <v/>
      </c>
      <c r="AK831" s="38">
        <f t="shared" si="327"/>
        <v>786.28</v>
      </c>
      <c r="AL831" s="38">
        <f t="shared" si="328"/>
        <v>799.75</v>
      </c>
      <c r="AM831" s="36">
        <f t="shared" si="329"/>
        <v>197514</v>
      </c>
      <c r="AN831" s="39">
        <f t="shared" si="330"/>
        <v>1.8122660999999999E-3</v>
      </c>
      <c r="AO831" s="36">
        <f t="shared" si="331"/>
        <v>170.9130036249</v>
      </c>
      <c r="AP831" s="36">
        <f t="shared" si="332"/>
        <v>103376</v>
      </c>
      <c r="AQ831" s="36">
        <f t="shared" si="333"/>
        <v>4680</v>
      </c>
      <c r="AR831" s="36">
        <f t="shared" si="334"/>
        <v>6880.25</v>
      </c>
      <c r="AS831" s="36">
        <f t="shared" si="335"/>
        <v>98525</v>
      </c>
      <c r="AT831" s="40">
        <f t="shared" si="336"/>
        <v>103376</v>
      </c>
      <c r="AU831" s="37"/>
      <c r="AV831" s="37">
        <f t="shared" si="337"/>
        <v>1</v>
      </c>
    </row>
    <row r="832" spans="1:48" ht="15" customHeight="1" x14ac:dyDescent="0.25">
      <c r="A832" s="43">
        <v>85</v>
      </c>
      <c r="B832" s="43">
        <v>200</v>
      </c>
      <c r="C832" t="s">
        <v>1267</v>
      </c>
      <c r="D832" t="s">
        <v>1268</v>
      </c>
      <c r="E832" s="44" t="s">
        <v>181</v>
      </c>
      <c r="F832" s="35">
        <v>53929</v>
      </c>
      <c r="G832" s="53">
        <v>294</v>
      </c>
      <c r="H832" s="56">
        <f t="shared" si="313"/>
        <v>2.4683473304121573</v>
      </c>
      <c r="I832">
        <v>53</v>
      </c>
      <c r="J832">
        <v>162</v>
      </c>
      <c r="K832" s="37">
        <f t="shared" si="312"/>
        <v>32.716000000000001</v>
      </c>
      <c r="L832" s="37">
        <v>369</v>
      </c>
      <c r="M832" s="37">
        <v>350</v>
      </c>
      <c r="N832" s="37">
        <v>360</v>
      </c>
      <c r="O832" s="37">
        <v>329</v>
      </c>
      <c r="P832" s="48">
        <v>323</v>
      </c>
      <c r="Q832" s="53">
        <v>295</v>
      </c>
      <c r="R832" s="45">
        <f t="shared" si="314"/>
        <v>369</v>
      </c>
      <c r="S832" s="38">
        <f t="shared" si="315"/>
        <v>20.329999999999998</v>
      </c>
      <c r="T832" s="53">
        <v>1299400</v>
      </c>
      <c r="U832" s="53">
        <v>33525600</v>
      </c>
      <c r="V832" s="63">
        <f t="shared" si="316"/>
        <v>3.8758439999999998</v>
      </c>
      <c r="W832" s="36">
        <v>70</v>
      </c>
      <c r="X832">
        <v>277</v>
      </c>
      <c r="Y832">
        <f t="shared" si="317"/>
        <v>25.27</v>
      </c>
      <c r="Z832" s="55">
        <v>315542</v>
      </c>
      <c r="AA832" s="46">
        <v>113925</v>
      </c>
      <c r="AB832" s="37">
        <f t="shared" si="318"/>
        <v>0.376778</v>
      </c>
      <c r="AC832" s="37" t="str">
        <f t="shared" si="319"/>
        <v/>
      </c>
      <c r="AD832" s="37" t="str">
        <f t="shared" si="320"/>
        <v/>
      </c>
      <c r="AE832" s="71">
        <f t="shared" si="321"/>
        <v>741.68815329944607</v>
      </c>
      <c r="AF832" s="71">
        <f t="shared" si="322"/>
        <v>0</v>
      </c>
      <c r="AG832" s="71">
        <f t="shared" si="323"/>
        <v>0</v>
      </c>
      <c r="AH832" s="71" t="str">
        <f t="shared" si="324"/>
        <v/>
      </c>
      <c r="AI832" s="37" t="str">
        <f t="shared" si="325"/>
        <v/>
      </c>
      <c r="AJ832" s="37" t="str">
        <f t="shared" si="326"/>
        <v/>
      </c>
      <c r="AK832" s="38">
        <f t="shared" si="327"/>
        <v>741.69</v>
      </c>
      <c r="AL832" s="38">
        <f t="shared" si="328"/>
        <v>754.4</v>
      </c>
      <c r="AM832" s="36">
        <f t="shared" si="329"/>
        <v>102904</v>
      </c>
      <c r="AN832" s="39">
        <f t="shared" si="330"/>
        <v>1.8122660999999999E-3</v>
      </c>
      <c r="AO832" s="36">
        <f t="shared" si="331"/>
        <v>88.755732247499992</v>
      </c>
      <c r="AP832" s="36">
        <f t="shared" si="332"/>
        <v>54018</v>
      </c>
      <c r="AQ832" s="36">
        <f t="shared" si="333"/>
        <v>2940</v>
      </c>
      <c r="AR832" s="36">
        <f t="shared" si="334"/>
        <v>5696.25</v>
      </c>
      <c r="AS832" s="36">
        <f t="shared" si="335"/>
        <v>50989</v>
      </c>
      <c r="AT832" s="40">
        <f t="shared" si="336"/>
        <v>54018</v>
      </c>
      <c r="AU832" s="37"/>
      <c r="AV832" s="37">
        <f t="shared" si="337"/>
        <v>1</v>
      </c>
    </row>
    <row r="833" spans="1:48" ht="15" customHeight="1" x14ac:dyDescent="0.25">
      <c r="A833" s="43">
        <v>85</v>
      </c>
      <c r="B833" s="43">
        <v>400</v>
      </c>
      <c r="C833" t="s">
        <v>1365</v>
      </c>
      <c r="D833" t="s">
        <v>1366</v>
      </c>
      <c r="E833" s="44" t="s">
        <v>230</v>
      </c>
      <c r="F833" s="35">
        <v>23955</v>
      </c>
      <c r="G833" s="53">
        <v>136</v>
      </c>
      <c r="H833" s="56">
        <f t="shared" si="313"/>
        <v>2.1335389083702174</v>
      </c>
      <c r="I833">
        <v>27</v>
      </c>
      <c r="J833">
        <v>54</v>
      </c>
      <c r="K833" s="37">
        <f t="shared" si="312"/>
        <v>50</v>
      </c>
      <c r="L833" s="37">
        <v>158</v>
      </c>
      <c r="M833" s="37">
        <v>198</v>
      </c>
      <c r="N833" s="37">
        <v>220</v>
      </c>
      <c r="O833" s="37">
        <v>214</v>
      </c>
      <c r="P833" s="48">
        <v>152</v>
      </c>
      <c r="Q833" s="53">
        <v>129</v>
      </c>
      <c r="R833" s="45">
        <f t="shared" si="314"/>
        <v>220</v>
      </c>
      <c r="S833" s="38">
        <f t="shared" si="315"/>
        <v>38.18</v>
      </c>
      <c r="T833" s="53">
        <v>748000</v>
      </c>
      <c r="U833" s="53">
        <v>15587900</v>
      </c>
      <c r="V833" s="63">
        <f t="shared" si="316"/>
        <v>4.7985939999999996</v>
      </c>
      <c r="W833" s="36">
        <v>20</v>
      </c>
      <c r="X833">
        <v>79</v>
      </c>
      <c r="Y833">
        <f t="shared" si="317"/>
        <v>25.32</v>
      </c>
      <c r="Z833" s="55">
        <v>156587</v>
      </c>
      <c r="AA833" s="46">
        <v>37337</v>
      </c>
      <c r="AB833" s="37">
        <f t="shared" si="318"/>
        <v>0.376778</v>
      </c>
      <c r="AC833" s="37" t="str">
        <f t="shared" si="319"/>
        <v/>
      </c>
      <c r="AD833" s="37" t="str">
        <f t="shared" si="320"/>
        <v/>
      </c>
      <c r="AE833" s="71">
        <f t="shared" si="321"/>
        <v>667.73667346408854</v>
      </c>
      <c r="AF833" s="71">
        <f t="shared" si="322"/>
        <v>0</v>
      </c>
      <c r="AG833" s="71">
        <f t="shared" si="323"/>
        <v>0</v>
      </c>
      <c r="AH833" s="71" t="str">
        <f t="shared" si="324"/>
        <v/>
      </c>
      <c r="AI833" s="37" t="str">
        <f t="shared" si="325"/>
        <v/>
      </c>
      <c r="AJ833" s="37" t="str">
        <f t="shared" si="326"/>
        <v/>
      </c>
      <c r="AK833" s="38">
        <f t="shared" si="327"/>
        <v>667.74</v>
      </c>
      <c r="AL833" s="38">
        <f t="shared" si="328"/>
        <v>679.18</v>
      </c>
      <c r="AM833" s="36">
        <f t="shared" si="329"/>
        <v>33370</v>
      </c>
      <c r="AN833" s="39">
        <f t="shared" si="330"/>
        <v>1.8122660999999999E-3</v>
      </c>
      <c r="AO833" s="36">
        <f t="shared" si="331"/>
        <v>17.0624853315</v>
      </c>
      <c r="AP833" s="36">
        <f t="shared" si="332"/>
        <v>23972</v>
      </c>
      <c r="AQ833" s="36">
        <f t="shared" si="333"/>
        <v>1360</v>
      </c>
      <c r="AR833" s="36">
        <f t="shared" si="334"/>
        <v>1866.8500000000001</v>
      </c>
      <c r="AS833" s="36">
        <f t="shared" si="335"/>
        <v>22595</v>
      </c>
      <c r="AT833" s="40">
        <f t="shared" si="336"/>
        <v>23972</v>
      </c>
      <c r="AU833" s="37"/>
      <c r="AV833" s="37">
        <f t="shared" si="337"/>
        <v>1</v>
      </c>
    </row>
    <row r="834" spans="1:48" ht="15" customHeight="1" x14ac:dyDescent="0.25">
      <c r="A834" s="43">
        <v>85</v>
      </c>
      <c r="B834" s="43">
        <v>500</v>
      </c>
      <c r="C834" t="s">
        <v>1521</v>
      </c>
      <c r="D834" t="s">
        <v>1522</v>
      </c>
      <c r="E834" s="44" t="s">
        <v>307</v>
      </c>
      <c r="F834" s="35">
        <v>588367</v>
      </c>
      <c r="G834" s="53">
        <v>4150</v>
      </c>
      <c r="H834" s="56">
        <f t="shared" si="313"/>
        <v>3.6180480967120925</v>
      </c>
      <c r="I834">
        <v>50</v>
      </c>
      <c r="J834">
        <v>1986</v>
      </c>
      <c r="K834" s="37">
        <f t="shared" si="312"/>
        <v>2.5175999999999998</v>
      </c>
      <c r="L834" s="37">
        <v>1829</v>
      </c>
      <c r="M834" s="37">
        <v>2567</v>
      </c>
      <c r="N834" s="37">
        <v>2878</v>
      </c>
      <c r="O834" s="37">
        <v>3373</v>
      </c>
      <c r="P834" s="45">
        <v>4036</v>
      </c>
      <c r="Q834" s="53">
        <v>4158</v>
      </c>
      <c r="R834" s="45">
        <f t="shared" si="314"/>
        <v>4158</v>
      </c>
      <c r="S834" s="38">
        <f t="shared" si="315"/>
        <v>0.19</v>
      </c>
      <c r="T834" s="53">
        <v>71104700</v>
      </c>
      <c r="U834" s="53">
        <v>376546700</v>
      </c>
      <c r="V834" s="63">
        <f t="shared" si="316"/>
        <v>18.883368000000001</v>
      </c>
      <c r="W834" s="36">
        <v>664</v>
      </c>
      <c r="X834">
        <v>4109</v>
      </c>
      <c r="Y834">
        <f t="shared" si="317"/>
        <v>16.16</v>
      </c>
      <c r="Z834" s="55">
        <v>4543531</v>
      </c>
      <c r="AA834" s="46">
        <v>1712867</v>
      </c>
      <c r="AB834" s="37">
        <f t="shared" si="318"/>
        <v>0.376778</v>
      </c>
      <c r="AC834" s="37" t="str">
        <f t="shared" si="319"/>
        <v/>
      </c>
      <c r="AD834" s="37" t="str">
        <f t="shared" si="320"/>
        <v/>
      </c>
      <c r="AE834" s="71">
        <f t="shared" si="321"/>
        <v>0</v>
      </c>
      <c r="AF834" s="71">
        <f t="shared" si="322"/>
        <v>794.83223511799997</v>
      </c>
      <c r="AG834" s="71">
        <f t="shared" si="323"/>
        <v>0</v>
      </c>
      <c r="AH834" s="71" t="str">
        <f t="shared" si="324"/>
        <v/>
      </c>
      <c r="AI834" s="37" t="str">
        <f t="shared" si="325"/>
        <v/>
      </c>
      <c r="AJ834" s="37" t="str">
        <f t="shared" si="326"/>
        <v/>
      </c>
      <c r="AK834" s="38">
        <f t="shared" si="327"/>
        <v>794.83</v>
      </c>
      <c r="AL834" s="38">
        <f t="shared" si="328"/>
        <v>808.45</v>
      </c>
      <c r="AM834" s="36">
        <f t="shared" si="329"/>
        <v>1643165</v>
      </c>
      <c r="AN834" s="39">
        <f t="shared" si="330"/>
        <v>1.8122660999999999E-3</v>
      </c>
      <c r="AO834" s="36">
        <f t="shared" si="331"/>
        <v>1911.5746577477998</v>
      </c>
      <c r="AP834" s="36">
        <f t="shared" si="332"/>
        <v>590279</v>
      </c>
      <c r="AQ834" s="36">
        <f t="shared" si="333"/>
        <v>41500</v>
      </c>
      <c r="AR834" s="36">
        <f t="shared" si="334"/>
        <v>85643.35</v>
      </c>
      <c r="AS834" s="36">
        <f t="shared" si="335"/>
        <v>546867</v>
      </c>
      <c r="AT834" s="40">
        <f t="shared" si="336"/>
        <v>590279</v>
      </c>
      <c r="AU834" s="37"/>
      <c r="AV834" s="37">
        <f t="shared" si="337"/>
        <v>1</v>
      </c>
    </row>
    <row r="835" spans="1:48" ht="15" customHeight="1" x14ac:dyDescent="0.25">
      <c r="A835" s="43">
        <v>85</v>
      </c>
      <c r="B835" s="43">
        <v>700</v>
      </c>
      <c r="C835" t="s">
        <v>1811</v>
      </c>
      <c r="D835" t="s">
        <v>1812</v>
      </c>
      <c r="E835" s="44" t="s">
        <v>452</v>
      </c>
      <c r="F835" s="35">
        <v>551834</v>
      </c>
      <c r="G835" s="53">
        <v>1525</v>
      </c>
      <c r="H835" s="56">
        <f t="shared" si="313"/>
        <v>3.1832698436828046</v>
      </c>
      <c r="I835">
        <v>159</v>
      </c>
      <c r="J835">
        <v>651</v>
      </c>
      <c r="K835" s="37">
        <f t="shared" si="312"/>
        <v>24.423999999999999</v>
      </c>
      <c r="L835" s="37">
        <v>1000</v>
      </c>
      <c r="M835" s="37">
        <v>1226</v>
      </c>
      <c r="N835" s="37">
        <v>1298</v>
      </c>
      <c r="O835" s="37">
        <v>1484</v>
      </c>
      <c r="P835" s="45">
        <v>1620</v>
      </c>
      <c r="Q835" s="53">
        <v>1533</v>
      </c>
      <c r="R835" s="45">
        <f t="shared" si="314"/>
        <v>1620</v>
      </c>
      <c r="S835" s="38">
        <f t="shared" si="315"/>
        <v>5.86</v>
      </c>
      <c r="T835" s="53">
        <v>18199700</v>
      </c>
      <c r="U835" s="53">
        <v>114376900</v>
      </c>
      <c r="V835" s="63">
        <f t="shared" si="316"/>
        <v>15.912042</v>
      </c>
      <c r="W835" s="36">
        <v>235</v>
      </c>
      <c r="X835">
        <v>1768</v>
      </c>
      <c r="Y835">
        <f t="shared" si="317"/>
        <v>13.29</v>
      </c>
      <c r="Z835" s="55">
        <v>1234936</v>
      </c>
      <c r="AA835" s="46">
        <v>1217442</v>
      </c>
      <c r="AB835" s="37">
        <f t="shared" si="318"/>
        <v>0.376778</v>
      </c>
      <c r="AC835" s="37" t="str">
        <f t="shared" si="319"/>
        <v/>
      </c>
      <c r="AD835" s="37" t="str">
        <f t="shared" si="320"/>
        <v/>
      </c>
      <c r="AE835" s="71">
        <f t="shared" si="321"/>
        <v>899.59809326312688</v>
      </c>
      <c r="AF835" s="71">
        <f t="shared" si="322"/>
        <v>0</v>
      </c>
      <c r="AG835" s="71">
        <f t="shared" si="323"/>
        <v>0</v>
      </c>
      <c r="AH835" s="71" t="str">
        <f t="shared" si="324"/>
        <v/>
      </c>
      <c r="AI835" s="37" t="str">
        <f t="shared" si="325"/>
        <v/>
      </c>
      <c r="AJ835" s="37" t="str">
        <f t="shared" si="326"/>
        <v/>
      </c>
      <c r="AK835" s="38">
        <f t="shared" si="327"/>
        <v>899.6</v>
      </c>
      <c r="AL835" s="38">
        <f t="shared" si="328"/>
        <v>915.01</v>
      </c>
      <c r="AM835" s="36">
        <f t="shared" si="329"/>
        <v>930094</v>
      </c>
      <c r="AN835" s="39">
        <f t="shared" si="330"/>
        <v>1.8122660999999999E-3</v>
      </c>
      <c r="AO835" s="36">
        <f t="shared" si="331"/>
        <v>685.50777498599996</v>
      </c>
      <c r="AP835" s="36">
        <f t="shared" si="332"/>
        <v>552520</v>
      </c>
      <c r="AQ835" s="36">
        <f t="shared" si="333"/>
        <v>15250</v>
      </c>
      <c r="AR835" s="36">
        <f t="shared" si="334"/>
        <v>60872.100000000006</v>
      </c>
      <c r="AS835" s="36">
        <f t="shared" si="335"/>
        <v>536584</v>
      </c>
      <c r="AT835" s="40">
        <f t="shared" si="336"/>
        <v>552520</v>
      </c>
      <c r="AU835" s="37"/>
      <c r="AV835" s="37">
        <f t="shared" si="337"/>
        <v>1</v>
      </c>
    </row>
    <row r="836" spans="1:48" ht="15" customHeight="1" x14ac:dyDescent="0.25">
      <c r="A836" s="43">
        <v>85</v>
      </c>
      <c r="B836" s="43">
        <v>800</v>
      </c>
      <c r="C836" t="s">
        <v>1955</v>
      </c>
      <c r="D836" t="s">
        <v>1956</v>
      </c>
      <c r="E836" s="44" t="s">
        <v>524</v>
      </c>
      <c r="F836" s="35">
        <v>44700</v>
      </c>
      <c r="G836" s="53">
        <v>201</v>
      </c>
      <c r="H836" s="56">
        <f t="shared" si="313"/>
        <v>2.3031960574204891</v>
      </c>
      <c r="I836">
        <v>31</v>
      </c>
      <c r="J836">
        <v>94</v>
      </c>
      <c r="K836" s="37">
        <f t="shared" ref="K836:K866" si="338">ROUND(I836/J836,6)*100</f>
        <v>32.978699999999996</v>
      </c>
      <c r="L836" s="37">
        <v>301</v>
      </c>
      <c r="M836" s="37">
        <v>265</v>
      </c>
      <c r="N836" s="37">
        <v>258</v>
      </c>
      <c r="O836" s="37">
        <v>235</v>
      </c>
      <c r="P836" s="48">
        <v>204</v>
      </c>
      <c r="Q836" s="53">
        <v>202</v>
      </c>
      <c r="R836" s="45">
        <f t="shared" si="314"/>
        <v>301</v>
      </c>
      <c r="S836" s="38">
        <f t="shared" si="315"/>
        <v>33.22</v>
      </c>
      <c r="T836" s="53">
        <v>2317300</v>
      </c>
      <c r="U836" s="53">
        <v>13270600</v>
      </c>
      <c r="V836" s="63">
        <f t="shared" si="316"/>
        <v>17.461908000000001</v>
      </c>
      <c r="W836" s="36">
        <v>33</v>
      </c>
      <c r="X836">
        <v>172</v>
      </c>
      <c r="Y836">
        <f t="shared" si="317"/>
        <v>19.190000000000001</v>
      </c>
      <c r="Z836" s="55">
        <v>150209</v>
      </c>
      <c r="AA836" s="46">
        <v>30000</v>
      </c>
      <c r="AB836" s="37">
        <f t="shared" si="318"/>
        <v>0.376778</v>
      </c>
      <c r="AC836" s="37" t="str">
        <f t="shared" si="319"/>
        <v/>
      </c>
      <c r="AD836" s="37" t="str">
        <f t="shared" si="320"/>
        <v/>
      </c>
      <c r="AE836" s="71">
        <f t="shared" si="321"/>
        <v>705.2100355748654</v>
      </c>
      <c r="AF836" s="71">
        <f t="shared" si="322"/>
        <v>0</v>
      </c>
      <c r="AG836" s="71">
        <f t="shared" si="323"/>
        <v>0</v>
      </c>
      <c r="AH836" s="71" t="str">
        <f t="shared" si="324"/>
        <v/>
      </c>
      <c r="AI836" s="37" t="str">
        <f t="shared" si="325"/>
        <v/>
      </c>
      <c r="AJ836" s="37" t="str">
        <f t="shared" si="326"/>
        <v/>
      </c>
      <c r="AK836" s="38">
        <f t="shared" si="327"/>
        <v>705.21</v>
      </c>
      <c r="AL836" s="38">
        <f t="shared" si="328"/>
        <v>717.29</v>
      </c>
      <c r="AM836" s="36">
        <f t="shared" si="329"/>
        <v>87580</v>
      </c>
      <c r="AN836" s="39">
        <f t="shared" si="330"/>
        <v>1.8122660999999999E-3</v>
      </c>
      <c r="AO836" s="36">
        <f t="shared" si="331"/>
        <v>77.709970368</v>
      </c>
      <c r="AP836" s="36">
        <f t="shared" si="332"/>
        <v>44778</v>
      </c>
      <c r="AQ836" s="36">
        <f t="shared" si="333"/>
        <v>2010</v>
      </c>
      <c r="AR836" s="36">
        <f t="shared" si="334"/>
        <v>1500</v>
      </c>
      <c r="AS836" s="36">
        <f t="shared" si="335"/>
        <v>43200</v>
      </c>
      <c r="AT836" s="40">
        <f t="shared" si="336"/>
        <v>44778</v>
      </c>
      <c r="AU836" s="37"/>
      <c r="AV836" s="37">
        <f t="shared" si="337"/>
        <v>1</v>
      </c>
    </row>
    <row r="837" spans="1:48" ht="15" customHeight="1" x14ac:dyDescent="0.25">
      <c r="A837" s="43">
        <v>85</v>
      </c>
      <c r="B837" s="43">
        <v>900</v>
      </c>
      <c r="C837" t="s">
        <v>2225</v>
      </c>
      <c r="D837" t="s">
        <v>2226</v>
      </c>
      <c r="E837" s="44" t="s">
        <v>658</v>
      </c>
      <c r="F837" s="35">
        <v>205363</v>
      </c>
      <c r="G837" s="53">
        <v>690</v>
      </c>
      <c r="H837" s="56">
        <f t="shared" si="313"/>
        <v>2.8388490907372552</v>
      </c>
      <c r="I837">
        <v>52</v>
      </c>
      <c r="J837">
        <v>226</v>
      </c>
      <c r="K837" s="37">
        <f t="shared" si="338"/>
        <v>23.008799999999997</v>
      </c>
      <c r="L837" s="37">
        <v>450</v>
      </c>
      <c r="M837" s="37">
        <v>528</v>
      </c>
      <c r="N837" s="37">
        <v>697</v>
      </c>
      <c r="O837" s="37">
        <v>697</v>
      </c>
      <c r="P837" s="48">
        <v>664</v>
      </c>
      <c r="Q837" s="53">
        <v>678</v>
      </c>
      <c r="R837" s="45">
        <f t="shared" si="314"/>
        <v>697</v>
      </c>
      <c r="S837" s="38">
        <f t="shared" si="315"/>
        <v>1</v>
      </c>
      <c r="T837" s="53">
        <v>3099500</v>
      </c>
      <c r="U837" s="53">
        <v>60054000</v>
      </c>
      <c r="V837" s="63">
        <f t="shared" si="316"/>
        <v>5.1611880000000001</v>
      </c>
      <c r="W837" s="36">
        <v>104</v>
      </c>
      <c r="X837">
        <v>601</v>
      </c>
      <c r="Y837">
        <f t="shared" si="317"/>
        <v>17.3</v>
      </c>
      <c r="Z837" s="55">
        <v>581367</v>
      </c>
      <c r="AA837" s="46">
        <v>212500</v>
      </c>
      <c r="AB837" s="37">
        <f t="shared" si="318"/>
        <v>0.376778</v>
      </c>
      <c r="AC837" s="37" t="str">
        <f t="shared" si="319"/>
        <v/>
      </c>
      <c r="AD837" s="37" t="str">
        <f t="shared" si="320"/>
        <v/>
      </c>
      <c r="AE837" s="71">
        <f t="shared" si="321"/>
        <v>823.52347061477269</v>
      </c>
      <c r="AF837" s="71">
        <f t="shared" si="322"/>
        <v>0</v>
      </c>
      <c r="AG837" s="71">
        <f t="shared" si="323"/>
        <v>0</v>
      </c>
      <c r="AH837" s="71" t="str">
        <f t="shared" si="324"/>
        <v/>
      </c>
      <c r="AI837" s="37" t="str">
        <f t="shared" si="325"/>
        <v/>
      </c>
      <c r="AJ837" s="37" t="str">
        <f t="shared" si="326"/>
        <v/>
      </c>
      <c r="AK837" s="38">
        <f t="shared" si="327"/>
        <v>823.52</v>
      </c>
      <c r="AL837" s="38">
        <f t="shared" si="328"/>
        <v>837.63</v>
      </c>
      <c r="AM837" s="36">
        <f t="shared" si="329"/>
        <v>358918</v>
      </c>
      <c r="AN837" s="39">
        <f t="shared" si="330"/>
        <v>1.8122660999999999E-3</v>
      </c>
      <c r="AO837" s="36">
        <f t="shared" si="331"/>
        <v>278.28252098550001</v>
      </c>
      <c r="AP837" s="36">
        <f t="shared" si="332"/>
        <v>205641</v>
      </c>
      <c r="AQ837" s="36">
        <f t="shared" si="333"/>
        <v>6900</v>
      </c>
      <c r="AR837" s="36">
        <f t="shared" si="334"/>
        <v>10625</v>
      </c>
      <c r="AS837" s="36">
        <f t="shared" si="335"/>
        <v>198463</v>
      </c>
      <c r="AT837" s="40">
        <f t="shared" si="336"/>
        <v>205641</v>
      </c>
      <c r="AU837" s="37"/>
      <c r="AV837" s="37">
        <f t="shared" si="337"/>
        <v>1</v>
      </c>
    </row>
    <row r="838" spans="1:48" ht="15" customHeight="1" x14ac:dyDescent="0.25">
      <c r="A838" s="43">
        <v>85</v>
      </c>
      <c r="B838" s="43">
        <v>1000</v>
      </c>
      <c r="C838" t="s">
        <v>2345</v>
      </c>
      <c r="D838" t="s">
        <v>2346</v>
      </c>
      <c r="E838" s="44" t="s">
        <v>718</v>
      </c>
      <c r="F838" s="35">
        <v>1164066</v>
      </c>
      <c r="G838" s="53">
        <v>4017</v>
      </c>
      <c r="H838" s="56">
        <f t="shared" si="313"/>
        <v>3.6039018317316716</v>
      </c>
      <c r="I838">
        <v>503</v>
      </c>
      <c r="J838">
        <v>1731</v>
      </c>
      <c r="K838" s="37">
        <f t="shared" si="338"/>
        <v>29.058299999999999</v>
      </c>
      <c r="L838" s="37">
        <v>1942</v>
      </c>
      <c r="M838" s="37">
        <v>2184</v>
      </c>
      <c r="N838" s="37">
        <v>2642</v>
      </c>
      <c r="O838" s="37">
        <v>3295</v>
      </c>
      <c r="P838" s="45">
        <v>3735</v>
      </c>
      <c r="Q838" s="53">
        <v>3990</v>
      </c>
      <c r="R838" s="45">
        <f t="shared" si="314"/>
        <v>3990</v>
      </c>
      <c r="S838" s="38">
        <f t="shared" si="315"/>
        <v>0</v>
      </c>
      <c r="T838" s="53">
        <v>43609100</v>
      </c>
      <c r="U838" s="53">
        <v>405365100</v>
      </c>
      <c r="V838" s="63">
        <f t="shared" si="316"/>
        <v>10.757980999999999</v>
      </c>
      <c r="W838" s="36">
        <v>567</v>
      </c>
      <c r="X838">
        <v>3979</v>
      </c>
      <c r="Y838">
        <f t="shared" si="317"/>
        <v>14.25</v>
      </c>
      <c r="Z838" s="55">
        <v>4130334</v>
      </c>
      <c r="AA838" s="46">
        <v>1894515</v>
      </c>
      <c r="AB838" s="37">
        <f t="shared" si="318"/>
        <v>0.376778</v>
      </c>
      <c r="AC838" s="37" t="str">
        <f t="shared" si="319"/>
        <v/>
      </c>
      <c r="AD838" s="37" t="str">
        <f t="shared" si="320"/>
        <v/>
      </c>
      <c r="AE838" s="71">
        <f t="shared" si="321"/>
        <v>0</v>
      </c>
      <c r="AF838" s="71">
        <f t="shared" si="322"/>
        <v>908.70065316724981</v>
      </c>
      <c r="AG838" s="71">
        <f t="shared" si="323"/>
        <v>0</v>
      </c>
      <c r="AH838" s="71" t="str">
        <f t="shared" si="324"/>
        <v/>
      </c>
      <c r="AI838" s="37" t="str">
        <f t="shared" si="325"/>
        <v/>
      </c>
      <c r="AJ838" s="37" t="str">
        <f t="shared" si="326"/>
        <v/>
      </c>
      <c r="AK838" s="38">
        <f t="shared" si="327"/>
        <v>908.7</v>
      </c>
      <c r="AL838" s="38">
        <f t="shared" si="328"/>
        <v>924.27</v>
      </c>
      <c r="AM838" s="36">
        <f t="shared" si="329"/>
        <v>2156574</v>
      </c>
      <c r="AN838" s="39">
        <f t="shared" si="330"/>
        <v>1.8122660999999999E-3</v>
      </c>
      <c r="AO838" s="36">
        <f t="shared" si="331"/>
        <v>1798.6886023787999</v>
      </c>
      <c r="AP838" s="36">
        <f t="shared" si="332"/>
        <v>1165865</v>
      </c>
      <c r="AQ838" s="36">
        <f t="shared" si="333"/>
        <v>40170</v>
      </c>
      <c r="AR838" s="36">
        <f t="shared" si="334"/>
        <v>94725.75</v>
      </c>
      <c r="AS838" s="36">
        <f t="shared" si="335"/>
        <v>1123896</v>
      </c>
      <c r="AT838" s="40">
        <f t="shared" si="336"/>
        <v>1165865</v>
      </c>
      <c r="AU838" s="37"/>
      <c r="AV838" s="37">
        <f t="shared" si="337"/>
        <v>1</v>
      </c>
    </row>
    <row r="839" spans="1:48" ht="15" customHeight="1" x14ac:dyDescent="0.25">
      <c r="A839" s="43">
        <v>85</v>
      </c>
      <c r="B839" s="43">
        <v>1100</v>
      </c>
      <c r="C839" t="s">
        <v>2395</v>
      </c>
      <c r="D839" t="s">
        <v>2396</v>
      </c>
      <c r="E839" s="44" t="s">
        <v>743</v>
      </c>
      <c r="F839" s="35">
        <v>247320</v>
      </c>
      <c r="G839" s="53">
        <v>813</v>
      </c>
      <c r="H839" s="56">
        <f t="shared" si="313"/>
        <v>2.910090545594068</v>
      </c>
      <c r="I839">
        <v>29</v>
      </c>
      <c r="J839">
        <v>326</v>
      </c>
      <c r="K839" s="37">
        <f t="shared" si="338"/>
        <v>8.8956999999999997</v>
      </c>
      <c r="L839" s="37">
        <v>346</v>
      </c>
      <c r="M839" s="37">
        <v>517</v>
      </c>
      <c r="N839" s="37">
        <v>529</v>
      </c>
      <c r="O839" s="37">
        <v>682</v>
      </c>
      <c r="P839" s="48">
        <v>697</v>
      </c>
      <c r="Q839" s="53">
        <v>809</v>
      </c>
      <c r="R839" s="45">
        <f t="shared" si="314"/>
        <v>809</v>
      </c>
      <c r="S839" s="38">
        <f t="shared" si="315"/>
        <v>0</v>
      </c>
      <c r="T839" s="53">
        <v>2899900</v>
      </c>
      <c r="U839" s="53">
        <v>61288000</v>
      </c>
      <c r="V839" s="63">
        <f t="shared" si="316"/>
        <v>4.7315950000000004</v>
      </c>
      <c r="W839" s="36">
        <v>86</v>
      </c>
      <c r="X839">
        <v>723</v>
      </c>
      <c r="Y839">
        <f t="shared" si="317"/>
        <v>11.89</v>
      </c>
      <c r="Z839" s="55">
        <v>578236</v>
      </c>
      <c r="AA839" s="46">
        <v>99999</v>
      </c>
      <c r="AB839" s="37">
        <f t="shared" si="318"/>
        <v>0.376778</v>
      </c>
      <c r="AC839" s="37" t="str">
        <f t="shared" si="319"/>
        <v/>
      </c>
      <c r="AD839" s="37" t="str">
        <f t="shared" si="320"/>
        <v/>
      </c>
      <c r="AE839" s="71">
        <f t="shared" si="321"/>
        <v>839.25906943918096</v>
      </c>
      <c r="AF839" s="71">
        <f t="shared" si="322"/>
        <v>0</v>
      </c>
      <c r="AG839" s="71">
        <f t="shared" si="323"/>
        <v>0</v>
      </c>
      <c r="AH839" s="71" t="str">
        <f t="shared" si="324"/>
        <v/>
      </c>
      <c r="AI839" s="37" t="str">
        <f t="shared" si="325"/>
        <v/>
      </c>
      <c r="AJ839" s="37" t="str">
        <f t="shared" si="326"/>
        <v/>
      </c>
      <c r="AK839" s="38">
        <f t="shared" si="327"/>
        <v>839.26</v>
      </c>
      <c r="AL839" s="38">
        <f t="shared" si="328"/>
        <v>853.64</v>
      </c>
      <c r="AM839" s="36">
        <f t="shared" si="329"/>
        <v>476143</v>
      </c>
      <c r="AN839" s="39">
        <f t="shared" si="330"/>
        <v>1.8122660999999999E-3</v>
      </c>
      <c r="AO839" s="36">
        <f t="shared" si="331"/>
        <v>414.6881658003</v>
      </c>
      <c r="AP839" s="36">
        <f t="shared" si="332"/>
        <v>247735</v>
      </c>
      <c r="AQ839" s="36">
        <f t="shared" si="333"/>
        <v>8130</v>
      </c>
      <c r="AR839" s="36">
        <f t="shared" si="334"/>
        <v>4999.9500000000007</v>
      </c>
      <c r="AS839" s="36">
        <f t="shared" si="335"/>
        <v>242320</v>
      </c>
      <c r="AT839" s="40">
        <f t="shared" si="336"/>
        <v>247735</v>
      </c>
      <c r="AU839" s="37"/>
      <c r="AV839" s="37">
        <f t="shared" si="337"/>
        <v>1</v>
      </c>
    </row>
    <row r="840" spans="1:48" ht="15" customHeight="1" x14ac:dyDescent="0.25">
      <c r="A840" s="43">
        <v>85</v>
      </c>
      <c r="B840" s="43">
        <v>1200</v>
      </c>
      <c r="C840" t="s">
        <v>2461</v>
      </c>
      <c r="D840" t="s">
        <v>2462</v>
      </c>
      <c r="E840" s="44" t="s">
        <v>776</v>
      </c>
      <c r="F840" s="35">
        <v>48866</v>
      </c>
      <c r="G840" s="53">
        <v>265</v>
      </c>
      <c r="H840" s="56">
        <f t="shared" si="313"/>
        <v>2.4232458739368079</v>
      </c>
      <c r="I840">
        <v>31</v>
      </c>
      <c r="J840">
        <v>89</v>
      </c>
      <c r="K840" s="37">
        <f t="shared" si="338"/>
        <v>34.831499999999998</v>
      </c>
      <c r="L840" s="37">
        <v>240</v>
      </c>
      <c r="M840" s="37">
        <v>249</v>
      </c>
      <c r="N840" s="37">
        <v>220</v>
      </c>
      <c r="O840" s="37">
        <v>230</v>
      </c>
      <c r="P840" s="48">
        <v>291</v>
      </c>
      <c r="Q840" s="53">
        <v>266</v>
      </c>
      <c r="R840" s="45">
        <f t="shared" si="314"/>
        <v>291</v>
      </c>
      <c r="S840" s="38">
        <f t="shared" si="315"/>
        <v>8.93</v>
      </c>
      <c r="T840" s="53">
        <v>3666300</v>
      </c>
      <c r="U840" s="53">
        <v>26676100</v>
      </c>
      <c r="V840" s="63">
        <f t="shared" si="316"/>
        <v>13.743763</v>
      </c>
      <c r="W840" s="36">
        <v>34</v>
      </c>
      <c r="X840">
        <v>187</v>
      </c>
      <c r="Y840">
        <f t="shared" si="317"/>
        <v>18.18</v>
      </c>
      <c r="Z840" s="55">
        <v>288649</v>
      </c>
      <c r="AA840" s="46">
        <v>76001</v>
      </c>
      <c r="AB840" s="37">
        <f t="shared" si="318"/>
        <v>0.376778</v>
      </c>
      <c r="AC840" s="37" t="str">
        <f t="shared" si="319"/>
        <v/>
      </c>
      <c r="AD840" s="37" t="str">
        <f t="shared" si="320"/>
        <v/>
      </c>
      <c r="AE840" s="71">
        <f t="shared" si="321"/>
        <v>731.72627889754028</v>
      </c>
      <c r="AF840" s="71">
        <f t="shared" si="322"/>
        <v>0</v>
      </c>
      <c r="AG840" s="71">
        <f t="shared" si="323"/>
        <v>0</v>
      </c>
      <c r="AH840" s="71" t="str">
        <f t="shared" si="324"/>
        <v/>
      </c>
      <c r="AI840" s="37" t="str">
        <f t="shared" si="325"/>
        <v/>
      </c>
      <c r="AJ840" s="37" t="str">
        <f t="shared" si="326"/>
        <v/>
      </c>
      <c r="AK840" s="38">
        <f t="shared" si="327"/>
        <v>731.73</v>
      </c>
      <c r="AL840" s="38">
        <f t="shared" si="328"/>
        <v>744.27</v>
      </c>
      <c r="AM840" s="36">
        <f t="shared" si="329"/>
        <v>88475</v>
      </c>
      <c r="AN840" s="39">
        <f t="shared" si="330"/>
        <v>1.8122660999999999E-3</v>
      </c>
      <c r="AO840" s="36">
        <f t="shared" si="331"/>
        <v>71.782047954899994</v>
      </c>
      <c r="AP840" s="36">
        <f t="shared" si="332"/>
        <v>48938</v>
      </c>
      <c r="AQ840" s="36">
        <f t="shared" si="333"/>
        <v>2650</v>
      </c>
      <c r="AR840" s="36">
        <f t="shared" si="334"/>
        <v>3800.05</v>
      </c>
      <c r="AS840" s="36">
        <f t="shared" si="335"/>
        <v>46216</v>
      </c>
      <c r="AT840" s="40">
        <f t="shared" si="336"/>
        <v>48938</v>
      </c>
      <c r="AU840" s="37"/>
      <c r="AV840" s="37">
        <f t="shared" si="337"/>
        <v>1</v>
      </c>
    </row>
    <row r="841" spans="1:48" ht="15" customHeight="1" x14ac:dyDescent="0.25">
      <c r="A841" s="43">
        <v>85</v>
      </c>
      <c r="B841" s="43">
        <v>1300</v>
      </c>
      <c r="C841" t="s">
        <v>2575</v>
      </c>
      <c r="D841" t="s">
        <v>2576</v>
      </c>
      <c r="E841" s="44" t="s">
        <v>833</v>
      </c>
      <c r="F841" s="35">
        <v>11486132</v>
      </c>
      <c r="G841" s="53">
        <v>25995</v>
      </c>
      <c r="H841" s="56">
        <f t="shared" si="313"/>
        <v>4.4148898217695987</v>
      </c>
      <c r="I841">
        <v>4231</v>
      </c>
      <c r="J841">
        <v>11551</v>
      </c>
      <c r="K841" s="37">
        <f t="shared" si="338"/>
        <v>36.628899999999994</v>
      </c>
      <c r="L841" s="37">
        <v>26438</v>
      </c>
      <c r="M841" s="37">
        <v>25075</v>
      </c>
      <c r="N841" s="37">
        <v>25399</v>
      </c>
      <c r="O841" s="37">
        <v>27069</v>
      </c>
      <c r="P841" s="45">
        <v>27592</v>
      </c>
      <c r="Q841" s="53">
        <v>25948</v>
      </c>
      <c r="R841" s="45">
        <f t="shared" si="314"/>
        <v>27592</v>
      </c>
      <c r="S841" s="38">
        <f t="shared" si="315"/>
        <v>5.79</v>
      </c>
      <c r="T841" s="53">
        <v>528682600</v>
      </c>
      <c r="U841" s="53">
        <v>2263620400</v>
      </c>
      <c r="V841" s="63">
        <f t="shared" si="316"/>
        <v>23.355620999999999</v>
      </c>
      <c r="W841" s="36">
        <v>4787</v>
      </c>
      <c r="X841">
        <v>26083</v>
      </c>
      <c r="Y841">
        <f t="shared" si="317"/>
        <v>18.350000000000001</v>
      </c>
      <c r="Z841" s="55">
        <v>28318193</v>
      </c>
      <c r="AA841" s="46">
        <v>10830373</v>
      </c>
      <c r="AB841" s="37">
        <f t="shared" si="318"/>
        <v>0.376778</v>
      </c>
      <c r="AC841" s="37" t="str">
        <f t="shared" si="319"/>
        <v/>
      </c>
      <c r="AD841" s="37" t="str">
        <f t="shared" si="320"/>
        <v/>
      </c>
      <c r="AE841" s="71">
        <f t="shared" si="321"/>
        <v>0</v>
      </c>
      <c r="AF841" s="71">
        <f t="shared" si="322"/>
        <v>0</v>
      </c>
      <c r="AG841" s="71">
        <f t="shared" si="323"/>
        <v>1157.4025353938498</v>
      </c>
      <c r="AH841" s="71" t="str">
        <f t="shared" si="324"/>
        <v/>
      </c>
      <c r="AI841" s="37" t="str">
        <f t="shared" si="325"/>
        <v/>
      </c>
      <c r="AJ841" s="37" t="str">
        <f t="shared" si="326"/>
        <v/>
      </c>
      <c r="AK841" s="38">
        <f t="shared" si="327"/>
        <v>1157.4000000000001</v>
      </c>
      <c r="AL841" s="38">
        <f t="shared" si="328"/>
        <v>1177.23</v>
      </c>
      <c r="AM841" s="36">
        <f t="shared" si="329"/>
        <v>19932422</v>
      </c>
      <c r="AN841" s="39">
        <f t="shared" si="330"/>
        <v>1.8122660999999999E-3</v>
      </c>
      <c r="AO841" s="36">
        <f t="shared" si="331"/>
        <v>15306.925037768999</v>
      </c>
      <c r="AP841" s="36">
        <f t="shared" si="332"/>
        <v>11501439</v>
      </c>
      <c r="AQ841" s="36">
        <f t="shared" si="333"/>
        <v>259950</v>
      </c>
      <c r="AR841" s="36">
        <f t="shared" si="334"/>
        <v>541518.65</v>
      </c>
      <c r="AS841" s="36">
        <f t="shared" si="335"/>
        <v>11226182</v>
      </c>
      <c r="AT841" s="40">
        <f t="shared" si="336"/>
        <v>11501439</v>
      </c>
      <c r="AU841" s="37"/>
      <c r="AV841" s="37">
        <f t="shared" si="337"/>
        <v>1</v>
      </c>
    </row>
    <row r="842" spans="1:48" ht="15" customHeight="1" x14ac:dyDescent="0.25">
      <c r="A842" s="43">
        <v>86</v>
      </c>
      <c r="B842" s="43">
        <v>100</v>
      </c>
      <c r="C842" t="s">
        <v>921</v>
      </c>
      <c r="D842" t="s">
        <v>922</v>
      </c>
      <c r="E842" s="44" t="s">
        <v>9</v>
      </c>
      <c r="F842" s="35">
        <v>258858</v>
      </c>
      <c r="G842" s="53">
        <v>8220</v>
      </c>
      <c r="H842" s="56">
        <f t="shared" si="313"/>
        <v>3.9148718175400505</v>
      </c>
      <c r="I842">
        <v>26</v>
      </c>
      <c r="J842">
        <v>2967</v>
      </c>
      <c r="K842" s="37">
        <f t="shared" si="338"/>
        <v>0.87629999999999997</v>
      </c>
      <c r="L842" s="37">
        <v>451</v>
      </c>
      <c r="M842" s="37">
        <v>564</v>
      </c>
      <c r="N842" s="37">
        <v>1251</v>
      </c>
      <c r="O842" s="37">
        <v>3621</v>
      </c>
      <c r="P842" s="45">
        <v>7044</v>
      </c>
      <c r="Q842" s="53">
        <v>7896</v>
      </c>
      <c r="R842" s="45">
        <f t="shared" si="314"/>
        <v>7896</v>
      </c>
      <c r="S842" s="38">
        <f t="shared" si="315"/>
        <v>0</v>
      </c>
      <c r="T842" s="53">
        <v>218591100</v>
      </c>
      <c r="U842" s="53">
        <v>1164757591</v>
      </c>
      <c r="V842" s="63">
        <f t="shared" si="316"/>
        <v>18.76709</v>
      </c>
      <c r="W842" s="36">
        <v>584</v>
      </c>
      <c r="X842">
        <v>7883</v>
      </c>
      <c r="Y842">
        <f t="shared" si="317"/>
        <v>7.41</v>
      </c>
      <c r="Z842" s="55">
        <v>12964248</v>
      </c>
      <c r="AA842" s="46">
        <v>4765732</v>
      </c>
      <c r="AB842" s="37">
        <f t="shared" si="318"/>
        <v>0.376778</v>
      </c>
      <c r="AC842" s="37" t="str">
        <f t="shared" si="319"/>
        <v/>
      </c>
      <c r="AD842" s="37" t="str">
        <f t="shared" si="320"/>
        <v/>
      </c>
      <c r="AE842" s="71">
        <f t="shared" si="321"/>
        <v>0</v>
      </c>
      <c r="AF842" s="71">
        <f t="shared" si="322"/>
        <v>777.50238041749992</v>
      </c>
      <c r="AG842" s="71">
        <f t="shared" si="323"/>
        <v>0</v>
      </c>
      <c r="AH842" s="71" t="str">
        <f t="shared" si="324"/>
        <v/>
      </c>
      <c r="AI842" s="37" t="str">
        <f t="shared" si="325"/>
        <v/>
      </c>
      <c r="AJ842" s="37" t="str">
        <f t="shared" si="326"/>
        <v/>
      </c>
      <c r="AK842" s="38">
        <f t="shared" si="327"/>
        <v>777.5</v>
      </c>
      <c r="AL842" s="38">
        <f t="shared" si="328"/>
        <v>790.82</v>
      </c>
      <c r="AM842" s="36">
        <f t="shared" si="329"/>
        <v>1615897</v>
      </c>
      <c r="AN842" s="39">
        <f t="shared" si="330"/>
        <v>1.8122660999999999E-3</v>
      </c>
      <c r="AO842" s="36">
        <f t="shared" si="331"/>
        <v>2459.3157760779</v>
      </c>
      <c r="AP842" s="36">
        <f t="shared" si="332"/>
        <v>261317</v>
      </c>
      <c r="AQ842" s="36">
        <f t="shared" si="333"/>
        <v>82200</v>
      </c>
      <c r="AR842" s="36">
        <f t="shared" si="334"/>
        <v>238286.6</v>
      </c>
      <c r="AS842" s="36">
        <f t="shared" si="335"/>
        <v>176658</v>
      </c>
      <c r="AT842" s="40">
        <f t="shared" si="336"/>
        <v>261317</v>
      </c>
      <c r="AU842" s="37"/>
      <c r="AV842" s="37">
        <f t="shared" si="337"/>
        <v>1</v>
      </c>
    </row>
    <row r="843" spans="1:48" ht="15" customHeight="1" x14ac:dyDescent="0.25">
      <c r="A843" s="43">
        <v>86</v>
      </c>
      <c r="B843" s="43">
        <v>200</v>
      </c>
      <c r="C843" t="s">
        <v>939</v>
      </c>
      <c r="D843" t="s">
        <v>940</v>
      </c>
      <c r="E843" s="44" t="s">
        <v>18</v>
      </c>
      <c r="F843" s="35">
        <v>678227</v>
      </c>
      <c r="G843" s="53">
        <v>3441</v>
      </c>
      <c r="H843" s="56">
        <f t="shared" si="313"/>
        <v>3.5366846726209302</v>
      </c>
      <c r="I843">
        <v>251</v>
      </c>
      <c r="J843">
        <v>1379</v>
      </c>
      <c r="K843" s="37">
        <f t="shared" si="338"/>
        <v>18.201600000000003</v>
      </c>
      <c r="L843" s="37">
        <v>1234</v>
      </c>
      <c r="M843" s="37">
        <v>1568</v>
      </c>
      <c r="N843" s="37">
        <v>2054</v>
      </c>
      <c r="O843" s="37">
        <v>2684</v>
      </c>
      <c r="P843" s="45">
        <v>3228</v>
      </c>
      <c r="Q843" s="53">
        <v>3330</v>
      </c>
      <c r="R843" s="45">
        <f t="shared" si="314"/>
        <v>3330</v>
      </c>
      <c r="S843" s="38">
        <f t="shared" si="315"/>
        <v>0</v>
      </c>
      <c r="T843" s="53">
        <v>58758500</v>
      </c>
      <c r="U843" s="53">
        <v>377732805</v>
      </c>
      <c r="V843" s="63">
        <f t="shared" si="316"/>
        <v>15.555572</v>
      </c>
      <c r="W843" s="36">
        <v>909</v>
      </c>
      <c r="X843">
        <v>3351</v>
      </c>
      <c r="Y843">
        <f t="shared" si="317"/>
        <v>27.13</v>
      </c>
      <c r="Z843" s="55">
        <v>3976169</v>
      </c>
      <c r="AA843" s="46">
        <v>1681504</v>
      </c>
      <c r="AB843" s="37">
        <f t="shared" si="318"/>
        <v>0.376778</v>
      </c>
      <c r="AC843" s="37" t="str">
        <f t="shared" si="319"/>
        <v/>
      </c>
      <c r="AD843" s="37" t="str">
        <f t="shared" si="320"/>
        <v/>
      </c>
      <c r="AE843" s="71">
        <f t="shared" si="321"/>
        <v>0</v>
      </c>
      <c r="AF843" s="71">
        <f t="shared" si="322"/>
        <v>876.30306265699994</v>
      </c>
      <c r="AG843" s="71">
        <f t="shared" si="323"/>
        <v>0</v>
      </c>
      <c r="AH843" s="71" t="str">
        <f t="shared" si="324"/>
        <v/>
      </c>
      <c r="AI843" s="37" t="str">
        <f t="shared" si="325"/>
        <v/>
      </c>
      <c r="AJ843" s="37" t="str">
        <f t="shared" si="326"/>
        <v/>
      </c>
      <c r="AK843" s="38">
        <f t="shared" si="327"/>
        <v>876.3</v>
      </c>
      <c r="AL843" s="38">
        <f t="shared" si="328"/>
        <v>891.31</v>
      </c>
      <c r="AM843" s="36">
        <f t="shared" si="329"/>
        <v>1568865</v>
      </c>
      <c r="AN843" s="39">
        <f t="shared" si="330"/>
        <v>1.8122660999999999E-3</v>
      </c>
      <c r="AO843" s="36">
        <f t="shared" si="331"/>
        <v>1614.0730547717999</v>
      </c>
      <c r="AP843" s="36">
        <f t="shared" si="332"/>
        <v>679841</v>
      </c>
      <c r="AQ843" s="36">
        <f t="shared" si="333"/>
        <v>34410</v>
      </c>
      <c r="AR843" s="36">
        <f t="shared" si="334"/>
        <v>84075.200000000012</v>
      </c>
      <c r="AS843" s="36">
        <f t="shared" si="335"/>
        <v>643817</v>
      </c>
      <c r="AT843" s="40">
        <f t="shared" si="336"/>
        <v>679841</v>
      </c>
      <c r="AU843" s="37"/>
      <c r="AV843" s="37">
        <f t="shared" si="337"/>
        <v>1</v>
      </c>
    </row>
    <row r="844" spans="1:48" ht="15" customHeight="1" x14ac:dyDescent="0.25">
      <c r="A844" s="43">
        <v>86</v>
      </c>
      <c r="B844" s="43">
        <v>300</v>
      </c>
      <c r="C844" t="s">
        <v>1113</v>
      </c>
      <c r="D844" t="s">
        <v>1114</v>
      </c>
      <c r="E844" s="44" t="s">
        <v>105</v>
      </c>
      <c r="F844" s="35">
        <v>1427128</v>
      </c>
      <c r="G844" s="53">
        <v>16884</v>
      </c>
      <c r="H844" s="56">
        <f t="shared" ref="H844:H866" si="339">LOG10(G844)</f>
        <v>4.2274753434823706</v>
      </c>
      <c r="I844">
        <v>446</v>
      </c>
      <c r="J844">
        <v>6467</v>
      </c>
      <c r="K844" s="37">
        <f t="shared" si="338"/>
        <v>6.8966000000000003</v>
      </c>
      <c r="L844" s="37">
        <v>3275</v>
      </c>
      <c r="M844" s="37">
        <v>4560</v>
      </c>
      <c r="N844" s="37">
        <v>6856</v>
      </c>
      <c r="O844" s="37">
        <v>10097</v>
      </c>
      <c r="P844" s="45">
        <v>15453</v>
      </c>
      <c r="Q844" s="53">
        <v>16168</v>
      </c>
      <c r="R844" s="45">
        <f t="shared" ref="R844:R866" si="340">MAX(L844:Q844)</f>
        <v>16168</v>
      </c>
      <c r="S844" s="38">
        <f t="shared" ref="S844:S866" si="341">ROUND(IF(100*(1-(G844/R844))&lt;0,0,100*(1-G844/R844)),2)</f>
        <v>0</v>
      </c>
      <c r="T844" s="53">
        <v>258972100</v>
      </c>
      <c r="U844" s="53">
        <v>2096256035</v>
      </c>
      <c r="V844" s="63">
        <f t="shared" ref="V844:V866" si="342">ROUND(T844/U844*100,6)</f>
        <v>12.35403</v>
      </c>
      <c r="W844" s="36">
        <v>2681</v>
      </c>
      <c r="X844">
        <v>16288</v>
      </c>
      <c r="Y844">
        <f t="shared" ref="Y844:Y866" si="343">ROUND(W844/X844*100,2)</f>
        <v>16.46</v>
      </c>
      <c r="Z844" s="55">
        <v>22345998</v>
      </c>
      <c r="AA844" s="46">
        <v>10233614</v>
      </c>
      <c r="AB844" s="37">
        <f t="shared" ref="AB844:AB866" si="344">ROUND(AA$11/Z$11,6)</f>
        <v>0.376778</v>
      </c>
      <c r="AC844" s="37" t="str">
        <f t="shared" ref="AC844:AC866" si="345">IF(AND(2500&lt;=G844,G844&lt;3000),(G844-2500)*0.002,"")</f>
        <v/>
      </c>
      <c r="AD844" s="37" t="str">
        <f t="shared" ref="AD844:AD866" si="346">IF(AND(10000&lt;=G844,G844&lt;11000),(11000-G844)*0.001,"")</f>
        <v/>
      </c>
      <c r="AE844" s="71">
        <f t="shared" ref="AE844:AE866" si="347">IF(G844&lt;3000, 196.487+(220.877*H844),0)</f>
        <v>0</v>
      </c>
      <c r="AF844" s="71">
        <f t="shared" ref="AF844:AF866" si="348">IF((AND(2500&lt;=G844,G844&lt;11000)),1.15*(497.308+(6.667*K844)+(9.215*V844)+(16.081*S844)),0)</f>
        <v>0</v>
      </c>
      <c r="AG844" s="71">
        <f t="shared" ref="AG844:AG866" si="349">IF(G844&gt;=10000,1.15*(293.056+(8.572*K844)+(11.494*Y844)+(5.719*V844)+(9.484*S844)),0)</f>
        <v>703.82023168549995</v>
      </c>
      <c r="AH844" s="71" t="str">
        <f t="shared" ref="AH844:AH866" si="350">IF(AND(2500&lt;=G844,G844&lt;3000),(AC844*AF844)+((1-AC844)*AE844),"")</f>
        <v/>
      </c>
      <c r="AI844" s="37" t="str">
        <f t="shared" ref="AI844:AI866" si="351">IF(AND(10000&lt;=G844,G844&lt;11000),(AD844*AF844)+(AG844*(1-AD844)),"")</f>
        <v/>
      </c>
      <c r="AJ844" s="37" t="str">
        <f t="shared" ref="AJ844:AJ866" si="352">IF(AND(AC844="",AD844=""),"",1)</f>
        <v/>
      </c>
      <c r="AK844" s="38">
        <f t="shared" ref="AK844:AK866" si="353">ROUND(IF(AJ844="",MAX(AE844,AF844,AG844),MAX(AH844,AI844)),2)</f>
        <v>703.82</v>
      </c>
      <c r="AL844" s="38">
        <f t="shared" ref="AL844:AL866" si="354">ROUND(AK844*AL$2,2)</f>
        <v>715.88</v>
      </c>
      <c r="AM844" s="36">
        <f t="shared" ref="AM844:AM866" si="355">ROUND(IF((AL844*G844)-(Z844*AB844)&lt;0,0,(AL844*G844)-(Z844*AB844)),0)</f>
        <v>3667437</v>
      </c>
      <c r="AN844" s="39">
        <f t="shared" ref="AN844:AN866" si="356">$AN$11</f>
        <v>1.8122660999999999E-3</v>
      </c>
      <c r="AO844" s="36">
        <f t="shared" ref="AO844:AO866" si="357">(AM844-F844)*AN844</f>
        <v>4060.0360542249</v>
      </c>
      <c r="AP844" s="36">
        <f t="shared" ref="AP844:AP866" si="358">ROUND(MAX(IF(F844&lt;AM844,F844+AO844,AM844),0),0)</f>
        <v>1431188</v>
      </c>
      <c r="AQ844" s="36">
        <f t="shared" ref="AQ844:AQ866" si="359">10*G844</f>
        <v>168840</v>
      </c>
      <c r="AR844" s="36">
        <f t="shared" ref="AR844:AR866" si="360">0.05*AA844</f>
        <v>511680.7</v>
      </c>
      <c r="AS844" s="36">
        <f t="shared" ref="AS844:AS866" si="361">ROUND(MAX(F844-MIN(AQ844:AR844)),0)</f>
        <v>1258288</v>
      </c>
      <c r="AT844" s="40">
        <f t="shared" ref="AT844:AT866" si="362">MAX(AP844,AS844)</f>
        <v>1431188</v>
      </c>
      <c r="AU844" s="37"/>
      <c r="AV844" s="37">
        <f t="shared" ref="AV844:AV866" si="363">IF(AT844&gt;0,1,0)</f>
        <v>1</v>
      </c>
    </row>
    <row r="845" spans="1:48" ht="15" customHeight="1" x14ac:dyDescent="0.25">
      <c r="A845" s="43">
        <v>86</v>
      </c>
      <c r="B845" s="43">
        <v>500</v>
      </c>
      <c r="C845" t="s">
        <v>1215</v>
      </c>
      <c r="D845" t="s">
        <v>1216</v>
      </c>
      <c r="E845" s="44" t="s">
        <v>156</v>
      </c>
      <c r="F845" s="35">
        <v>830724</v>
      </c>
      <c r="G845" s="53">
        <v>2855</v>
      </c>
      <c r="H845" s="56">
        <f t="shared" si="339"/>
        <v>3.4556061125818669</v>
      </c>
      <c r="I845">
        <v>241</v>
      </c>
      <c r="J845">
        <v>1123</v>
      </c>
      <c r="K845" s="37">
        <f t="shared" si="338"/>
        <v>21.4604</v>
      </c>
      <c r="L845" s="37">
        <v>1735</v>
      </c>
      <c r="M845" s="37">
        <v>2056</v>
      </c>
      <c r="N845" s="37">
        <v>2180</v>
      </c>
      <c r="O845" s="37">
        <v>2727</v>
      </c>
      <c r="P845" s="45">
        <v>2694</v>
      </c>
      <c r="Q845" s="53">
        <v>2799</v>
      </c>
      <c r="R845" s="45">
        <f t="shared" si="340"/>
        <v>2799</v>
      </c>
      <c r="S845" s="38">
        <f t="shared" si="341"/>
        <v>0</v>
      </c>
      <c r="T845" s="53">
        <v>66087400</v>
      </c>
      <c r="U845" s="53">
        <v>253917710</v>
      </c>
      <c r="V845" s="63">
        <f t="shared" si="342"/>
        <v>26.027094000000002</v>
      </c>
      <c r="W845" s="36">
        <v>462</v>
      </c>
      <c r="X845">
        <v>2771</v>
      </c>
      <c r="Y845">
        <f t="shared" si="343"/>
        <v>16.670000000000002</v>
      </c>
      <c r="Z845" s="55">
        <v>2980186</v>
      </c>
      <c r="AA845" s="46">
        <v>1557938</v>
      </c>
      <c r="AB845" s="37">
        <f t="shared" si="344"/>
        <v>0.376778</v>
      </c>
      <c r="AC845" s="37">
        <f t="shared" si="345"/>
        <v>0.71</v>
      </c>
      <c r="AD845" s="37" t="str">
        <f t="shared" si="346"/>
        <v/>
      </c>
      <c r="AE845" s="71">
        <f t="shared" si="347"/>
        <v>959.75091132874502</v>
      </c>
      <c r="AF845" s="71">
        <f t="shared" si="348"/>
        <v>1012.2577817114999</v>
      </c>
      <c r="AG845" s="71">
        <f t="shared" si="349"/>
        <v>0</v>
      </c>
      <c r="AH845" s="71">
        <f t="shared" si="350"/>
        <v>997.03078930050106</v>
      </c>
      <c r="AI845" s="37" t="str">
        <f t="shared" si="351"/>
        <v/>
      </c>
      <c r="AJ845" s="37">
        <f t="shared" si="352"/>
        <v>1</v>
      </c>
      <c r="AK845" s="38">
        <f t="shared" si="353"/>
        <v>997.03</v>
      </c>
      <c r="AL845" s="38">
        <f t="shared" si="354"/>
        <v>1014.11</v>
      </c>
      <c r="AM845" s="36">
        <f t="shared" si="355"/>
        <v>1772416</v>
      </c>
      <c r="AN845" s="39">
        <f t="shared" si="356"/>
        <v>1.8122660999999999E-3</v>
      </c>
      <c r="AO845" s="36">
        <f t="shared" si="357"/>
        <v>1706.5964882411999</v>
      </c>
      <c r="AP845" s="36">
        <f t="shared" si="358"/>
        <v>832431</v>
      </c>
      <c r="AQ845" s="36">
        <f t="shared" si="359"/>
        <v>28550</v>
      </c>
      <c r="AR845" s="36">
        <f t="shared" si="360"/>
        <v>77896.900000000009</v>
      </c>
      <c r="AS845" s="36">
        <f t="shared" si="361"/>
        <v>802174</v>
      </c>
      <c r="AT845" s="40">
        <f t="shared" si="362"/>
        <v>832431</v>
      </c>
      <c r="AU845" s="37"/>
      <c r="AV845" s="37">
        <f t="shared" si="363"/>
        <v>1</v>
      </c>
    </row>
    <row r="846" spans="1:48" ht="15" customHeight="1" x14ac:dyDescent="0.25">
      <c r="A846" s="43">
        <v>86</v>
      </c>
      <c r="B846" s="43">
        <v>600</v>
      </c>
      <c r="C846" t="s">
        <v>1295</v>
      </c>
      <c r="D846" t="s">
        <v>1296</v>
      </c>
      <c r="E846" s="44" t="s">
        <v>195</v>
      </c>
      <c r="F846" s="35">
        <v>569682</v>
      </c>
      <c r="G846" s="53">
        <v>7023</v>
      </c>
      <c r="H846" s="56">
        <f t="shared" si="339"/>
        <v>3.846522668416287</v>
      </c>
      <c r="I846">
        <v>282</v>
      </c>
      <c r="J846">
        <v>2425</v>
      </c>
      <c r="K846" s="37">
        <f t="shared" si="338"/>
        <v>11.6289</v>
      </c>
      <c r="L846" s="37">
        <v>1851</v>
      </c>
      <c r="M846" s="37">
        <v>2480</v>
      </c>
      <c r="N846" s="37">
        <v>2709</v>
      </c>
      <c r="O846" s="37">
        <v>3837</v>
      </c>
      <c r="P846" s="45">
        <v>5464</v>
      </c>
      <c r="Q846" s="53">
        <v>6484</v>
      </c>
      <c r="R846" s="45">
        <f t="shared" si="340"/>
        <v>6484</v>
      </c>
      <c r="S846" s="38">
        <f t="shared" si="341"/>
        <v>0</v>
      </c>
      <c r="T846" s="53">
        <v>174483800</v>
      </c>
      <c r="U846" s="53">
        <v>1100579499</v>
      </c>
      <c r="V846" s="63">
        <f t="shared" si="342"/>
        <v>15.853812</v>
      </c>
      <c r="W846" s="36">
        <v>805</v>
      </c>
      <c r="X846">
        <v>6539</v>
      </c>
      <c r="Y846">
        <f t="shared" si="343"/>
        <v>12.31</v>
      </c>
      <c r="Z846" s="55">
        <v>11042189</v>
      </c>
      <c r="AA846" s="46">
        <v>4195885</v>
      </c>
      <c r="AB846" s="37">
        <f t="shared" si="344"/>
        <v>0.376778</v>
      </c>
      <c r="AC846" s="37" t="str">
        <f t="shared" si="345"/>
        <v/>
      </c>
      <c r="AD846" s="37" t="str">
        <f t="shared" si="346"/>
        <v/>
      </c>
      <c r="AE846" s="71">
        <f t="shared" si="347"/>
        <v>0</v>
      </c>
      <c r="AF846" s="71">
        <f t="shared" si="348"/>
        <v>829.07036696199975</v>
      </c>
      <c r="AG846" s="71">
        <f t="shared" si="349"/>
        <v>0</v>
      </c>
      <c r="AH846" s="71" t="str">
        <f t="shared" si="350"/>
        <v/>
      </c>
      <c r="AI846" s="37" t="str">
        <f t="shared" si="351"/>
        <v/>
      </c>
      <c r="AJ846" s="37" t="str">
        <f t="shared" si="352"/>
        <v/>
      </c>
      <c r="AK846" s="38">
        <f t="shared" si="353"/>
        <v>829.07</v>
      </c>
      <c r="AL846" s="38">
        <f t="shared" si="354"/>
        <v>843.27</v>
      </c>
      <c r="AM846" s="36">
        <f t="shared" si="355"/>
        <v>1761831</v>
      </c>
      <c r="AN846" s="39">
        <f t="shared" si="356"/>
        <v>1.8122660999999999E-3</v>
      </c>
      <c r="AO846" s="36">
        <f t="shared" si="357"/>
        <v>2160.4912188488997</v>
      </c>
      <c r="AP846" s="36">
        <f t="shared" si="358"/>
        <v>571842</v>
      </c>
      <c r="AQ846" s="36">
        <f t="shared" si="359"/>
        <v>70230</v>
      </c>
      <c r="AR846" s="36">
        <f t="shared" si="360"/>
        <v>209794.25</v>
      </c>
      <c r="AS846" s="36">
        <f t="shared" si="361"/>
        <v>499452</v>
      </c>
      <c r="AT846" s="40">
        <f t="shared" si="362"/>
        <v>571842</v>
      </c>
      <c r="AU846" s="37"/>
      <c r="AV846" s="37">
        <f t="shared" si="363"/>
        <v>1</v>
      </c>
    </row>
    <row r="847" spans="1:48" ht="15" customHeight="1" x14ac:dyDescent="0.25">
      <c r="A847" s="43">
        <v>86</v>
      </c>
      <c r="B847" s="43">
        <v>1000</v>
      </c>
      <c r="C847" t="s">
        <v>1659</v>
      </c>
      <c r="D847" t="s">
        <v>1660</v>
      </c>
      <c r="E847" s="44" t="s">
        <v>376</v>
      </c>
      <c r="F847" s="35">
        <v>689047</v>
      </c>
      <c r="G847" s="53">
        <v>2173</v>
      </c>
      <c r="H847" s="56">
        <f t="shared" si="339"/>
        <v>3.3370597263205246</v>
      </c>
      <c r="I847">
        <v>47</v>
      </c>
      <c r="J847">
        <v>898</v>
      </c>
      <c r="K847" s="37">
        <f t="shared" si="338"/>
        <v>5.2338999999999993</v>
      </c>
      <c r="L847" s="37">
        <v>1162</v>
      </c>
      <c r="M847" s="37">
        <v>1240</v>
      </c>
      <c r="N847" s="37">
        <v>1343</v>
      </c>
      <c r="O847" s="37">
        <v>1853</v>
      </c>
      <c r="P847" s="45">
        <v>1962</v>
      </c>
      <c r="Q847" s="53">
        <v>2071</v>
      </c>
      <c r="R847" s="45">
        <f t="shared" si="340"/>
        <v>2071</v>
      </c>
      <c r="S847" s="38">
        <f t="shared" si="341"/>
        <v>0</v>
      </c>
      <c r="T847" s="53">
        <v>44334300</v>
      </c>
      <c r="U847" s="53">
        <v>255056228</v>
      </c>
      <c r="V847" s="63">
        <f t="shared" si="342"/>
        <v>17.382166999999999</v>
      </c>
      <c r="W847" s="36">
        <v>426</v>
      </c>
      <c r="X847">
        <v>1852</v>
      </c>
      <c r="Y847">
        <f t="shared" si="343"/>
        <v>23</v>
      </c>
      <c r="Z847" s="55">
        <v>2675248</v>
      </c>
      <c r="AA847" s="46">
        <v>1388140</v>
      </c>
      <c r="AB847" s="37">
        <f t="shared" si="344"/>
        <v>0.376778</v>
      </c>
      <c r="AC847" s="37" t="str">
        <f t="shared" si="345"/>
        <v/>
      </c>
      <c r="AD847" s="37" t="str">
        <f t="shared" si="346"/>
        <v/>
      </c>
      <c r="AE847" s="71">
        <f t="shared" si="347"/>
        <v>933.56674117049852</v>
      </c>
      <c r="AF847" s="71">
        <f t="shared" si="348"/>
        <v>0</v>
      </c>
      <c r="AG847" s="71">
        <f t="shared" si="349"/>
        <v>0</v>
      </c>
      <c r="AH847" s="71" t="str">
        <f t="shared" si="350"/>
        <v/>
      </c>
      <c r="AI847" s="37" t="str">
        <f t="shared" si="351"/>
        <v/>
      </c>
      <c r="AJ847" s="37" t="str">
        <f t="shared" si="352"/>
        <v/>
      </c>
      <c r="AK847" s="38">
        <f t="shared" si="353"/>
        <v>933.57</v>
      </c>
      <c r="AL847" s="38">
        <f t="shared" si="354"/>
        <v>949.56</v>
      </c>
      <c r="AM847" s="36">
        <f t="shared" si="355"/>
        <v>1055419</v>
      </c>
      <c r="AN847" s="39">
        <f t="shared" si="356"/>
        <v>1.8122660999999999E-3</v>
      </c>
      <c r="AO847" s="36">
        <f t="shared" si="357"/>
        <v>663.96355558919993</v>
      </c>
      <c r="AP847" s="36">
        <f t="shared" si="358"/>
        <v>689711</v>
      </c>
      <c r="AQ847" s="36">
        <f t="shared" si="359"/>
        <v>21730</v>
      </c>
      <c r="AR847" s="36">
        <f t="shared" si="360"/>
        <v>69407</v>
      </c>
      <c r="AS847" s="36">
        <f t="shared" si="361"/>
        <v>667317</v>
      </c>
      <c r="AT847" s="40">
        <f t="shared" si="362"/>
        <v>689711</v>
      </c>
      <c r="AU847" s="37"/>
      <c r="AV847" s="37">
        <f t="shared" si="363"/>
        <v>1</v>
      </c>
    </row>
    <row r="848" spans="1:48" ht="15" customHeight="1" x14ac:dyDescent="0.25">
      <c r="A848" s="43">
        <v>86</v>
      </c>
      <c r="B848" s="43">
        <v>1100</v>
      </c>
      <c r="C848" t="s">
        <v>1881</v>
      </c>
      <c r="D848" t="s">
        <v>1882</v>
      </c>
      <c r="E848" s="44" t="s">
        <v>487</v>
      </c>
      <c r="F848" s="35">
        <v>595230</v>
      </c>
      <c r="G848" s="53">
        <v>2240</v>
      </c>
      <c r="H848" s="56">
        <f t="shared" si="339"/>
        <v>3.3502480183341627</v>
      </c>
      <c r="I848">
        <v>122</v>
      </c>
      <c r="J848">
        <v>863</v>
      </c>
      <c r="K848" s="37">
        <f t="shared" si="338"/>
        <v>14.136699999999999</v>
      </c>
      <c r="L848" s="37">
        <v>1124</v>
      </c>
      <c r="M848" s="37">
        <v>1132</v>
      </c>
      <c r="N848" s="37">
        <v>1394</v>
      </c>
      <c r="O848" s="37">
        <v>1633</v>
      </c>
      <c r="P848" s="45">
        <v>2059</v>
      </c>
      <c r="Q848" s="53">
        <v>2159</v>
      </c>
      <c r="R848" s="45">
        <f t="shared" si="340"/>
        <v>2159</v>
      </c>
      <c r="S848" s="38">
        <f t="shared" si="341"/>
        <v>0</v>
      </c>
      <c r="T848" s="53">
        <v>67409300</v>
      </c>
      <c r="U848" s="53">
        <v>252605794</v>
      </c>
      <c r="V848" s="63">
        <f t="shared" si="342"/>
        <v>26.685572000000001</v>
      </c>
      <c r="W848" s="36">
        <v>205</v>
      </c>
      <c r="X848">
        <v>2260</v>
      </c>
      <c r="Y848">
        <f t="shared" si="343"/>
        <v>9.07</v>
      </c>
      <c r="Z848" s="55">
        <v>3012659</v>
      </c>
      <c r="AA848" s="46">
        <v>1558890</v>
      </c>
      <c r="AB848" s="37">
        <f t="shared" si="344"/>
        <v>0.376778</v>
      </c>
      <c r="AC848" s="37" t="str">
        <f t="shared" si="345"/>
        <v/>
      </c>
      <c r="AD848" s="37" t="str">
        <f t="shared" si="346"/>
        <v/>
      </c>
      <c r="AE848" s="71">
        <f t="shared" si="347"/>
        <v>936.47973154559486</v>
      </c>
      <c r="AF848" s="71">
        <f t="shared" si="348"/>
        <v>0</v>
      </c>
      <c r="AG848" s="71">
        <f t="shared" si="349"/>
        <v>0</v>
      </c>
      <c r="AH848" s="71" t="str">
        <f t="shared" si="350"/>
        <v/>
      </c>
      <c r="AI848" s="37" t="str">
        <f t="shared" si="351"/>
        <v/>
      </c>
      <c r="AJ848" s="37" t="str">
        <f t="shared" si="352"/>
        <v/>
      </c>
      <c r="AK848" s="38">
        <f t="shared" si="353"/>
        <v>936.48</v>
      </c>
      <c r="AL848" s="38">
        <f t="shared" si="354"/>
        <v>952.52</v>
      </c>
      <c r="AM848" s="36">
        <f t="shared" si="355"/>
        <v>998541</v>
      </c>
      <c r="AN848" s="39">
        <f t="shared" si="356"/>
        <v>1.8122660999999999E-3</v>
      </c>
      <c r="AO848" s="36">
        <f t="shared" si="357"/>
        <v>730.90685305709997</v>
      </c>
      <c r="AP848" s="36">
        <f t="shared" si="358"/>
        <v>595961</v>
      </c>
      <c r="AQ848" s="36">
        <f t="shared" si="359"/>
        <v>22400</v>
      </c>
      <c r="AR848" s="36">
        <f t="shared" si="360"/>
        <v>77944.5</v>
      </c>
      <c r="AS848" s="36">
        <f t="shared" si="361"/>
        <v>572830</v>
      </c>
      <c r="AT848" s="40">
        <f t="shared" si="362"/>
        <v>595961</v>
      </c>
      <c r="AU848" s="37"/>
      <c r="AV848" s="37">
        <f t="shared" si="363"/>
        <v>1</v>
      </c>
    </row>
    <row r="849" spans="1:48" ht="15" customHeight="1" x14ac:dyDescent="0.25">
      <c r="A849" s="43">
        <v>86</v>
      </c>
      <c r="B849" s="43">
        <v>1200</v>
      </c>
      <c r="C849" t="s">
        <v>1971</v>
      </c>
      <c r="D849" t="s">
        <v>1972</v>
      </c>
      <c r="E849" s="44" t="s">
        <v>532</v>
      </c>
      <c r="F849" s="35">
        <v>0</v>
      </c>
      <c r="G849" s="53">
        <v>15087</v>
      </c>
      <c r="H849" s="56">
        <f t="shared" si="339"/>
        <v>4.1786028903405894</v>
      </c>
      <c r="I849">
        <v>251</v>
      </c>
      <c r="J849">
        <v>5586</v>
      </c>
      <c r="K849" s="37">
        <f t="shared" si="338"/>
        <v>4.4934000000000003</v>
      </c>
      <c r="L849" s="37">
        <v>1636</v>
      </c>
      <c r="M849" s="37">
        <v>2830</v>
      </c>
      <c r="N849" s="37">
        <v>4941</v>
      </c>
      <c r="O849" s="37">
        <v>7868</v>
      </c>
      <c r="P849" s="45">
        <v>12759</v>
      </c>
      <c r="Q849" s="53">
        <v>14455</v>
      </c>
      <c r="R849" s="45">
        <f t="shared" si="340"/>
        <v>14455</v>
      </c>
      <c r="S849" s="38">
        <f t="shared" si="341"/>
        <v>0</v>
      </c>
      <c r="T849" s="53">
        <v>1117925095</v>
      </c>
      <c r="U849" s="53">
        <v>2607902640</v>
      </c>
      <c r="V849" s="63">
        <f t="shared" si="342"/>
        <v>42.866826000000003</v>
      </c>
      <c r="W849" s="36">
        <v>1519</v>
      </c>
      <c r="X849">
        <v>14447</v>
      </c>
      <c r="Y849">
        <f t="shared" si="343"/>
        <v>10.51</v>
      </c>
      <c r="Z849" s="55">
        <v>37295864</v>
      </c>
      <c r="AA849" s="46">
        <v>12034761</v>
      </c>
      <c r="AB849" s="37">
        <f t="shared" si="344"/>
        <v>0.376778</v>
      </c>
      <c r="AC849" s="37" t="str">
        <f t="shared" si="345"/>
        <v/>
      </c>
      <c r="AD849" s="37" t="str">
        <f t="shared" si="346"/>
        <v/>
      </c>
      <c r="AE849" s="71">
        <f t="shared" si="347"/>
        <v>0</v>
      </c>
      <c r="AF849" s="71">
        <f t="shared" si="348"/>
        <v>0</v>
      </c>
      <c r="AG849" s="71">
        <f t="shared" si="349"/>
        <v>802.16035409810002</v>
      </c>
      <c r="AH849" s="71" t="str">
        <f t="shared" si="350"/>
        <v/>
      </c>
      <c r="AI849" s="37" t="str">
        <f t="shared" si="351"/>
        <v/>
      </c>
      <c r="AJ849" s="37" t="str">
        <f t="shared" si="352"/>
        <v/>
      </c>
      <c r="AK849" s="38">
        <f t="shared" si="353"/>
        <v>802.16</v>
      </c>
      <c r="AL849" s="38">
        <f t="shared" si="354"/>
        <v>815.9</v>
      </c>
      <c r="AM849" s="36">
        <f t="shared" si="355"/>
        <v>0</v>
      </c>
      <c r="AN849" s="39">
        <f t="shared" si="356"/>
        <v>1.8122660999999999E-3</v>
      </c>
      <c r="AO849" s="36">
        <f t="shared" si="357"/>
        <v>0</v>
      </c>
      <c r="AP849" s="36">
        <f t="shared" si="358"/>
        <v>0</v>
      </c>
      <c r="AQ849" s="36">
        <f t="shared" si="359"/>
        <v>150870</v>
      </c>
      <c r="AR849" s="36">
        <f t="shared" si="360"/>
        <v>601738.05000000005</v>
      </c>
      <c r="AS849" s="36">
        <f t="shared" si="361"/>
        <v>-150870</v>
      </c>
      <c r="AT849" s="40">
        <f t="shared" si="362"/>
        <v>0</v>
      </c>
      <c r="AU849" s="37"/>
      <c r="AV849" s="37">
        <f t="shared" si="363"/>
        <v>0</v>
      </c>
    </row>
    <row r="850" spans="1:48" ht="15" customHeight="1" x14ac:dyDescent="0.25">
      <c r="A850" s="43">
        <v>86</v>
      </c>
      <c r="B850" s="43">
        <v>1300</v>
      </c>
      <c r="C850" t="s">
        <v>1973</v>
      </c>
      <c r="D850" t="s">
        <v>1974</v>
      </c>
      <c r="E850" s="44" t="s">
        <v>533</v>
      </c>
      <c r="F850" s="35">
        <v>734888</v>
      </c>
      <c r="G850" s="53">
        <v>3983</v>
      </c>
      <c r="H850" s="56">
        <f t="shared" si="339"/>
        <v>3.6002103064093278</v>
      </c>
      <c r="I850">
        <v>74</v>
      </c>
      <c r="J850">
        <v>1522</v>
      </c>
      <c r="K850" s="37">
        <f t="shared" si="338"/>
        <v>4.8620000000000001</v>
      </c>
      <c r="L850" s="37">
        <v>379</v>
      </c>
      <c r="M850" s="37">
        <v>762</v>
      </c>
      <c r="N850" s="37">
        <v>1008</v>
      </c>
      <c r="O850" s="37">
        <v>1143</v>
      </c>
      <c r="P850" s="45">
        <v>2847</v>
      </c>
      <c r="Q850" s="53">
        <v>3775</v>
      </c>
      <c r="R850" s="45">
        <f t="shared" si="340"/>
        <v>3775</v>
      </c>
      <c r="S850" s="38">
        <f t="shared" si="341"/>
        <v>0</v>
      </c>
      <c r="T850" s="53">
        <v>23380200</v>
      </c>
      <c r="U850" s="53">
        <v>395931380</v>
      </c>
      <c r="V850" s="63">
        <f t="shared" si="342"/>
        <v>5.9051140000000002</v>
      </c>
      <c r="W850" s="36">
        <v>286</v>
      </c>
      <c r="X850">
        <v>3779</v>
      </c>
      <c r="Y850">
        <f t="shared" si="343"/>
        <v>7.57</v>
      </c>
      <c r="Z850" s="55">
        <v>4023060</v>
      </c>
      <c r="AA850" s="46">
        <v>1762863</v>
      </c>
      <c r="AB850" s="37">
        <f t="shared" si="344"/>
        <v>0.376778</v>
      </c>
      <c r="AC850" s="37" t="str">
        <f t="shared" si="345"/>
        <v/>
      </c>
      <c r="AD850" s="37" t="str">
        <f t="shared" si="346"/>
        <v/>
      </c>
      <c r="AE850" s="71">
        <f t="shared" si="347"/>
        <v>0</v>
      </c>
      <c r="AF850" s="71">
        <f t="shared" si="348"/>
        <v>671.75936643649993</v>
      </c>
      <c r="AG850" s="71">
        <f t="shared" si="349"/>
        <v>0</v>
      </c>
      <c r="AH850" s="71" t="str">
        <f t="shared" si="350"/>
        <v/>
      </c>
      <c r="AI850" s="37" t="str">
        <f t="shared" si="351"/>
        <v/>
      </c>
      <c r="AJ850" s="37" t="str">
        <f t="shared" si="352"/>
        <v/>
      </c>
      <c r="AK850" s="38">
        <f t="shared" si="353"/>
        <v>671.76</v>
      </c>
      <c r="AL850" s="38">
        <f t="shared" si="354"/>
        <v>683.27</v>
      </c>
      <c r="AM850" s="36">
        <f t="shared" si="355"/>
        <v>1205664</v>
      </c>
      <c r="AN850" s="39">
        <f t="shared" si="356"/>
        <v>1.8122660999999999E-3</v>
      </c>
      <c r="AO850" s="36">
        <f t="shared" si="357"/>
        <v>853.17138549359993</v>
      </c>
      <c r="AP850" s="36">
        <f t="shared" si="358"/>
        <v>735741</v>
      </c>
      <c r="AQ850" s="36">
        <f t="shared" si="359"/>
        <v>39830</v>
      </c>
      <c r="AR850" s="36">
        <f t="shared" si="360"/>
        <v>88143.150000000009</v>
      </c>
      <c r="AS850" s="36">
        <f t="shared" si="361"/>
        <v>695058</v>
      </c>
      <c r="AT850" s="40">
        <f t="shared" si="362"/>
        <v>735741</v>
      </c>
      <c r="AU850" s="37"/>
      <c r="AV850" s="37">
        <f t="shared" si="363"/>
        <v>1</v>
      </c>
    </row>
    <row r="851" spans="1:48" ht="15" customHeight="1" x14ac:dyDescent="0.25">
      <c r="A851" s="43">
        <v>86</v>
      </c>
      <c r="B851" s="43">
        <v>1600</v>
      </c>
      <c r="C851" t="s">
        <v>2365</v>
      </c>
      <c r="D851" t="s">
        <v>2366</v>
      </c>
      <c r="E851" s="44" t="s">
        <v>728</v>
      </c>
      <c r="F851" s="35">
        <v>0</v>
      </c>
      <c r="G851" s="53">
        <v>20371</v>
      </c>
      <c r="H851" s="56">
        <f t="shared" si="339"/>
        <v>4.3090123487754273</v>
      </c>
      <c r="I851">
        <v>189</v>
      </c>
      <c r="J851">
        <v>6704</v>
      </c>
      <c r="K851" s="37">
        <f t="shared" si="338"/>
        <v>2.8191999999999999</v>
      </c>
      <c r="L851" s="37">
        <v>1021</v>
      </c>
      <c r="M851" s="37">
        <v>1519</v>
      </c>
      <c r="N851" s="37">
        <v>2506</v>
      </c>
      <c r="O851" s="37">
        <v>9099</v>
      </c>
      <c r="P851" s="45">
        <v>16399</v>
      </c>
      <c r="Q851" s="53">
        <v>18235</v>
      </c>
      <c r="R851" s="45">
        <f t="shared" si="340"/>
        <v>18235</v>
      </c>
      <c r="S851" s="38">
        <f t="shared" si="341"/>
        <v>0</v>
      </c>
      <c r="T851" s="53">
        <v>249883800</v>
      </c>
      <c r="U851" s="53">
        <v>3199648108</v>
      </c>
      <c r="V851" s="63">
        <f t="shared" si="342"/>
        <v>7.8097279999999998</v>
      </c>
      <c r="W851" s="36">
        <v>1631</v>
      </c>
      <c r="X851">
        <v>18648</v>
      </c>
      <c r="Y851">
        <f t="shared" si="343"/>
        <v>8.75</v>
      </c>
      <c r="Z851" s="55">
        <v>33523263</v>
      </c>
      <c r="AA851" s="46">
        <v>8013814</v>
      </c>
      <c r="AB851" s="37">
        <f t="shared" si="344"/>
        <v>0.376778</v>
      </c>
      <c r="AC851" s="37" t="str">
        <f t="shared" si="345"/>
        <v/>
      </c>
      <c r="AD851" s="37" t="str">
        <f t="shared" si="346"/>
        <v/>
      </c>
      <c r="AE851" s="71">
        <f t="shared" si="347"/>
        <v>0</v>
      </c>
      <c r="AF851" s="71">
        <f t="shared" si="348"/>
        <v>0</v>
      </c>
      <c r="AG851" s="71">
        <f t="shared" si="349"/>
        <v>531.82729435679983</v>
      </c>
      <c r="AH851" s="71" t="str">
        <f t="shared" si="350"/>
        <v/>
      </c>
      <c r="AI851" s="37" t="str">
        <f t="shared" si="351"/>
        <v/>
      </c>
      <c r="AJ851" s="37" t="str">
        <f t="shared" si="352"/>
        <v/>
      </c>
      <c r="AK851" s="38">
        <f t="shared" si="353"/>
        <v>531.83000000000004</v>
      </c>
      <c r="AL851" s="38">
        <f t="shared" si="354"/>
        <v>540.94000000000005</v>
      </c>
      <c r="AM851" s="36">
        <f t="shared" si="355"/>
        <v>0</v>
      </c>
      <c r="AN851" s="39">
        <f t="shared" si="356"/>
        <v>1.8122660999999999E-3</v>
      </c>
      <c r="AO851" s="36">
        <f t="shared" si="357"/>
        <v>0</v>
      </c>
      <c r="AP851" s="36">
        <f t="shared" si="358"/>
        <v>0</v>
      </c>
      <c r="AQ851" s="36">
        <f t="shared" si="359"/>
        <v>203710</v>
      </c>
      <c r="AR851" s="36">
        <f t="shared" si="360"/>
        <v>400690.7</v>
      </c>
      <c r="AS851" s="36">
        <f t="shared" si="361"/>
        <v>-203710</v>
      </c>
      <c r="AT851" s="40">
        <f t="shared" si="362"/>
        <v>0</v>
      </c>
      <c r="AU851" s="37"/>
      <c r="AV851" s="37">
        <f t="shared" si="363"/>
        <v>0</v>
      </c>
    </row>
    <row r="852" spans="1:48" ht="15" customHeight="1" x14ac:dyDescent="0.25">
      <c r="A852" s="43">
        <v>86</v>
      </c>
      <c r="B852" s="43">
        <v>1700</v>
      </c>
      <c r="C852" t="s">
        <v>2321</v>
      </c>
      <c r="D852" t="s">
        <v>2322</v>
      </c>
      <c r="E852" s="44" t="s">
        <v>706</v>
      </c>
      <c r="F852" s="35">
        <v>37226</v>
      </c>
      <c r="G852" s="53">
        <v>187</v>
      </c>
      <c r="H852" s="56">
        <f t="shared" si="339"/>
        <v>2.271841606536499</v>
      </c>
      <c r="I852">
        <v>23</v>
      </c>
      <c r="J852">
        <v>78</v>
      </c>
      <c r="K852" s="37">
        <f t="shared" si="338"/>
        <v>29.487200000000001</v>
      </c>
      <c r="L852" s="37">
        <v>238</v>
      </c>
      <c r="M852" s="37">
        <v>205</v>
      </c>
      <c r="N852" s="37">
        <v>193</v>
      </c>
      <c r="O852" s="37">
        <v>204</v>
      </c>
      <c r="P852" s="48">
        <v>187</v>
      </c>
      <c r="Q852" s="53">
        <v>185</v>
      </c>
      <c r="R852" s="45">
        <f t="shared" si="340"/>
        <v>238</v>
      </c>
      <c r="S852" s="38">
        <f t="shared" si="341"/>
        <v>21.43</v>
      </c>
      <c r="T852" s="53">
        <v>4648800</v>
      </c>
      <c r="U852" s="53">
        <v>18710945</v>
      </c>
      <c r="V852" s="63">
        <f t="shared" si="342"/>
        <v>24.845351000000001</v>
      </c>
      <c r="W852" s="36">
        <v>25</v>
      </c>
      <c r="X852">
        <v>179</v>
      </c>
      <c r="Y852">
        <f t="shared" si="343"/>
        <v>13.97</v>
      </c>
      <c r="Z852" s="55">
        <v>223260</v>
      </c>
      <c r="AA852" s="46">
        <v>154600</v>
      </c>
      <c r="AB852" s="37">
        <f t="shared" si="344"/>
        <v>0.376778</v>
      </c>
      <c r="AC852" s="37" t="str">
        <f t="shared" si="345"/>
        <v/>
      </c>
      <c r="AD852" s="37" t="str">
        <f t="shared" si="346"/>
        <v/>
      </c>
      <c r="AE852" s="71">
        <f t="shared" si="347"/>
        <v>698.28455852696231</v>
      </c>
      <c r="AF852" s="71">
        <f t="shared" si="348"/>
        <v>0</v>
      </c>
      <c r="AG852" s="71">
        <f t="shared" si="349"/>
        <v>0</v>
      </c>
      <c r="AH852" s="71" t="str">
        <f t="shared" si="350"/>
        <v/>
      </c>
      <c r="AI852" s="37" t="str">
        <f t="shared" si="351"/>
        <v/>
      </c>
      <c r="AJ852" s="37" t="str">
        <f t="shared" si="352"/>
        <v/>
      </c>
      <c r="AK852" s="38">
        <f t="shared" si="353"/>
        <v>698.28</v>
      </c>
      <c r="AL852" s="38">
        <f t="shared" si="354"/>
        <v>710.24</v>
      </c>
      <c r="AM852" s="36">
        <f t="shared" si="355"/>
        <v>48695</v>
      </c>
      <c r="AN852" s="39">
        <f t="shared" si="356"/>
        <v>1.8122660999999999E-3</v>
      </c>
      <c r="AO852" s="36">
        <f t="shared" si="357"/>
        <v>20.784879900899998</v>
      </c>
      <c r="AP852" s="36">
        <f t="shared" si="358"/>
        <v>37247</v>
      </c>
      <c r="AQ852" s="36">
        <f t="shared" si="359"/>
        <v>1870</v>
      </c>
      <c r="AR852" s="36">
        <f t="shared" si="360"/>
        <v>7730</v>
      </c>
      <c r="AS852" s="36">
        <f t="shared" si="361"/>
        <v>35356</v>
      </c>
      <c r="AT852" s="40">
        <f t="shared" si="362"/>
        <v>37247</v>
      </c>
      <c r="AU852" s="37"/>
      <c r="AV852" s="37">
        <f t="shared" si="363"/>
        <v>1</v>
      </c>
    </row>
    <row r="853" spans="1:48" ht="15" customHeight="1" x14ac:dyDescent="0.25">
      <c r="A853" s="43">
        <v>86</v>
      </c>
      <c r="B853" s="43">
        <v>1800</v>
      </c>
      <c r="C853" t="s">
        <v>2529</v>
      </c>
      <c r="D853" t="s">
        <v>2530</v>
      </c>
      <c r="E853" s="44" t="s">
        <v>810</v>
      </c>
      <c r="F853" s="35">
        <v>320236</v>
      </c>
      <c r="G853" s="53">
        <v>2116</v>
      </c>
      <c r="H853" s="56">
        <f t="shared" si="339"/>
        <v>3.3255156633631482</v>
      </c>
      <c r="I853">
        <v>60</v>
      </c>
      <c r="J853">
        <v>688</v>
      </c>
      <c r="K853" s="37">
        <f t="shared" si="338"/>
        <v>8.7209000000000003</v>
      </c>
      <c r="L853" s="37">
        <v>573</v>
      </c>
      <c r="M853" s="37">
        <v>470</v>
      </c>
      <c r="N853" s="37">
        <v>600</v>
      </c>
      <c r="O853" s="37">
        <v>732</v>
      </c>
      <c r="P853" s="45">
        <v>1357</v>
      </c>
      <c r="Q853" s="53">
        <v>1900</v>
      </c>
      <c r="R853" s="45">
        <f t="shared" si="340"/>
        <v>1900</v>
      </c>
      <c r="S853" s="38">
        <f t="shared" si="341"/>
        <v>0</v>
      </c>
      <c r="T853" s="53">
        <v>15050200</v>
      </c>
      <c r="U853" s="53">
        <v>284552627</v>
      </c>
      <c r="V853" s="63">
        <f t="shared" si="342"/>
        <v>5.2890740000000003</v>
      </c>
      <c r="W853" s="36">
        <v>103</v>
      </c>
      <c r="X853">
        <v>1803</v>
      </c>
      <c r="Y853">
        <f t="shared" si="343"/>
        <v>5.71</v>
      </c>
      <c r="Z853" s="55">
        <v>2933039</v>
      </c>
      <c r="AA853" s="46">
        <v>1167384</v>
      </c>
      <c r="AB853" s="37">
        <f t="shared" si="344"/>
        <v>0.376778</v>
      </c>
      <c r="AC853" s="37" t="str">
        <f t="shared" si="345"/>
        <v/>
      </c>
      <c r="AD853" s="37" t="str">
        <f t="shared" si="346"/>
        <v/>
      </c>
      <c r="AE853" s="71">
        <f t="shared" si="347"/>
        <v>931.01692317666209</v>
      </c>
      <c r="AF853" s="71">
        <f t="shared" si="348"/>
        <v>0</v>
      </c>
      <c r="AG853" s="71">
        <f t="shared" si="349"/>
        <v>0</v>
      </c>
      <c r="AH853" s="71" t="str">
        <f t="shared" si="350"/>
        <v/>
      </c>
      <c r="AI853" s="37" t="str">
        <f t="shared" si="351"/>
        <v/>
      </c>
      <c r="AJ853" s="37" t="str">
        <f t="shared" si="352"/>
        <v/>
      </c>
      <c r="AK853" s="38">
        <f t="shared" si="353"/>
        <v>931.02</v>
      </c>
      <c r="AL853" s="38">
        <f t="shared" si="354"/>
        <v>946.97</v>
      </c>
      <c r="AM853" s="36">
        <f t="shared" si="355"/>
        <v>898684</v>
      </c>
      <c r="AN853" s="39">
        <f t="shared" si="356"/>
        <v>1.8122660999999999E-3</v>
      </c>
      <c r="AO853" s="36">
        <f t="shared" si="357"/>
        <v>1048.3017010127999</v>
      </c>
      <c r="AP853" s="36">
        <f t="shared" si="358"/>
        <v>321284</v>
      </c>
      <c r="AQ853" s="36">
        <f t="shared" si="359"/>
        <v>21160</v>
      </c>
      <c r="AR853" s="36">
        <f t="shared" si="360"/>
        <v>58369.200000000004</v>
      </c>
      <c r="AS853" s="36">
        <f t="shared" si="361"/>
        <v>299076</v>
      </c>
      <c r="AT853" s="40">
        <f t="shared" si="362"/>
        <v>321284</v>
      </c>
      <c r="AU853" s="37"/>
      <c r="AV853" s="37">
        <f t="shared" si="363"/>
        <v>1</v>
      </c>
    </row>
    <row r="854" spans="1:48" ht="15" customHeight="1" x14ac:dyDescent="0.25">
      <c r="A854" s="43">
        <v>86</v>
      </c>
      <c r="B854" s="43">
        <v>1900</v>
      </c>
      <c r="C854" t="s">
        <v>2109</v>
      </c>
      <c r="D854" t="s">
        <v>2110</v>
      </c>
      <c r="E854" s="44" t="s">
        <v>601</v>
      </c>
      <c r="F854" s="35">
        <v>73598</v>
      </c>
      <c r="G854" s="53">
        <v>22705</v>
      </c>
      <c r="H854" s="56">
        <f t="shared" si="339"/>
        <v>4.3561215062369856</v>
      </c>
      <c r="I854">
        <v>144</v>
      </c>
      <c r="J854">
        <v>6960</v>
      </c>
      <c r="K854" s="37">
        <f t="shared" si="338"/>
        <v>2.069</v>
      </c>
      <c r="L854" s="37">
        <v>1526</v>
      </c>
      <c r="M854" s="37">
        <v>4769</v>
      </c>
      <c r="N854" s="37">
        <v>5219</v>
      </c>
      <c r="O854" s="37">
        <v>6389</v>
      </c>
      <c r="P854" s="45">
        <v>13571</v>
      </c>
      <c r="Q854" s="53">
        <v>19966</v>
      </c>
      <c r="R854" s="45">
        <f t="shared" si="340"/>
        <v>19966</v>
      </c>
      <c r="S854" s="38">
        <f t="shared" si="341"/>
        <v>0</v>
      </c>
      <c r="T854" s="53">
        <v>308008100</v>
      </c>
      <c r="U854" s="53">
        <v>3614084466</v>
      </c>
      <c r="V854" s="63">
        <f t="shared" si="342"/>
        <v>8.5224379999999993</v>
      </c>
      <c r="W854" s="36">
        <v>2046</v>
      </c>
      <c r="X854">
        <v>20455</v>
      </c>
      <c r="Y854">
        <f t="shared" si="343"/>
        <v>10</v>
      </c>
      <c r="Z854" s="55">
        <v>36087300</v>
      </c>
      <c r="AA854" s="46">
        <v>9330066</v>
      </c>
      <c r="AB854" s="37">
        <f t="shared" si="344"/>
        <v>0.376778</v>
      </c>
      <c r="AC854" s="37" t="str">
        <f t="shared" si="345"/>
        <v/>
      </c>
      <c r="AD854" s="37" t="str">
        <f t="shared" si="346"/>
        <v/>
      </c>
      <c r="AE854" s="71">
        <f t="shared" si="347"/>
        <v>0</v>
      </c>
      <c r="AF854" s="71">
        <f t="shared" si="348"/>
        <v>0</v>
      </c>
      <c r="AG854" s="71">
        <f t="shared" si="349"/>
        <v>545.64198456029999</v>
      </c>
      <c r="AH854" s="71" t="str">
        <f t="shared" si="350"/>
        <v/>
      </c>
      <c r="AI854" s="37" t="str">
        <f t="shared" si="351"/>
        <v/>
      </c>
      <c r="AJ854" s="37" t="str">
        <f t="shared" si="352"/>
        <v/>
      </c>
      <c r="AK854" s="38">
        <f t="shared" si="353"/>
        <v>545.64</v>
      </c>
      <c r="AL854" s="38">
        <f t="shared" si="354"/>
        <v>554.99</v>
      </c>
      <c r="AM854" s="36">
        <f t="shared" si="355"/>
        <v>0</v>
      </c>
      <c r="AN854" s="39">
        <f t="shared" si="356"/>
        <v>1.8122660999999999E-3</v>
      </c>
      <c r="AO854" s="36">
        <f t="shared" si="357"/>
        <v>-133.3791604278</v>
      </c>
      <c r="AP854" s="36">
        <f t="shared" si="358"/>
        <v>0</v>
      </c>
      <c r="AQ854" s="36">
        <f t="shared" si="359"/>
        <v>227050</v>
      </c>
      <c r="AR854" s="36">
        <f t="shared" si="360"/>
        <v>466503.30000000005</v>
      </c>
      <c r="AS854" s="36">
        <f t="shared" si="361"/>
        <v>-153452</v>
      </c>
      <c r="AT854" s="40">
        <f t="shared" si="362"/>
        <v>0</v>
      </c>
      <c r="AU854" s="37"/>
      <c r="AV854" s="37">
        <f t="shared" si="363"/>
        <v>0</v>
      </c>
    </row>
    <row r="855" spans="1:48" ht="15" customHeight="1" x14ac:dyDescent="0.25">
      <c r="A855" s="43">
        <v>86</v>
      </c>
      <c r="B855" s="43">
        <v>7200</v>
      </c>
      <c r="C855" t="s">
        <v>1193</v>
      </c>
      <c r="D855" t="s">
        <v>1194</v>
      </c>
      <c r="E855" s="44" t="s">
        <v>145</v>
      </c>
      <c r="F855" s="35">
        <v>452467</v>
      </c>
      <c r="G855" s="53">
        <v>2129</v>
      </c>
      <c r="H855" s="56">
        <f t="shared" si="339"/>
        <v>3.3281756614383227</v>
      </c>
      <c r="I855">
        <v>94</v>
      </c>
      <c r="J855">
        <v>702</v>
      </c>
      <c r="K855" s="37">
        <f t="shared" si="338"/>
        <v>13.3903</v>
      </c>
      <c r="L855" s="37">
        <v>282</v>
      </c>
      <c r="M855" s="37">
        <v>379</v>
      </c>
      <c r="N855" s="37">
        <v>597</v>
      </c>
      <c r="O855" s="37">
        <v>858</v>
      </c>
      <c r="P855" s="45">
        <v>1735</v>
      </c>
      <c r="Q855" s="53">
        <v>1922</v>
      </c>
      <c r="R855" s="45">
        <f t="shared" si="340"/>
        <v>1922</v>
      </c>
      <c r="S855" s="38">
        <f t="shared" si="341"/>
        <v>0</v>
      </c>
      <c r="T855" s="53">
        <v>46429400</v>
      </c>
      <c r="U855" s="53">
        <v>240692705</v>
      </c>
      <c r="V855" s="63">
        <f t="shared" si="342"/>
        <v>19.289906999999999</v>
      </c>
      <c r="W855" s="36">
        <v>233</v>
      </c>
      <c r="X855">
        <v>1734</v>
      </c>
      <c r="Y855">
        <f t="shared" si="343"/>
        <v>13.44</v>
      </c>
      <c r="Z855" s="55">
        <v>2611482</v>
      </c>
      <c r="AA855" s="46">
        <v>1460660</v>
      </c>
      <c r="AB855" s="37">
        <f t="shared" si="344"/>
        <v>0.376778</v>
      </c>
      <c r="AC855" s="37" t="str">
        <f t="shared" si="345"/>
        <v/>
      </c>
      <c r="AD855" s="37" t="str">
        <f t="shared" si="346"/>
        <v/>
      </c>
      <c r="AE855" s="71">
        <f t="shared" si="347"/>
        <v>931.6044555715124</v>
      </c>
      <c r="AF855" s="71">
        <f t="shared" si="348"/>
        <v>0</v>
      </c>
      <c r="AG855" s="71">
        <f t="shared" si="349"/>
        <v>0</v>
      </c>
      <c r="AH855" s="71" t="str">
        <f t="shared" si="350"/>
        <v/>
      </c>
      <c r="AI855" s="37" t="str">
        <f t="shared" si="351"/>
        <v/>
      </c>
      <c r="AJ855" s="37" t="str">
        <f t="shared" si="352"/>
        <v/>
      </c>
      <c r="AK855" s="38">
        <f t="shared" si="353"/>
        <v>931.6</v>
      </c>
      <c r="AL855" s="38">
        <f t="shared" si="354"/>
        <v>947.56</v>
      </c>
      <c r="AM855" s="36">
        <f t="shared" si="355"/>
        <v>1033406</v>
      </c>
      <c r="AN855" s="39">
        <f t="shared" si="356"/>
        <v>1.8122660999999999E-3</v>
      </c>
      <c r="AO855" s="36">
        <f t="shared" si="357"/>
        <v>1052.8160558678999</v>
      </c>
      <c r="AP855" s="36">
        <f t="shared" si="358"/>
        <v>453520</v>
      </c>
      <c r="AQ855" s="36">
        <f t="shared" si="359"/>
        <v>21290</v>
      </c>
      <c r="AR855" s="36">
        <f t="shared" si="360"/>
        <v>73033</v>
      </c>
      <c r="AS855" s="36">
        <f t="shared" si="361"/>
        <v>431177</v>
      </c>
      <c r="AT855" s="40">
        <f t="shared" si="362"/>
        <v>453520</v>
      </c>
      <c r="AU855" s="37"/>
      <c r="AV855" s="37">
        <f t="shared" si="363"/>
        <v>1</v>
      </c>
    </row>
    <row r="856" spans="1:48" ht="15" customHeight="1" x14ac:dyDescent="0.25">
      <c r="A856" s="43">
        <v>86</v>
      </c>
      <c r="B856" s="43">
        <v>7400</v>
      </c>
      <c r="C856" t="s">
        <v>1579</v>
      </c>
      <c r="D856" t="s">
        <v>1580</v>
      </c>
      <c r="E856" s="44" t="s">
        <v>336</v>
      </c>
      <c r="F856" s="35">
        <v>161376</v>
      </c>
      <c r="G856" s="53">
        <v>3874</v>
      </c>
      <c r="H856" s="56">
        <f t="shared" si="339"/>
        <v>3.5881596163830922</v>
      </c>
      <c r="I856">
        <v>35</v>
      </c>
      <c r="J856">
        <v>1156</v>
      </c>
      <c r="K856" s="37">
        <f t="shared" si="338"/>
        <v>3.0276999999999998</v>
      </c>
      <c r="L856" s="37">
        <v>365</v>
      </c>
      <c r="M856" s="37">
        <v>647</v>
      </c>
      <c r="N856" s="37">
        <v>787</v>
      </c>
      <c r="O856" s="37">
        <v>1355</v>
      </c>
      <c r="P856" s="45">
        <v>2938</v>
      </c>
      <c r="Q856" s="53">
        <v>3548</v>
      </c>
      <c r="R856" s="45">
        <f t="shared" si="340"/>
        <v>3548</v>
      </c>
      <c r="S856" s="38">
        <f t="shared" si="341"/>
        <v>0</v>
      </c>
      <c r="T856" s="53">
        <v>28468900</v>
      </c>
      <c r="U856" s="53">
        <v>615173174</v>
      </c>
      <c r="V856" s="63">
        <f t="shared" si="342"/>
        <v>4.6277860000000004</v>
      </c>
      <c r="W856" s="36">
        <v>251</v>
      </c>
      <c r="X856">
        <v>3454</v>
      </c>
      <c r="Y856">
        <f t="shared" si="343"/>
        <v>7.27</v>
      </c>
      <c r="Z856" s="55">
        <v>6399430</v>
      </c>
      <c r="AA856" s="46">
        <v>2124396</v>
      </c>
      <c r="AB856" s="37">
        <f t="shared" si="344"/>
        <v>0.376778</v>
      </c>
      <c r="AC856" s="37" t="str">
        <f t="shared" si="345"/>
        <v/>
      </c>
      <c r="AD856" s="37" t="str">
        <f t="shared" si="346"/>
        <v/>
      </c>
      <c r="AE856" s="71">
        <f t="shared" si="347"/>
        <v>0</v>
      </c>
      <c r="AF856" s="71">
        <f t="shared" si="348"/>
        <v>644.15953247349989</v>
      </c>
      <c r="AG856" s="71">
        <f t="shared" si="349"/>
        <v>0</v>
      </c>
      <c r="AH856" s="71" t="str">
        <f t="shared" si="350"/>
        <v/>
      </c>
      <c r="AI856" s="37" t="str">
        <f t="shared" si="351"/>
        <v/>
      </c>
      <c r="AJ856" s="37" t="str">
        <f t="shared" si="352"/>
        <v/>
      </c>
      <c r="AK856" s="38">
        <f t="shared" si="353"/>
        <v>644.16</v>
      </c>
      <c r="AL856" s="38">
        <f t="shared" si="354"/>
        <v>655.20000000000005</v>
      </c>
      <c r="AM856" s="36">
        <f t="shared" si="355"/>
        <v>127080</v>
      </c>
      <c r="AN856" s="39">
        <f t="shared" si="356"/>
        <v>1.8122660999999999E-3</v>
      </c>
      <c r="AO856" s="36">
        <f t="shared" si="357"/>
        <v>-62.153478165599999</v>
      </c>
      <c r="AP856" s="36">
        <f t="shared" si="358"/>
        <v>127080</v>
      </c>
      <c r="AQ856" s="36">
        <f t="shared" si="359"/>
        <v>38740</v>
      </c>
      <c r="AR856" s="36">
        <f t="shared" si="360"/>
        <v>106219.8</v>
      </c>
      <c r="AS856" s="36">
        <f t="shared" si="361"/>
        <v>122636</v>
      </c>
      <c r="AT856" s="40">
        <f t="shared" si="362"/>
        <v>127080</v>
      </c>
      <c r="AU856" s="37"/>
      <c r="AV856" s="37">
        <f t="shared" si="363"/>
        <v>1</v>
      </c>
    </row>
    <row r="857" spans="1:48" ht="15" customHeight="1" x14ac:dyDescent="0.25">
      <c r="A857" s="43">
        <v>86</v>
      </c>
      <c r="B857" s="43">
        <v>8300</v>
      </c>
      <c r="C857" t="s">
        <v>2219</v>
      </c>
      <c r="D857" t="s">
        <v>2220</v>
      </c>
      <c r="E857" s="44" t="s">
        <v>655</v>
      </c>
      <c r="F857" s="35">
        <v>739465</v>
      </c>
      <c r="G857" s="53">
        <v>4781</v>
      </c>
      <c r="H857" s="56">
        <f t="shared" si="339"/>
        <v>3.6795187436957892</v>
      </c>
      <c r="I857">
        <v>46</v>
      </c>
      <c r="J857">
        <v>1810</v>
      </c>
      <c r="K857" s="37">
        <f t="shared" si="338"/>
        <v>2.5413999999999999</v>
      </c>
      <c r="L857" s="37">
        <v>730</v>
      </c>
      <c r="M857" s="37">
        <v>2408</v>
      </c>
      <c r="N857" s="37">
        <v>2665</v>
      </c>
      <c r="O857" s="37">
        <v>3484</v>
      </c>
      <c r="P857" s="45">
        <v>4316</v>
      </c>
      <c r="Q857" s="53">
        <v>4500</v>
      </c>
      <c r="R857" s="45">
        <f t="shared" si="340"/>
        <v>4500</v>
      </c>
      <c r="S857" s="38">
        <f t="shared" si="341"/>
        <v>0</v>
      </c>
      <c r="T857" s="53">
        <v>65513900</v>
      </c>
      <c r="U857" s="53">
        <v>526769761</v>
      </c>
      <c r="V857" s="63">
        <f t="shared" si="342"/>
        <v>12.436914</v>
      </c>
      <c r="W857" s="36">
        <v>606</v>
      </c>
      <c r="X857">
        <v>4638</v>
      </c>
      <c r="Y857">
        <f t="shared" si="343"/>
        <v>13.07</v>
      </c>
      <c r="Z857" s="55">
        <v>5421673</v>
      </c>
      <c r="AA857" s="46">
        <v>2024535</v>
      </c>
      <c r="AB857" s="37">
        <f t="shared" si="344"/>
        <v>0.376778</v>
      </c>
      <c r="AC857" s="37" t="str">
        <f t="shared" si="345"/>
        <v/>
      </c>
      <c r="AD857" s="37" t="str">
        <f t="shared" si="346"/>
        <v/>
      </c>
      <c r="AE857" s="71">
        <f t="shared" si="347"/>
        <v>0</v>
      </c>
      <c r="AF857" s="71">
        <f t="shared" si="348"/>
        <v>723.18632775649996</v>
      </c>
      <c r="AG857" s="71">
        <f t="shared" si="349"/>
        <v>0</v>
      </c>
      <c r="AH857" s="71" t="str">
        <f t="shared" si="350"/>
        <v/>
      </c>
      <c r="AI857" s="37" t="str">
        <f t="shared" si="351"/>
        <v/>
      </c>
      <c r="AJ857" s="37" t="str">
        <f t="shared" si="352"/>
        <v/>
      </c>
      <c r="AK857" s="38">
        <f t="shared" si="353"/>
        <v>723.19</v>
      </c>
      <c r="AL857" s="38">
        <f t="shared" si="354"/>
        <v>735.58</v>
      </c>
      <c r="AM857" s="36">
        <f t="shared" si="355"/>
        <v>1474041</v>
      </c>
      <c r="AN857" s="39">
        <f t="shared" si="356"/>
        <v>1.8122660999999999E-3</v>
      </c>
      <c r="AO857" s="36">
        <f t="shared" si="357"/>
        <v>1331.2471826736</v>
      </c>
      <c r="AP857" s="36">
        <f t="shared" si="358"/>
        <v>740796</v>
      </c>
      <c r="AQ857" s="36">
        <f t="shared" si="359"/>
        <v>47810</v>
      </c>
      <c r="AR857" s="36">
        <f t="shared" si="360"/>
        <v>101226.75</v>
      </c>
      <c r="AS857" s="36">
        <f t="shared" si="361"/>
        <v>691655</v>
      </c>
      <c r="AT857" s="40">
        <f t="shared" si="362"/>
        <v>740796</v>
      </c>
      <c r="AU857" s="37"/>
      <c r="AV857" s="37">
        <f t="shared" si="363"/>
        <v>1</v>
      </c>
    </row>
    <row r="858" spans="1:48" ht="15" customHeight="1" x14ac:dyDescent="0.25">
      <c r="A858" s="43">
        <v>87</v>
      </c>
      <c r="B858" s="43">
        <v>200</v>
      </c>
      <c r="C858" t="s">
        <v>1137</v>
      </c>
      <c r="D858" t="s">
        <v>1138</v>
      </c>
      <c r="E858" s="44" t="s">
        <v>117</v>
      </c>
      <c r="F858" s="35">
        <v>806874</v>
      </c>
      <c r="G858" s="53">
        <v>1633</v>
      </c>
      <c r="H858" s="56">
        <f t="shared" si="339"/>
        <v>3.2129861847366681</v>
      </c>
      <c r="I858">
        <v>222</v>
      </c>
      <c r="J858">
        <v>799</v>
      </c>
      <c r="K858" s="37">
        <f t="shared" si="338"/>
        <v>27.784700000000001</v>
      </c>
      <c r="L858" s="37">
        <v>2147</v>
      </c>
      <c r="M858" s="37">
        <v>2143</v>
      </c>
      <c r="N858" s="37">
        <v>1826</v>
      </c>
      <c r="O858" s="37">
        <v>1903</v>
      </c>
      <c r="P858" s="45">
        <v>1795</v>
      </c>
      <c r="Q858" s="53">
        <v>1695</v>
      </c>
      <c r="R858" s="45">
        <f t="shared" si="340"/>
        <v>2147</v>
      </c>
      <c r="S858" s="38">
        <f t="shared" si="341"/>
        <v>23.94</v>
      </c>
      <c r="T858" s="53">
        <v>25384800</v>
      </c>
      <c r="U858" s="53">
        <v>103891487</v>
      </c>
      <c r="V858" s="63">
        <f t="shared" si="342"/>
        <v>24.433955999999998</v>
      </c>
      <c r="W858" s="36">
        <v>393</v>
      </c>
      <c r="X858">
        <v>1479</v>
      </c>
      <c r="Y858">
        <f t="shared" si="343"/>
        <v>26.57</v>
      </c>
      <c r="Z858" s="55">
        <v>1114496</v>
      </c>
      <c r="AA858" s="46">
        <v>986656</v>
      </c>
      <c r="AB858" s="37">
        <f t="shared" si="344"/>
        <v>0.376778</v>
      </c>
      <c r="AC858" s="37" t="str">
        <f t="shared" si="345"/>
        <v/>
      </c>
      <c r="AD858" s="37" t="str">
        <f t="shared" si="346"/>
        <v/>
      </c>
      <c r="AE858" s="71">
        <f t="shared" si="347"/>
        <v>906.16174952608105</v>
      </c>
      <c r="AF858" s="71">
        <f t="shared" si="348"/>
        <v>0</v>
      </c>
      <c r="AG858" s="71">
        <f t="shared" si="349"/>
        <v>0</v>
      </c>
      <c r="AH858" s="71" t="str">
        <f t="shared" si="350"/>
        <v/>
      </c>
      <c r="AI858" s="37" t="str">
        <f t="shared" si="351"/>
        <v/>
      </c>
      <c r="AJ858" s="37" t="str">
        <f t="shared" si="352"/>
        <v/>
      </c>
      <c r="AK858" s="38">
        <f t="shared" si="353"/>
        <v>906.16</v>
      </c>
      <c r="AL858" s="38">
        <f t="shared" si="354"/>
        <v>921.68</v>
      </c>
      <c r="AM858" s="36">
        <f t="shared" si="355"/>
        <v>1085186</v>
      </c>
      <c r="AN858" s="39">
        <f t="shared" si="356"/>
        <v>1.8122660999999999E-3</v>
      </c>
      <c r="AO858" s="36">
        <f t="shared" si="357"/>
        <v>504.37540282319998</v>
      </c>
      <c r="AP858" s="36">
        <f t="shared" si="358"/>
        <v>807378</v>
      </c>
      <c r="AQ858" s="36">
        <f t="shared" si="359"/>
        <v>16330</v>
      </c>
      <c r="AR858" s="36">
        <f t="shared" si="360"/>
        <v>49332.800000000003</v>
      </c>
      <c r="AS858" s="36">
        <f t="shared" si="361"/>
        <v>790544</v>
      </c>
      <c r="AT858" s="40">
        <f t="shared" si="362"/>
        <v>807378</v>
      </c>
      <c r="AU858" s="37"/>
      <c r="AV858" s="37">
        <f t="shared" si="363"/>
        <v>1</v>
      </c>
    </row>
    <row r="859" spans="1:48" ht="15" customHeight="1" x14ac:dyDescent="0.25">
      <c r="A859" s="43">
        <v>87</v>
      </c>
      <c r="B859" s="43">
        <v>300</v>
      </c>
      <c r="C859" t="s">
        <v>1185</v>
      </c>
      <c r="D859" t="s">
        <v>1186</v>
      </c>
      <c r="E859" s="44" t="s">
        <v>141</v>
      </c>
      <c r="F859" s="35">
        <v>390063</v>
      </c>
      <c r="G859" s="53">
        <v>820</v>
      </c>
      <c r="H859" s="56">
        <f t="shared" si="339"/>
        <v>2.9138138523837167</v>
      </c>
      <c r="I859">
        <v>163</v>
      </c>
      <c r="J859">
        <v>433</v>
      </c>
      <c r="K859" s="37">
        <f t="shared" si="338"/>
        <v>37.644300000000001</v>
      </c>
      <c r="L859" s="37">
        <v>1084</v>
      </c>
      <c r="M859" s="37">
        <v>1171</v>
      </c>
      <c r="N859" s="37">
        <v>924</v>
      </c>
      <c r="O859" s="37">
        <v>944</v>
      </c>
      <c r="P859" s="48">
        <v>863</v>
      </c>
      <c r="Q859" s="53">
        <v>852</v>
      </c>
      <c r="R859" s="45">
        <f t="shared" si="340"/>
        <v>1171</v>
      </c>
      <c r="S859" s="38">
        <f t="shared" si="341"/>
        <v>29.97</v>
      </c>
      <c r="T859" s="53">
        <v>16289500</v>
      </c>
      <c r="U859" s="53">
        <v>43540083</v>
      </c>
      <c r="V859" s="63">
        <f t="shared" si="342"/>
        <v>37.412652999999999</v>
      </c>
      <c r="W859" s="36">
        <v>198</v>
      </c>
      <c r="X859">
        <v>980</v>
      </c>
      <c r="Y859">
        <f t="shared" si="343"/>
        <v>20.2</v>
      </c>
      <c r="Z859" s="55">
        <v>552303</v>
      </c>
      <c r="AA859" s="46">
        <v>587698</v>
      </c>
      <c r="AB859" s="37">
        <f t="shared" si="344"/>
        <v>0.376778</v>
      </c>
      <c r="AC859" s="37" t="str">
        <f t="shared" si="345"/>
        <v/>
      </c>
      <c r="AD859" s="37" t="str">
        <f t="shared" si="346"/>
        <v/>
      </c>
      <c r="AE859" s="71">
        <f t="shared" si="347"/>
        <v>840.08146227295822</v>
      </c>
      <c r="AF859" s="71">
        <f t="shared" si="348"/>
        <v>0</v>
      </c>
      <c r="AG859" s="71">
        <f t="shared" si="349"/>
        <v>0</v>
      </c>
      <c r="AH859" s="71" t="str">
        <f t="shared" si="350"/>
        <v/>
      </c>
      <c r="AI859" s="37" t="str">
        <f t="shared" si="351"/>
        <v/>
      </c>
      <c r="AJ859" s="37" t="str">
        <f t="shared" si="352"/>
        <v/>
      </c>
      <c r="AK859" s="38">
        <f t="shared" si="353"/>
        <v>840.08</v>
      </c>
      <c r="AL859" s="38">
        <f t="shared" si="354"/>
        <v>854.47</v>
      </c>
      <c r="AM859" s="36">
        <f t="shared" si="355"/>
        <v>492570</v>
      </c>
      <c r="AN859" s="39">
        <f t="shared" si="356"/>
        <v>1.8122660999999999E-3</v>
      </c>
      <c r="AO859" s="36">
        <f t="shared" si="357"/>
        <v>185.7699611127</v>
      </c>
      <c r="AP859" s="36">
        <f t="shared" si="358"/>
        <v>390249</v>
      </c>
      <c r="AQ859" s="36">
        <f t="shared" si="359"/>
        <v>8200</v>
      </c>
      <c r="AR859" s="36">
        <f t="shared" si="360"/>
        <v>29384.9</v>
      </c>
      <c r="AS859" s="36">
        <f t="shared" si="361"/>
        <v>381863</v>
      </c>
      <c r="AT859" s="40">
        <f t="shared" si="362"/>
        <v>390249</v>
      </c>
      <c r="AU859" s="37"/>
      <c r="AV859" s="37">
        <f t="shared" si="363"/>
        <v>1</v>
      </c>
    </row>
    <row r="860" spans="1:48" ht="15" customHeight="1" x14ac:dyDescent="0.25">
      <c r="A860" s="43">
        <v>87</v>
      </c>
      <c r="B860" s="43">
        <v>400</v>
      </c>
      <c r="C860" t="s">
        <v>1351</v>
      </c>
      <c r="D860" t="s">
        <v>1352</v>
      </c>
      <c r="E860" s="44" t="s">
        <v>223</v>
      </c>
      <c r="F860" s="35">
        <v>87532</v>
      </c>
      <c r="G860" s="53">
        <v>233</v>
      </c>
      <c r="H860" s="56">
        <f t="shared" si="339"/>
        <v>2.3673559210260189</v>
      </c>
      <c r="I860">
        <v>60</v>
      </c>
      <c r="J860">
        <v>121</v>
      </c>
      <c r="K860" s="37">
        <f t="shared" si="338"/>
        <v>49.586799999999997</v>
      </c>
      <c r="L860" s="37">
        <v>356</v>
      </c>
      <c r="M860" s="37">
        <v>334</v>
      </c>
      <c r="N860" s="37">
        <v>304</v>
      </c>
      <c r="O860" s="37">
        <v>278</v>
      </c>
      <c r="P860" s="48">
        <v>278</v>
      </c>
      <c r="Q860" s="53">
        <v>243</v>
      </c>
      <c r="R860" s="45">
        <f t="shared" si="340"/>
        <v>356</v>
      </c>
      <c r="S860" s="38">
        <f t="shared" si="341"/>
        <v>34.549999999999997</v>
      </c>
      <c r="T860" s="53">
        <v>3450500</v>
      </c>
      <c r="U860" s="53">
        <v>9573423</v>
      </c>
      <c r="V860" s="63">
        <f t="shared" si="342"/>
        <v>36.042490000000001</v>
      </c>
      <c r="W860" s="36">
        <v>31</v>
      </c>
      <c r="X860">
        <v>237</v>
      </c>
      <c r="Y860">
        <f t="shared" si="343"/>
        <v>13.08</v>
      </c>
      <c r="Z860" s="55">
        <v>92255</v>
      </c>
      <c r="AA860" s="46">
        <v>165000</v>
      </c>
      <c r="AB860" s="37">
        <f t="shared" si="344"/>
        <v>0.376778</v>
      </c>
      <c r="AC860" s="37" t="str">
        <f t="shared" si="345"/>
        <v/>
      </c>
      <c r="AD860" s="37" t="str">
        <f t="shared" si="346"/>
        <v/>
      </c>
      <c r="AE860" s="71">
        <f t="shared" si="347"/>
        <v>719.38147376846393</v>
      </c>
      <c r="AF860" s="71">
        <f t="shared" si="348"/>
        <v>0</v>
      </c>
      <c r="AG860" s="71">
        <f t="shared" si="349"/>
        <v>0</v>
      </c>
      <c r="AH860" s="71" t="str">
        <f t="shared" si="350"/>
        <v/>
      </c>
      <c r="AI860" s="37" t="str">
        <f t="shared" si="351"/>
        <v/>
      </c>
      <c r="AJ860" s="37" t="str">
        <f t="shared" si="352"/>
        <v/>
      </c>
      <c r="AK860" s="38">
        <f t="shared" si="353"/>
        <v>719.38</v>
      </c>
      <c r="AL860" s="38">
        <f t="shared" si="354"/>
        <v>731.7</v>
      </c>
      <c r="AM860" s="36">
        <f t="shared" si="355"/>
        <v>135726</v>
      </c>
      <c r="AN860" s="39">
        <f t="shared" si="356"/>
        <v>1.8122660999999999E-3</v>
      </c>
      <c r="AO860" s="36">
        <f t="shared" si="357"/>
        <v>87.340352423399992</v>
      </c>
      <c r="AP860" s="36">
        <f t="shared" si="358"/>
        <v>87619</v>
      </c>
      <c r="AQ860" s="36">
        <f t="shared" si="359"/>
        <v>2330</v>
      </c>
      <c r="AR860" s="36">
        <f t="shared" si="360"/>
        <v>8250</v>
      </c>
      <c r="AS860" s="36">
        <f t="shared" si="361"/>
        <v>85202</v>
      </c>
      <c r="AT860" s="40">
        <f t="shared" si="362"/>
        <v>87619</v>
      </c>
      <c r="AU860" s="37"/>
      <c r="AV860" s="37">
        <f t="shared" si="363"/>
        <v>1</v>
      </c>
    </row>
    <row r="861" spans="1:48" ht="15" customHeight="1" x14ac:dyDescent="0.25">
      <c r="A861" s="43">
        <v>87</v>
      </c>
      <c r="B861" s="43">
        <v>600</v>
      </c>
      <c r="C861" t="s">
        <v>1577</v>
      </c>
      <c r="D861" t="s">
        <v>1578</v>
      </c>
      <c r="E861" s="44" t="s">
        <v>335</v>
      </c>
      <c r="F861" s="35">
        <v>98931</v>
      </c>
      <c r="G861" s="53">
        <v>233</v>
      </c>
      <c r="H861" s="56">
        <f t="shared" si="339"/>
        <v>2.3673559210260189</v>
      </c>
      <c r="I861">
        <v>67</v>
      </c>
      <c r="J861">
        <v>144</v>
      </c>
      <c r="K861" s="37">
        <f t="shared" si="338"/>
        <v>46.527799999999999</v>
      </c>
      <c r="L861" s="37">
        <v>265</v>
      </c>
      <c r="M861" s="37">
        <v>265</v>
      </c>
      <c r="N861" s="37">
        <v>246</v>
      </c>
      <c r="O861" s="37">
        <v>323</v>
      </c>
      <c r="P861" s="48">
        <v>304</v>
      </c>
      <c r="Q861" s="53">
        <v>243</v>
      </c>
      <c r="R861" s="45">
        <f t="shared" si="340"/>
        <v>323</v>
      </c>
      <c r="S861" s="38">
        <f t="shared" si="341"/>
        <v>27.86</v>
      </c>
      <c r="T861" s="53">
        <v>902200</v>
      </c>
      <c r="U861" s="53">
        <v>5673106</v>
      </c>
      <c r="V861" s="63">
        <f t="shared" si="342"/>
        <v>15.903105</v>
      </c>
      <c r="W861" s="36">
        <v>26</v>
      </c>
      <c r="X861">
        <v>344</v>
      </c>
      <c r="Y861">
        <f t="shared" si="343"/>
        <v>7.56</v>
      </c>
      <c r="Z861" s="55">
        <v>55521</v>
      </c>
      <c r="AA861" s="46">
        <v>149707</v>
      </c>
      <c r="AB861" s="37">
        <f t="shared" si="344"/>
        <v>0.376778</v>
      </c>
      <c r="AC861" s="37" t="str">
        <f t="shared" si="345"/>
        <v/>
      </c>
      <c r="AD861" s="37" t="str">
        <f t="shared" si="346"/>
        <v/>
      </c>
      <c r="AE861" s="71">
        <f t="shared" si="347"/>
        <v>719.38147376846393</v>
      </c>
      <c r="AF861" s="71">
        <f t="shared" si="348"/>
        <v>0</v>
      </c>
      <c r="AG861" s="71">
        <f t="shared" si="349"/>
        <v>0</v>
      </c>
      <c r="AH861" s="71" t="str">
        <f t="shared" si="350"/>
        <v/>
      </c>
      <c r="AI861" s="37" t="str">
        <f t="shared" si="351"/>
        <v/>
      </c>
      <c r="AJ861" s="37" t="str">
        <f t="shared" si="352"/>
        <v/>
      </c>
      <c r="AK861" s="38">
        <f t="shared" si="353"/>
        <v>719.38</v>
      </c>
      <c r="AL861" s="38">
        <f t="shared" si="354"/>
        <v>731.7</v>
      </c>
      <c r="AM861" s="36">
        <f t="shared" si="355"/>
        <v>149567</v>
      </c>
      <c r="AN861" s="39">
        <f t="shared" si="356"/>
        <v>1.8122660999999999E-3</v>
      </c>
      <c r="AO861" s="36">
        <f t="shared" si="357"/>
        <v>91.7659062396</v>
      </c>
      <c r="AP861" s="36">
        <f t="shared" si="358"/>
        <v>99023</v>
      </c>
      <c r="AQ861" s="36">
        <f t="shared" si="359"/>
        <v>2330</v>
      </c>
      <c r="AR861" s="36">
        <f t="shared" si="360"/>
        <v>7485.35</v>
      </c>
      <c r="AS861" s="36">
        <f t="shared" si="361"/>
        <v>96601</v>
      </c>
      <c r="AT861" s="40">
        <f t="shared" si="362"/>
        <v>99023</v>
      </c>
      <c r="AU861" s="37"/>
      <c r="AV861" s="37">
        <f t="shared" si="363"/>
        <v>1</v>
      </c>
    </row>
    <row r="862" spans="1:48" ht="15" customHeight="1" x14ac:dyDescent="0.25">
      <c r="A862" s="43">
        <v>87</v>
      </c>
      <c r="B862" s="43">
        <v>700</v>
      </c>
      <c r="C862" t="s">
        <v>1603</v>
      </c>
      <c r="D862" t="s">
        <v>1604</v>
      </c>
      <c r="E862" s="44" t="s">
        <v>348</v>
      </c>
      <c r="F862" s="35">
        <v>12887</v>
      </c>
      <c r="G862" s="53">
        <v>53</v>
      </c>
      <c r="H862" s="56">
        <f t="shared" si="339"/>
        <v>1.7242758696007889</v>
      </c>
      <c r="I862">
        <v>16</v>
      </c>
      <c r="J862">
        <v>26</v>
      </c>
      <c r="K862" s="37">
        <f t="shared" si="338"/>
        <v>61.538499999999999</v>
      </c>
      <c r="L862" s="37">
        <v>115</v>
      </c>
      <c r="M862" s="37">
        <v>93</v>
      </c>
      <c r="N862" s="37">
        <v>81</v>
      </c>
      <c r="O862" s="37">
        <v>64</v>
      </c>
      <c r="P862" s="48">
        <v>63</v>
      </c>
      <c r="Q862" s="53">
        <v>55</v>
      </c>
      <c r="R862" s="45">
        <f t="shared" si="340"/>
        <v>115</v>
      </c>
      <c r="S862" s="38">
        <f t="shared" si="341"/>
        <v>53.91</v>
      </c>
      <c r="T862" s="53">
        <v>282100</v>
      </c>
      <c r="U862" s="53">
        <v>5185220</v>
      </c>
      <c r="V862" s="63">
        <f t="shared" si="342"/>
        <v>5.4404630000000003</v>
      </c>
      <c r="W862" s="36">
        <v>8</v>
      </c>
      <c r="X862">
        <v>80</v>
      </c>
      <c r="Y862">
        <f t="shared" si="343"/>
        <v>10</v>
      </c>
      <c r="Z862" s="55">
        <v>33000</v>
      </c>
      <c r="AA862" s="46">
        <v>15000</v>
      </c>
      <c r="AB862" s="37">
        <f t="shared" si="344"/>
        <v>0.376778</v>
      </c>
      <c r="AC862" s="37" t="str">
        <f t="shared" si="345"/>
        <v/>
      </c>
      <c r="AD862" s="37" t="str">
        <f t="shared" si="346"/>
        <v/>
      </c>
      <c r="AE862" s="71">
        <f t="shared" si="347"/>
        <v>577.33988124981352</v>
      </c>
      <c r="AF862" s="71">
        <f t="shared" si="348"/>
        <v>0</v>
      </c>
      <c r="AG862" s="71">
        <f t="shared" si="349"/>
        <v>0</v>
      </c>
      <c r="AH862" s="71" t="str">
        <f t="shared" si="350"/>
        <v/>
      </c>
      <c r="AI862" s="37" t="str">
        <f t="shared" si="351"/>
        <v/>
      </c>
      <c r="AJ862" s="37" t="str">
        <f t="shared" si="352"/>
        <v/>
      </c>
      <c r="AK862" s="38">
        <f t="shared" si="353"/>
        <v>577.34</v>
      </c>
      <c r="AL862" s="38">
        <f t="shared" si="354"/>
        <v>587.23</v>
      </c>
      <c r="AM862" s="36">
        <f t="shared" si="355"/>
        <v>18690</v>
      </c>
      <c r="AN862" s="39">
        <f t="shared" si="356"/>
        <v>1.8122660999999999E-3</v>
      </c>
      <c r="AO862" s="36">
        <f t="shared" si="357"/>
        <v>10.5165801783</v>
      </c>
      <c r="AP862" s="36">
        <f t="shared" si="358"/>
        <v>12898</v>
      </c>
      <c r="AQ862" s="36">
        <f t="shared" si="359"/>
        <v>530</v>
      </c>
      <c r="AR862" s="36">
        <f t="shared" si="360"/>
        <v>750</v>
      </c>
      <c r="AS862" s="36">
        <f t="shared" si="361"/>
        <v>12357</v>
      </c>
      <c r="AT862" s="40">
        <f t="shared" si="362"/>
        <v>12898</v>
      </c>
      <c r="AU862" s="37"/>
      <c r="AV862" s="37">
        <f t="shared" si="363"/>
        <v>1</v>
      </c>
    </row>
    <row r="863" spans="1:48" ht="15" customHeight="1" x14ac:dyDescent="0.25">
      <c r="A863" s="43">
        <v>87</v>
      </c>
      <c r="B863" s="43">
        <v>800</v>
      </c>
      <c r="C863" t="s">
        <v>2161</v>
      </c>
      <c r="D863" t="s">
        <v>2162</v>
      </c>
      <c r="E863" s="44" t="s">
        <v>627</v>
      </c>
      <c r="F863" s="35">
        <v>29816</v>
      </c>
      <c r="G863" s="53">
        <v>155</v>
      </c>
      <c r="H863" s="56">
        <f t="shared" si="339"/>
        <v>2.1903316981702914</v>
      </c>
      <c r="I863">
        <v>55</v>
      </c>
      <c r="J863">
        <v>109</v>
      </c>
      <c r="K863" s="37">
        <f t="shared" si="338"/>
        <v>50.4587</v>
      </c>
      <c r="L863" s="37">
        <v>207</v>
      </c>
      <c r="M863" s="37">
        <v>211</v>
      </c>
      <c r="N863" s="37">
        <v>210</v>
      </c>
      <c r="O863" s="37">
        <v>190</v>
      </c>
      <c r="P863" s="48">
        <v>183</v>
      </c>
      <c r="Q863" s="53">
        <v>166</v>
      </c>
      <c r="R863" s="45">
        <f t="shared" si="340"/>
        <v>211</v>
      </c>
      <c r="S863" s="38">
        <f t="shared" si="341"/>
        <v>26.54</v>
      </c>
      <c r="T863" s="53">
        <v>2856800</v>
      </c>
      <c r="U863" s="53">
        <v>19366362</v>
      </c>
      <c r="V863" s="63">
        <f t="shared" si="342"/>
        <v>14.751351</v>
      </c>
      <c r="W863" s="36">
        <v>41</v>
      </c>
      <c r="X863">
        <v>185</v>
      </c>
      <c r="Y863">
        <f t="shared" si="343"/>
        <v>22.16</v>
      </c>
      <c r="Z863" s="55">
        <v>168400</v>
      </c>
      <c r="AA863" s="46">
        <v>77481</v>
      </c>
      <c r="AB863" s="37">
        <f t="shared" si="344"/>
        <v>0.376778</v>
      </c>
      <c r="AC863" s="37" t="str">
        <f t="shared" si="345"/>
        <v/>
      </c>
      <c r="AD863" s="37" t="str">
        <f t="shared" si="346"/>
        <v/>
      </c>
      <c r="AE863" s="71">
        <f t="shared" si="347"/>
        <v>680.28089449675952</v>
      </c>
      <c r="AF863" s="71">
        <f t="shared" si="348"/>
        <v>0</v>
      </c>
      <c r="AG863" s="71">
        <f t="shared" si="349"/>
        <v>0</v>
      </c>
      <c r="AH863" s="71" t="str">
        <f t="shared" si="350"/>
        <v/>
      </c>
      <c r="AI863" s="37" t="str">
        <f t="shared" si="351"/>
        <v/>
      </c>
      <c r="AJ863" s="37" t="str">
        <f t="shared" si="352"/>
        <v/>
      </c>
      <c r="AK863" s="38">
        <f t="shared" si="353"/>
        <v>680.28</v>
      </c>
      <c r="AL863" s="38">
        <f t="shared" si="354"/>
        <v>691.93</v>
      </c>
      <c r="AM863" s="36">
        <f t="shared" si="355"/>
        <v>43800</v>
      </c>
      <c r="AN863" s="39">
        <f t="shared" si="356"/>
        <v>1.8122660999999999E-3</v>
      </c>
      <c r="AO863" s="36">
        <f t="shared" si="357"/>
        <v>25.3427291424</v>
      </c>
      <c r="AP863" s="36">
        <f t="shared" si="358"/>
        <v>29841</v>
      </c>
      <c r="AQ863" s="36">
        <f t="shared" si="359"/>
        <v>1550</v>
      </c>
      <c r="AR863" s="36">
        <f t="shared" si="360"/>
        <v>3874.05</v>
      </c>
      <c r="AS863" s="36">
        <f t="shared" si="361"/>
        <v>28266</v>
      </c>
      <c r="AT863" s="40">
        <f t="shared" si="362"/>
        <v>29841</v>
      </c>
      <c r="AU863" s="37"/>
      <c r="AV863" s="37">
        <f t="shared" si="363"/>
        <v>1</v>
      </c>
    </row>
    <row r="864" spans="1:48" ht="15" customHeight="1" x14ac:dyDescent="0.25">
      <c r="A864" s="43">
        <v>87</v>
      </c>
      <c r="B864" s="43">
        <v>900</v>
      </c>
      <c r="C864" t="s">
        <v>2359</v>
      </c>
      <c r="D864" t="s">
        <v>2360</v>
      </c>
      <c r="E864" s="44" t="s">
        <v>725</v>
      </c>
      <c r="F864" s="35">
        <v>26335</v>
      </c>
      <c r="G864" s="53">
        <v>89</v>
      </c>
      <c r="H864" s="56">
        <f t="shared" si="339"/>
        <v>1.9493900066449128</v>
      </c>
      <c r="I864">
        <v>9</v>
      </c>
      <c r="J864">
        <v>81</v>
      </c>
      <c r="K864" s="37">
        <f t="shared" si="338"/>
        <v>11.1111</v>
      </c>
      <c r="L864" s="37">
        <v>153</v>
      </c>
      <c r="M864" s="37">
        <v>147</v>
      </c>
      <c r="N864" s="37">
        <v>111</v>
      </c>
      <c r="O864" s="37">
        <v>106</v>
      </c>
      <c r="P864" s="48">
        <v>100</v>
      </c>
      <c r="Q864" s="53">
        <v>93</v>
      </c>
      <c r="R864" s="45">
        <f t="shared" si="340"/>
        <v>153</v>
      </c>
      <c r="S864" s="38">
        <f t="shared" si="341"/>
        <v>41.83</v>
      </c>
      <c r="T864" s="53">
        <v>159500</v>
      </c>
      <c r="U864" s="53">
        <v>3535108</v>
      </c>
      <c r="V864" s="63">
        <f t="shared" si="342"/>
        <v>4.5118850000000004</v>
      </c>
      <c r="W864" s="36">
        <v>63</v>
      </c>
      <c r="X864">
        <v>151</v>
      </c>
      <c r="Y864">
        <f t="shared" si="343"/>
        <v>41.72</v>
      </c>
      <c r="Z864" s="55">
        <v>31305</v>
      </c>
      <c r="AA864" s="46">
        <v>13125</v>
      </c>
      <c r="AB864" s="37">
        <f t="shared" si="344"/>
        <v>0.376778</v>
      </c>
      <c r="AC864" s="37" t="str">
        <f t="shared" si="345"/>
        <v/>
      </c>
      <c r="AD864" s="37" t="str">
        <f t="shared" si="346"/>
        <v/>
      </c>
      <c r="AE864" s="71">
        <f t="shared" si="347"/>
        <v>627.06241649770845</v>
      </c>
      <c r="AF864" s="71">
        <f t="shared" si="348"/>
        <v>0</v>
      </c>
      <c r="AG864" s="71">
        <f t="shared" si="349"/>
        <v>0</v>
      </c>
      <c r="AH864" s="71" t="str">
        <f t="shared" si="350"/>
        <v/>
      </c>
      <c r="AI864" s="37" t="str">
        <f t="shared" si="351"/>
        <v/>
      </c>
      <c r="AJ864" s="37" t="str">
        <f t="shared" si="352"/>
        <v/>
      </c>
      <c r="AK864" s="38">
        <f t="shared" si="353"/>
        <v>627.05999999999995</v>
      </c>
      <c r="AL864" s="38">
        <f t="shared" si="354"/>
        <v>637.79999999999995</v>
      </c>
      <c r="AM864" s="36">
        <f t="shared" si="355"/>
        <v>44969</v>
      </c>
      <c r="AN864" s="39">
        <f t="shared" si="356"/>
        <v>1.8122660999999999E-3</v>
      </c>
      <c r="AO864" s="36">
        <f t="shared" si="357"/>
        <v>33.7697665074</v>
      </c>
      <c r="AP864" s="36">
        <f t="shared" si="358"/>
        <v>26369</v>
      </c>
      <c r="AQ864" s="36">
        <f t="shared" si="359"/>
        <v>890</v>
      </c>
      <c r="AR864" s="36">
        <f t="shared" si="360"/>
        <v>656.25</v>
      </c>
      <c r="AS864" s="36">
        <f t="shared" si="361"/>
        <v>25679</v>
      </c>
      <c r="AT864" s="40">
        <f t="shared" si="362"/>
        <v>26369</v>
      </c>
      <c r="AU864" s="37"/>
      <c r="AV864" s="37">
        <f t="shared" si="363"/>
        <v>1</v>
      </c>
    </row>
    <row r="865" spans="1:48" ht="15" customHeight="1" x14ac:dyDescent="0.25">
      <c r="A865" s="43">
        <v>87</v>
      </c>
      <c r="B865" s="43">
        <v>1100</v>
      </c>
      <c r="C865" t="s">
        <v>2587</v>
      </c>
      <c r="D865" t="s">
        <v>2588</v>
      </c>
      <c r="E865" s="44" t="s">
        <v>839</v>
      </c>
      <c r="F865" s="35">
        <v>145137</v>
      </c>
      <c r="G865" s="53">
        <v>366</v>
      </c>
      <c r="H865" s="56">
        <f t="shared" si="339"/>
        <v>2.5634810853944106</v>
      </c>
      <c r="I865">
        <v>75</v>
      </c>
      <c r="J865">
        <v>164</v>
      </c>
      <c r="K865" s="37">
        <f t="shared" si="338"/>
        <v>45.731699999999996</v>
      </c>
      <c r="L865" s="37">
        <v>418</v>
      </c>
      <c r="M865" s="37">
        <v>420</v>
      </c>
      <c r="N865" s="37">
        <v>406</v>
      </c>
      <c r="O865" s="37">
        <v>436</v>
      </c>
      <c r="P865" s="48">
        <v>439</v>
      </c>
      <c r="Q865" s="53">
        <v>381</v>
      </c>
      <c r="R865" s="45">
        <f t="shared" si="340"/>
        <v>439</v>
      </c>
      <c r="S865" s="38">
        <f t="shared" si="341"/>
        <v>16.63</v>
      </c>
      <c r="T865" s="53">
        <v>3074700</v>
      </c>
      <c r="U865" s="53">
        <v>18949606</v>
      </c>
      <c r="V865" s="63">
        <f t="shared" si="342"/>
        <v>16.225667000000001</v>
      </c>
      <c r="W865" s="36">
        <v>66</v>
      </c>
      <c r="X865">
        <v>376</v>
      </c>
      <c r="Y865">
        <f t="shared" si="343"/>
        <v>17.55</v>
      </c>
      <c r="Z865" s="55">
        <v>173858</v>
      </c>
      <c r="AA865" s="46">
        <v>232502</v>
      </c>
      <c r="AB865" s="37">
        <f t="shared" si="344"/>
        <v>0.376778</v>
      </c>
      <c r="AC865" s="37" t="str">
        <f t="shared" si="345"/>
        <v/>
      </c>
      <c r="AD865" s="37" t="str">
        <f t="shared" si="346"/>
        <v/>
      </c>
      <c r="AE865" s="71">
        <f t="shared" si="347"/>
        <v>762.7010116986612</v>
      </c>
      <c r="AF865" s="71">
        <f t="shared" si="348"/>
        <v>0</v>
      </c>
      <c r="AG865" s="71">
        <f t="shared" si="349"/>
        <v>0</v>
      </c>
      <c r="AH865" s="71" t="str">
        <f t="shared" si="350"/>
        <v/>
      </c>
      <c r="AI865" s="37" t="str">
        <f t="shared" si="351"/>
        <v/>
      </c>
      <c r="AJ865" s="37" t="str">
        <f t="shared" si="352"/>
        <v/>
      </c>
      <c r="AK865" s="38">
        <f t="shared" si="353"/>
        <v>762.7</v>
      </c>
      <c r="AL865" s="38">
        <f t="shared" si="354"/>
        <v>775.77</v>
      </c>
      <c r="AM865" s="36">
        <f t="shared" si="355"/>
        <v>218426</v>
      </c>
      <c r="AN865" s="39">
        <f t="shared" si="356"/>
        <v>1.8122660999999999E-3</v>
      </c>
      <c r="AO865" s="36">
        <f t="shared" si="357"/>
        <v>132.81917020289998</v>
      </c>
      <c r="AP865" s="36">
        <f t="shared" si="358"/>
        <v>145270</v>
      </c>
      <c r="AQ865" s="36">
        <f t="shared" si="359"/>
        <v>3660</v>
      </c>
      <c r="AR865" s="36">
        <f t="shared" si="360"/>
        <v>11625.1</v>
      </c>
      <c r="AS865" s="36">
        <f t="shared" si="361"/>
        <v>141477</v>
      </c>
      <c r="AT865" s="40">
        <f t="shared" si="362"/>
        <v>145270</v>
      </c>
      <c r="AU865" s="37"/>
      <c r="AV865" s="37">
        <f t="shared" si="363"/>
        <v>1</v>
      </c>
    </row>
    <row r="866" spans="1:48" ht="15" customHeight="1" x14ac:dyDescent="0.25">
      <c r="A866" s="43">
        <v>87</v>
      </c>
      <c r="B866" s="43">
        <v>7000</v>
      </c>
      <c r="C866" t="s">
        <v>1533</v>
      </c>
      <c r="D866" t="s">
        <v>1534</v>
      </c>
      <c r="E866" s="44" t="s">
        <v>313</v>
      </c>
      <c r="F866" s="35">
        <v>1237048</v>
      </c>
      <c r="G866" s="53">
        <v>2673</v>
      </c>
      <c r="H866" s="56">
        <f t="shared" si="339"/>
        <v>3.426998958756537</v>
      </c>
      <c r="I866">
        <v>249</v>
      </c>
      <c r="J866">
        <v>1207</v>
      </c>
      <c r="K866" s="37">
        <f t="shared" si="338"/>
        <v>20.6297</v>
      </c>
      <c r="L866" s="37">
        <v>3225</v>
      </c>
      <c r="M866" s="37">
        <v>3451</v>
      </c>
      <c r="N866" s="37">
        <v>3083</v>
      </c>
      <c r="O866" s="37">
        <v>3070</v>
      </c>
      <c r="P866" s="45">
        <v>2897</v>
      </c>
      <c r="Q866" s="53">
        <v>2737</v>
      </c>
      <c r="R866" s="45">
        <f t="shared" si="340"/>
        <v>3451</v>
      </c>
      <c r="S866" s="38">
        <f t="shared" si="341"/>
        <v>22.54</v>
      </c>
      <c r="T866" s="53">
        <v>56633300</v>
      </c>
      <c r="U866" s="53">
        <v>179981116</v>
      </c>
      <c r="V866" s="63">
        <f t="shared" si="342"/>
        <v>31.466246000000002</v>
      </c>
      <c r="W866" s="36">
        <v>652</v>
      </c>
      <c r="X866">
        <v>2423</v>
      </c>
      <c r="Y866">
        <f t="shared" si="343"/>
        <v>26.91</v>
      </c>
      <c r="Z866" s="55">
        <v>2396532</v>
      </c>
      <c r="AA866" s="46">
        <v>2471647</v>
      </c>
      <c r="AB866" s="37">
        <f t="shared" si="344"/>
        <v>0.376778</v>
      </c>
      <c r="AC866" s="37">
        <f t="shared" si="345"/>
        <v>0.34600000000000003</v>
      </c>
      <c r="AD866" s="37" t="str">
        <f t="shared" si="346"/>
        <v/>
      </c>
      <c r="AE866" s="71">
        <f t="shared" si="347"/>
        <v>953.43224901326766</v>
      </c>
      <c r="AF866" s="71">
        <f t="shared" si="348"/>
        <v>1480.3644178084999</v>
      </c>
      <c r="AG866" s="71">
        <f t="shared" si="349"/>
        <v>0</v>
      </c>
      <c r="AH866" s="71">
        <f t="shared" si="350"/>
        <v>1135.750779416418</v>
      </c>
      <c r="AI866" s="37" t="str">
        <f t="shared" si="351"/>
        <v/>
      </c>
      <c r="AJ866" s="37">
        <f t="shared" si="352"/>
        <v>1</v>
      </c>
      <c r="AK866" s="38">
        <f t="shared" si="353"/>
        <v>1135.75</v>
      </c>
      <c r="AL866" s="38">
        <f t="shared" si="354"/>
        <v>1155.21</v>
      </c>
      <c r="AM866" s="36">
        <f t="shared" si="355"/>
        <v>2184916</v>
      </c>
      <c r="AN866" s="39">
        <f t="shared" si="356"/>
        <v>1.8122660999999999E-3</v>
      </c>
      <c r="AO866" s="36">
        <f t="shared" si="357"/>
        <v>1717.7890436747998</v>
      </c>
      <c r="AP866" s="36">
        <f t="shared" si="358"/>
        <v>1238766</v>
      </c>
      <c r="AQ866" s="36">
        <f t="shared" si="359"/>
        <v>26730</v>
      </c>
      <c r="AR866" s="36">
        <f t="shared" si="360"/>
        <v>123582.35</v>
      </c>
      <c r="AS866" s="36">
        <f t="shared" si="361"/>
        <v>1210318</v>
      </c>
      <c r="AT866" s="40">
        <f t="shared" si="362"/>
        <v>1238766</v>
      </c>
      <c r="AU866" s="37"/>
      <c r="AV866" s="37">
        <f t="shared" si="363"/>
        <v>1</v>
      </c>
    </row>
  </sheetData>
  <sortState xmlns:xlrd2="http://schemas.microsoft.com/office/spreadsheetml/2017/richdata2" ref="A12:AV866">
    <sortCondition ref="A12:A866"/>
    <sortCondition ref="B12:B866"/>
  </sortState>
  <mergeCells count="2">
    <mergeCell ref="AJ1:AK1"/>
    <mergeCell ref="AQ1:AS1"/>
  </mergeCells>
  <pageMargins left="0.7" right="0.7" top="0.75" bottom="0.75" header="0.3" footer="0.3"/>
  <pageSetup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LGA 2025</vt:lpstr>
    </vt:vector>
  </TitlesOfParts>
  <Company>Minnesota Department of 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Sparks</dc:creator>
  <cp:lastModifiedBy>Sparks, Bill (MDOR)</cp:lastModifiedBy>
  <cp:lastPrinted>2013-07-29T13:53:01Z</cp:lastPrinted>
  <dcterms:created xsi:type="dcterms:W3CDTF">2013-07-29T13:01:41Z</dcterms:created>
  <dcterms:modified xsi:type="dcterms:W3CDTF">2024-07-17T20:19:00Z</dcterms:modified>
</cp:coreProperties>
</file>