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heil\Desktop\"/>
    </mc:Choice>
  </mc:AlternateContent>
  <xr:revisionPtr revIDLastSave="0" documentId="8_{53C44A78-65E8-4611-9704-4556CAA1E08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4 Distributions -School Dist" sheetId="1" r:id="rId1"/>
  </sheets>
  <definedNames>
    <definedName name="_xlnm._FilterDatabase" localSheetId="0" hidden="1">'2024 Distributions -School Dist'!$A$8:$H$8</definedName>
    <definedName name="_xlnm.Print_Area" localSheetId="0">'2024 Distributions -School Dist'!$A$1:$H$26</definedName>
    <definedName name="_xlnm.Print_Titles" localSheetId="0">'2024 Distributions -School Dist'!$1:$6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H13" i="1"/>
  <c r="H10" i="1"/>
  <c r="H22" i="1" l="1"/>
  <c r="H19" i="1"/>
  <c r="H18" i="1"/>
  <c r="H17" i="1"/>
  <c r="H16" i="1"/>
  <c r="H15" i="1"/>
  <c r="H14" i="1"/>
  <c r="H12" i="1"/>
  <c r="H9" i="1"/>
  <c r="H21" i="1"/>
  <c r="H20" i="1"/>
  <c r="H11" i="1"/>
  <c r="B7" i="1"/>
  <c r="G7" i="1"/>
  <c r="F7" i="1"/>
  <c r="E7" i="1"/>
  <c r="D7" i="1"/>
  <c r="C7" i="1" l="1"/>
  <c r="H7" i="1"/>
</calcChain>
</file>

<file path=xl/sharedStrings.xml><?xml version="1.0" encoding="utf-8"?>
<sst xmlns="http://schemas.openxmlformats.org/spreadsheetml/2006/main" count="44" uniqueCount="27">
  <si>
    <t>Total</t>
  </si>
  <si>
    <t>School Districts</t>
  </si>
  <si>
    <t>001 Aitkin</t>
  </si>
  <si>
    <t>166 Cook County</t>
  </si>
  <si>
    <t>182 Crosby-Ironton</t>
  </si>
  <si>
    <t>316 Greenway</t>
  </si>
  <si>
    <t>318 Grand Rapids</t>
  </si>
  <si>
    <t>319 Nashwauk-Keewatin</t>
  </si>
  <si>
    <t>381 Lake Superior</t>
  </si>
  <si>
    <t>695 Chisholm</t>
  </si>
  <si>
    <t>696 Ely</t>
  </si>
  <si>
    <t>701 Hibbing</t>
  </si>
  <si>
    <t>712 Mtn. Iron-Buhl</t>
  </si>
  <si>
    <t>2142 St. Louis County</t>
  </si>
  <si>
    <t>2711 Mesabi East</t>
  </si>
  <si>
    <t xml:space="preserve">---  </t>
  </si>
  <si>
    <t>Total by 
School District</t>
  </si>
  <si>
    <t>Production Tax</t>
  </si>
  <si>
    <t xml:space="preserve">Taconite 
School Fund
$0.0343 </t>
  </si>
  <si>
    <t>Taconite 
Railroad Aid</t>
  </si>
  <si>
    <t xml:space="preserve">Regular School Fund
$0.2472 </t>
  </si>
  <si>
    <t xml:space="preserve">Taconite Referendum
$0.213 </t>
  </si>
  <si>
    <t xml:space="preserve">School Bldg. Maintenance Fund $0.04 </t>
  </si>
  <si>
    <t>2909 Rock Ridge</t>
  </si>
  <si>
    <t>Less Excess Money Transferred To Cities and Townships</t>
  </si>
  <si>
    <t>2024 Distributions by Fund to School Districts</t>
  </si>
  <si>
    <t>(Based on 2023 production year tax revenues)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</si>
</sst>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43" formatCode="_(* #,##0.00_);_(* \(#,##0.00\);_(* &quot;-&quot;??_);_(@_)"/>
    <numFmt numFmtId="164" formatCode="&quot;$&quot;#,##0"/>
  </numFmts>
  <fonts count="2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Times New Roman"/>
      <family val="1"/>
    </font>
    <font>
      <b/>
      <sz val="1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i/>
      <sz val="13"/>
      <color indexed="8"/>
      <name val="Arial"/>
      <family val="2"/>
    </font>
    <font>
      <b/>
      <sz val="13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0" applyNumberFormat="0" applyBorder="0" applyAlignment="0" applyProtection="0"/>
    <xf numFmtId="0" fontId="12" fillId="28" borderId="4" applyNumberFormat="0" applyAlignment="0" applyProtection="0"/>
    <xf numFmtId="0" fontId="13" fillId="29" borderId="5" applyNumberFormat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30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31" borderId="4" applyNumberFormat="0" applyAlignment="0" applyProtection="0"/>
    <xf numFmtId="0" fontId="20" fillId="0" borderId="9" applyNumberFormat="0" applyFill="0" applyAlignment="0" applyProtection="0"/>
    <xf numFmtId="0" fontId="21" fillId="32" borderId="0" applyNumberFormat="0" applyBorder="0" applyAlignment="0" applyProtection="0"/>
    <xf numFmtId="0" fontId="9" fillId="0" borderId="0"/>
    <xf numFmtId="0" fontId="2" fillId="0" borderId="0"/>
    <xf numFmtId="0" fontId="2" fillId="0" borderId="0"/>
    <xf numFmtId="0" fontId="9" fillId="33" borderId="10" applyNumberFormat="0" applyFont="0" applyAlignment="0" applyProtection="0"/>
    <xf numFmtId="0" fontId="22" fillId="28" borderId="11" applyNumberFormat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0" borderId="0" applyNumberFormat="0" applyFill="0" applyBorder="0" applyAlignment="0" applyProtection="0"/>
  </cellStyleXfs>
  <cellXfs count="20">
    <xf numFmtId="0" fontId="0" fillId="0" borderId="0" xfId="0"/>
    <xf numFmtId="0" fontId="0" fillId="2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>
      <alignment horizontal="center" wrapText="1"/>
    </xf>
    <xf numFmtId="0" fontId="5" fillId="0" borderId="1" xfId="0" applyNumberFormat="1" applyFont="1" applyFill="1" applyBorder="1" applyAlignment="1" applyProtection="1">
      <alignment horizontal="left" wrapText="1" indent="2"/>
    </xf>
    <xf numFmtId="5" fontId="6" fillId="0" borderId="1" xfId="28" applyNumberFormat="1" applyFont="1" applyBorder="1" applyAlignment="1" applyProtection="1">
      <alignment horizontal="right"/>
    </xf>
    <xf numFmtId="164" fontId="5" fillId="0" borderId="1" xfId="0" applyNumberFormat="1" applyFont="1" applyFill="1" applyBorder="1" applyAlignment="1" applyProtection="1">
      <alignment horizontal="right" wrapText="1"/>
    </xf>
    <xf numFmtId="5" fontId="5" fillId="0" borderId="1" xfId="0" applyNumberFormat="1" applyFont="1" applyFill="1" applyBorder="1" applyAlignment="1" applyProtection="1">
      <alignment horizontal="right" wrapText="1"/>
    </xf>
    <xf numFmtId="0" fontId="0" fillId="2" borderId="0" xfId="0" applyNumberFormat="1" applyFont="1" applyFill="1" applyBorder="1" applyAlignment="1" applyProtection="1">
      <alignment vertical="top"/>
    </xf>
    <xf numFmtId="0" fontId="4" fillId="0" borderId="2" xfId="0" applyNumberFormat="1" applyFont="1" applyFill="1" applyBorder="1" applyAlignment="1" applyProtection="1">
      <alignment horizontal="right" vertical="top" wrapText="1"/>
    </xf>
    <xf numFmtId="5" fontId="4" fillId="0" borderId="2" xfId="0" applyNumberFormat="1" applyFont="1" applyFill="1" applyBorder="1" applyAlignment="1" applyProtection="1">
      <alignment vertical="top" wrapText="1"/>
    </xf>
    <xf numFmtId="164" fontId="4" fillId="0" borderId="2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right" wrapText="1"/>
    </xf>
    <xf numFmtId="5" fontId="4" fillId="0" borderId="3" xfId="0" applyNumberFormat="1" applyFont="1" applyFill="1" applyBorder="1" applyAlignment="1" applyProtection="1">
      <alignment wrapText="1"/>
    </xf>
    <xf numFmtId="164" fontId="4" fillId="0" borderId="3" xfId="0" applyNumberFormat="1" applyFont="1" applyFill="1" applyBorder="1" applyAlignment="1" applyProtection="1">
      <alignment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64" fontId="6" fillId="0" borderId="1" xfId="28" applyNumberFormat="1" applyFont="1" applyBorder="1" applyAlignment="1" applyProtection="1">
      <alignment horizontal="right"/>
    </xf>
    <xf numFmtId="0" fontId="8" fillId="2" borderId="0" xfId="0" applyNumberFormat="1" applyFont="1" applyFill="1" applyBorder="1" applyAlignment="1" applyProtection="1">
      <alignment horizontal="center" vertical="center" wrapText="1"/>
    </xf>
    <xf numFmtId="0" fontId="7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horizontal="center" wrapText="1"/>
    </xf>
    <xf numFmtId="0" fontId="1" fillId="2" borderId="0" xfId="0" applyNumberFormat="1" applyFont="1" applyFill="1" applyBorder="1" applyAlignment="1" applyProtection="1">
      <alignment horizontal="center" wrapText="1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 xr:uid="{00000000-0005-0000-0000-00001C000000}"/>
    <cellStyle name="Comma 3" xfId="30" xr:uid="{00000000-0005-0000-0000-00001D000000}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2" xfId="40" xr:uid="{00000000-0005-0000-0000-000028000000}"/>
    <cellStyle name="Normal 3" xfId="41" xr:uid="{00000000-0005-0000-0000-000029000000}"/>
    <cellStyle name="Normal 4" xfId="42" xr:uid="{00000000-0005-0000-0000-00002A000000}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22"/>
  <sheetViews>
    <sheetView tabSelected="1" zoomScale="90" zoomScaleNormal="90" workbookViewId="0">
      <pane ySplit="8" topLeftCell="A9" activePane="bottomLeft" state="frozen"/>
      <selection pane="bottomLeft" activeCell="A2" sqref="A2:H2"/>
    </sheetView>
  </sheetViews>
  <sheetFormatPr defaultColWidth="9.140625" defaultRowHeight="15" x14ac:dyDescent="0.25"/>
  <cols>
    <col min="1" max="1" width="26.140625" style="1" customWidth="1"/>
    <col min="2" max="6" width="17.140625" style="1" customWidth="1"/>
    <col min="7" max="7" width="18.85546875" style="1" customWidth="1"/>
    <col min="8" max="8" width="17.140625" style="1" customWidth="1"/>
    <col min="9" max="16384" width="9.140625" style="1"/>
  </cols>
  <sheetData>
    <row r="1" spans="1:8" ht="39.6" customHeight="1" x14ac:dyDescent="0.25">
      <c r="A1" s="16" t="s">
        <v>17</v>
      </c>
      <c r="B1" s="17"/>
      <c r="C1" s="17"/>
      <c r="D1" s="17"/>
      <c r="E1" s="17"/>
      <c r="F1" s="17"/>
      <c r="G1" s="17"/>
      <c r="H1" s="17"/>
    </row>
    <row r="2" spans="1:8" ht="23.1" customHeight="1" x14ac:dyDescent="0.35">
      <c r="A2" s="18" t="s">
        <v>25</v>
      </c>
      <c r="B2" s="18"/>
      <c r="C2" s="18"/>
      <c r="D2" s="18"/>
      <c r="E2" s="18"/>
      <c r="F2" s="18"/>
      <c r="G2" s="18"/>
      <c r="H2" s="18"/>
    </row>
    <row r="3" spans="1:8" ht="18.600000000000001" customHeight="1" x14ac:dyDescent="0.25">
      <c r="A3" s="19" t="s">
        <v>26</v>
      </c>
      <c r="B3" s="19"/>
      <c r="C3" s="19"/>
      <c r="D3" s="19"/>
      <c r="E3" s="19"/>
      <c r="F3" s="19"/>
      <c r="G3" s="19"/>
      <c r="H3" s="19"/>
    </row>
    <row r="4" spans="1:8" ht="14.1" customHeight="1" x14ac:dyDescent="0.25">
      <c r="A4" s="2"/>
      <c r="B4" s="2"/>
      <c r="C4" s="2"/>
      <c r="D4" s="2"/>
      <c r="E4" s="2"/>
      <c r="F4" s="2"/>
      <c r="G4" s="2"/>
      <c r="H4" s="2"/>
    </row>
    <row r="5" spans="1:8" ht="15" customHeight="1" x14ac:dyDescent="0.25"/>
    <row r="6" spans="1:8" ht="76.5" customHeight="1" x14ac:dyDescent="0.25">
      <c r="A6" s="14" t="s">
        <v>1</v>
      </c>
      <c r="B6" s="14" t="s">
        <v>18</v>
      </c>
      <c r="C6" s="14" t="s">
        <v>20</v>
      </c>
      <c r="D6" s="14" t="s">
        <v>19</v>
      </c>
      <c r="E6" s="14" t="s">
        <v>22</v>
      </c>
      <c r="F6" s="14" t="s">
        <v>21</v>
      </c>
      <c r="G6" s="14" t="s">
        <v>24</v>
      </c>
      <c r="H6" s="14" t="s">
        <v>16</v>
      </c>
    </row>
    <row r="7" spans="1:8" ht="19.7" customHeight="1" x14ac:dyDescent="0.25">
      <c r="A7" s="11" t="s">
        <v>0</v>
      </c>
      <c r="B7" s="12">
        <f t="shared" ref="B7:H7" si="0">SUM(B9:B22)</f>
        <v>1500542</v>
      </c>
      <c r="C7" s="13">
        <f t="shared" si="0"/>
        <v>9599846</v>
      </c>
      <c r="D7" s="12">
        <f t="shared" si="0"/>
        <v>1106935</v>
      </c>
      <c r="E7" s="12">
        <f t="shared" si="0"/>
        <v>1410017</v>
      </c>
      <c r="F7" s="13">
        <f t="shared" si="0"/>
        <v>6178596</v>
      </c>
      <c r="G7" s="12">
        <f t="shared" si="0"/>
        <v>-467464</v>
      </c>
      <c r="H7" s="13">
        <f t="shared" si="0"/>
        <v>19328472</v>
      </c>
    </row>
    <row r="8" spans="1:8" s="7" customFormat="1" ht="17.25" customHeight="1" x14ac:dyDescent="0.25">
      <c r="A8" s="8"/>
      <c r="B8" s="9"/>
      <c r="C8" s="10"/>
      <c r="D8" s="9"/>
      <c r="E8" s="9"/>
      <c r="F8" s="10"/>
      <c r="G8" s="9"/>
      <c r="H8" s="10"/>
    </row>
    <row r="9" spans="1:8" ht="19.350000000000001" customHeight="1" x14ac:dyDescent="0.25">
      <c r="A9" s="3" t="s">
        <v>2</v>
      </c>
      <c r="B9" s="4" t="s">
        <v>15</v>
      </c>
      <c r="C9" s="5">
        <f>79557+141907</f>
        <v>221464</v>
      </c>
      <c r="D9" s="4" t="s">
        <v>15</v>
      </c>
      <c r="E9" s="4" t="s">
        <v>15</v>
      </c>
      <c r="F9" s="5">
        <v>62694</v>
      </c>
      <c r="G9" s="6">
        <v>0</v>
      </c>
      <c r="H9" s="5">
        <f t="shared" ref="H9:H19" si="1">SUM(B9:G9)</f>
        <v>284158</v>
      </c>
    </row>
    <row r="10" spans="1:8" ht="19.350000000000001" customHeight="1" x14ac:dyDescent="0.25">
      <c r="A10" s="3" t="s">
        <v>3</v>
      </c>
      <c r="B10" s="5">
        <v>21087</v>
      </c>
      <c r="C10" s="5">
        <f>31293+43404</f>
        <v>74697</v>
      </c>
      <c r="D10" s="5">
        <v>264977</v>
      </c>
      <c r="E10" s="4" t="s">
        <v>15</v>
      </c>
      <c r="F10" s="5">
        <v>91498</v>
      </c>
      <c r="G10" s="6">
        <v>-16219</v>
      </c>
      <c r="H10" s="5">
        <f>SUM(B10:G10)</f>
        <v>436040</v>
      </c>
    </row>
    <row r="11" spans="1:8" ht="19.350000000000001" customHeight="1" x14ac:dyDescent="0.25">
      <c r="A11" s="3" t="s">
        <v>4</v>
      </c>
      <c r="B11" s="4" t="s">
        <v>15</v>
      </c>
      <c r="C11" s="5">
        <f>90850+139775</f>
        <v>230625</v>
      </c>
      <c r="D11" s="4" t="s">
        <v>15</v>
      </c>
      <c r="E11" s="4" t="s">
        <v>15</v>
      </c>
      <c r="F11" s="5">
        <v>222602</v>
      </c>
      <c r="G11" s="6">
        <v>0</v>
      </c>
      <c r="H11" s="5">
        <f t="shared" si="1"/>
        <v>453227</v>
      </c>
    </row>
    <row r="12" spans="1:8" ht="19.350000000000001" customHeight="1" x14ac:dyDescent="0.25">
      <c r="A12" s="3" t="s">
        <v>5</v>
      </c>
      <c r="B12" s="5">
        <v>33373</v>
      </c>
      <c r="C12" s="5">
        <f>378465+544623</f>
        <v>923088</v>
      </c>
      <c r="D12" s="4" t="s">
        <v>15</v>
      </c>
      <c r="E12" s="5">
        <v>142803</v>
      </c>
      <c r="F12" s="5">
        <v>372009</v>
      </c>
      <c r="G12" s="6">
        <v>-1945</v>
      </c>
      <c r="H12" s="5">
        <f t="shared" si="1"/>
        <v>1469328</v>
      </c>
    </row>
    <row r="13" spans="1:8" ht="19.350000000000001" customHeight="1" x14ac:dyDescent="0.25">
      <c r="A13" s="3" t="s">
        <v>6</v>
      </c>
      <c r="B13" s="15">
        <v>0</v>
      </c>
      <c r="C13" s="5">
        <f>526861+730769</f>
        <v>1257630</v>
      </c>
      <c r="D13" s="4" t="s">
        <v>15</v>
      </c>
      <c r="E13" s="4" t="s">
        <v>15</v>
      </c>
      <c r="F13" s="5">
        <v>428400</v>
      </c>
      <c r="G13" s="6">
        <v>-80391</v>
      </c>
      <c r="H13" s="5">
        <f>SUM(B13:G13)</f>
        <v>1605639</v>
      </c>
    </row>
    <row r="14" spans="1:8" ht="19.350000000000001" customHeight="1" x14ac:dyDescent="0.25">
      <c r="A14" s="3" t="s">
        <v>7</v>
      </c>
      <c r="B14" s="5">
        <v>51555</v>
      </c>
      <c r="C14" s="5">
        <f>152366+213559</f>
        <v>365925</v>
      </c>
      <c r="D14" s="4" t="s">
        <v>15</v>
      </c>
      <c r="E14" s="5">
        <v>62898</v>
      </c>
      <c r="F14" s="5">
        <v>268675</v>
      </c>
      <c r="G14" s="6">
        <v>-743</v>
      </c>
      <c r="H14" s="5">
        <f t="shared" si="1"/>
        <v>748310</v>
      </c>
    </row>
    <row r="15" spans="1:8" ht="19.350000000000001" customHeight="1" x14ac:dyDescent="0.25">
      <c r="A15" s="3" t="s">
        <v>8</v>
      </c>
      <c r="B15" s="5">
        <v>68377</v>
      </c>
      <c r="C15" s="5">
        <f>159134+256901</f>
        <v>416035</v>
      </c>
      <c r="D15" s="5">
        <v>342720</v>
      </c>
      <c r="E15" s="5">
        <v>52626</v>
      </c>
      <c r="F15" s="5">
        <v>244417</v>
      </c>
      <c r="G15" s="6">
        <v>-19774</v>
      </c>
      <c r="H15" s="5">
        <f t="shared" si="1"/>
        <v>1104401</v>
      </c>
    </row>
    <row r="16" spans="1:8" ht="19.350000000000001" customHeight="1" x14ac:dyDescent="0.25">
      <c r="A16" s="3" t="s">
        <v>9</v>
      </c>
      <c r="B16" s="4" t="s">
        <v>15</v>
      </c>
      <c r="C16" s="5">
        <f>361010+500730</f>
        <v>861740</v>
      </c>
      <c r="D16" s="4" t="s">
        <v>15</v>
      </c>
      <c r="E16" s="5">
        <v>67930</v>
      </c>
      <c r="F16" s="5">
        <v>469527</v>
      </c>
      <c r="G16" s="6">
        <v>-36867</v>
      </c>
      <c r="H16" s="5">
        <f t="shared" si="1"/>
        <v>1362330</v>
      </c>
    </row>
    <row r="17" spans="1:8" ht="19.350000000000001" customHeight="1" x14ac:dyDescent="0.25">
      <c r="A17" s="3" t="s">
        <v>10</v>
      </c>
      <c r="B17" s="4" t="s">
        <v>15</v>
      </c>
      <c r="C17" s="5">
        <f>49764+69023</f>
        <v>118787</v>
      </c>
      <c r="D17" s="4" t="s">
        <v>15</v>
      </c>
      <c r="E17" s="4" t="s">
        <v>15</v>
      </c>
      <c r="F17" s="5">
        <v>213624</v>
      </c>
      <c r="G17" s="6">
        <v>-7109</v>
      </c>
      <c r="H17" s="5">
        <f t="shared" si="1"/>
        <v>325302</v>
      </c>
    </row>
    <row r="18" spans="1:8" ht="19.350000000000001" customHeight="1" x14ac:dyDescent="0.25">
      <c r="A18" s="3" t="s">
        <v>11</v>
      </c>
      <c r="B18" s="5">
        <v>365579</v>
      </c>
      <c r="C18" s="5">
        <f>757590+1066861</f>
        <v>1824451</v>
      </c>
      <c r="D18" s="4" t="s">
        <v>15</v>
      </c>
      <c r="E18" s="5">
        <v>196023</v>
      </c>
      <c r="F18" s="5">
        <v>1219547</v>
      </c>
      <c r="G18" s="6">
        <v>-127777</v>
      </c>
      <c r="H18" s="5">
        <f t="shared" si="1"/>
        <v>3477823</v>
      </c>
    </row>
    <row r="19" spans="1:8" ht="19.350000000000001" customHeight="1" x14ac:dyDescent="0.25">
      <c r="A19" s="3" t="s">
        <v>12</v>
      </c>
      <c r="B19" s="5">
        <v>438246</v>
      </c>
      <c r="C19" s="5">
        <f>139068+291220</f>
        <v>430288</v>
      </c>
      <c r="D19" s="4" t="s">
        <v>15</v>
      </c>
      <c r="E19" s="5">
        <v>97327</v>
      </c>
      <c r="F19" s="5">
        <v>349776</v>
      </c>
      <c r="G19" s="6">
        <v>-67281</v>
      </c>
      <c r="H19" s="5">
        <f t="shared" si="1"/>
        <v>1248356</v>
      </c>
    </row>
    <row r="20" spans="1:8" ht="19.350000000000001" customHeight="1" x14ac:dyDescent="0.25">
      <c r="A20" s="3" t="s">
        <v>13</v>
      </c>
      <c r="B20" s="5">
        <v>152093</v>
      </c>
      <c r="C20" s="5">
        <f>213382+338972</f>
        <v>552354</v>
      </c>
      <c r="D20" s="5">
        <v>284841</v>
      </c>
      <c r="E20" s="5">
        <v>160156</v>
      </c>
      <c r="F20" s="5">
        <v>429452</v>
      </c>
      <c r="G20" s="6">
        <v>-26854</v>
      </c>
      <c r="H20" s="5">
        <f>SUM(B20:G20)</f>
        <v>1552042</v>
      </c>
    </row>
    <row r="21" spans="1:8" ht="19.350000000000001" customHeight="1" x14ac:dyDescent="0.25">
      <c r="A21" s="3" t="s">
        <v>14</v>
      </c>
      <c r="B21" s="5">
        <v>183337</v>
      </c>
      <c r="C21" s="5">
        <f>194538+348094</f>
        <v>542632</v>
      </c>
      <c r="D21" s="5">
        <v>214397</v>
      </c>
      <c r="E21" s="5">
        <v>146549</v>
      </c>
      <c r="F21" s="5">
        <v>425333</v>
      </c>
      <c r="G21" s="6">
        <v>-15902</v>
      </c>
      <c r="H21" s="5">
        <f>SUM(B21:G21)</f>
        <v>1496346</v>
      </c>
    </row>
    <row r="22" spans="1:8" ht="19.350000000000001" customHeight="1" x14ac:dyDescent="0.25">
      <c r="A22" s="3" t="s">
        <v>23</v>
      </c>
      <c r="B22" s="5">
        <v>186895</v>
      </c>
      <c r="C22" s="5">
        <f>743669+1036461</f>
        <v>1780130</v>
      </c>
      <c r="D22" s="5">
        <v>0</v>
      </c>
      <c r="E22" s="5">
        <v>483705</v>
      </c>
      <c r="F22" s="5">
        <v>1381042</v>
      </c>
      <c r="G22" s="6">
        <v>-66602</v>
      </c>
      <c r="H22" s="5">
        <f>SUM(B22:G22)</f>
        <v>3765170</v>
      </c>
    </row>
  </sheetData>
  <autoFilter ref="A8:H8" xr:uid="{00000000-0009-0000-0000-000000000000}"/>
  <mergeCells count="3">
    <mergeCell ref="A1:H1"/>
    <mergeCell ref="A2:H2"/>
    <mergeCell ref="A3:H3"/>
  </mergeCells>
  <printOptions horizontalCentered="1"/>
  <pageMargins left="0.7" right="0.7" top="0.75" bottom="0.75" header="0.3" footer="0.3"/>
  <pageSetup scale="82" fitToHeight="0" pageOrder="overThenDown" orientation="landscape" blackAndWhite="1" r:id="rId1"/>
  <headerFooter>
    <oddHeader>&amp;L&amp;G</oddHeader>
    <oddFooter xml:space="preserve">&amp;L&amp;"Arial,Regular"&amp;9(3/2024)&amp;R
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R Document" ma:contentTypeID="0x010100D4DAE881CC37A34085C3FAC40E266D920100E35BF2F9A823014380F68F1626A42985" ma:contentTypeVersion="3" ma:contentTypeDescription="" ma:contentTypeScope="" ma:versionID="08254537f1c8047df5905f768ec77778">
  <xsd:schema xmlns:xsd="http://www.w3.org/2001/XMLSchema" xmlns:xs="http://www.w3.org/2001/XMLSchema" xmlns:p="http://schemas.microsoft.com/office/2006/metadata/properties" xmlns:ns1="http://schemas.microsoft.com/sharepoint/v3" xmlns:ns2="9130277e-1076-48d8-8826-9168779647ca" targetNamespace="http://schemas.microsoft.com/office/2006/metadata/properties" ma:root="true" ma:fieldsID="f932eeb88642d98e1b66584e672bc6fc" ns1:_="" ns2:_="">
    <xsd:import namespace="http://schemas.microsoft.com/sharepoint/v3"/>
    <xsd:import namespace="9130277e-1076-48d8-8826-9168779647ca"/>
    <xsd:element name="properties">
      <xsd:complexType>
        <xsd:sequence>
          <xsd:element name="documentManagement">
            <xsd:complexType>
              <xsd:all>
                <xsd:element ref="ns2:Owner" minOccurs="0"/>
                <xsd:element ref="ns2:Tax_x005f_x0020_Year" minOccurs="0"/>
                <xsd:element ref="ns2:DOR_x005f_x0020_Document_x005f_x0020_Type" minOccurs="0"/>
                <xsd:element ref="ns1:RoutingRuleDescription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1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30277e-1076-48d8-8826-9168779647ca" elementFormDefault="qualified">
    <xsd:import namespace="http://schemas.microsoft.com/office/2006/documentManagement/types"/>
    <xsd:import namespace="http://schemas.microsoft.com/office/infopath/2007/PartnerControls"/>
    <xsd:element name="Owner" ma:index="8" nillable="true" ma:displayName="Owner" ma:list="{6e9888c3-c2d3-40b6-9a2e-eae68df0c99f}" ma:internalName="Owner" ma:showField="Title" ma:web="9130277e-1076-48d8-8826-9168779647ca">
      <xsd:simpleType>
        <xsd:restriction base="dms:Lookup"/>
      </xsd:simpleType>
    </xsd:element>
    <xsd:element name="Tax_x005f_x0020_Year" ma:index="9" nillable="true" ma:displayName="Tax Year" ma:format="Dropdown" ma:internalName="Tax_x0020_Year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NA"/>
        </xsd:restriction>
      </xsd:simpleType>
    </xsd:element>
    <xsd:element name="DOR_x005f_x0020_Document_x005f_x0020_Type" ma:index="10" nillable="true" ma:displayName="DOR Document Type" ma:format="Dropdown" ma:internalName="DOR_x0020_Document_x0020_Type">
      <xsd:simpleType>
        <xsd:restriction base="dms:Choice">
          <xsd:enumeration value="Brochure"/>
          <xsd:enumeration value="Manual"/>
          <xsd:enumeration value="Newsletter"/>
          <xsd:enumeration value="Report"/>
          <xsd:enumeration value="Update"/>
        </xsd:restriction>
      </xsd:simpleType>
    </xsd:element>
    <xsd:element name="_dlc_DocId" ma:index="1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_x005f_x0020_Year xmlns="9130277e-1076-48d8-8826-9168779647ca">2018</Tax_x005f_x0020_Year>
    <DOR_x005f_x0020_Document_x005f_x0020_Type xmlns="9130277e-1076-48d8-8826-9168779647ca">Report</DOR_x005f_x0020_Document_x005f_x0020_Type>
    <RoutingRuleDescription xmlns="http://schemas.microsoft.com/sharepoint/v3">2018 Distribution by Fund to School Districts XLS</RoutingRuleDescription>
    <Owner xmlns="9130277e-1076-48d8-8826-9168779647ca">45</Owner>
  </documentManagement>
</p:properties>
</file>

<file path=customXml/itemProps1.xml><?xml version="1.0" encoding="utf-8"?>
<ds:datastoreItem xmlns:ds="http://schemas.openxmlformats.org/officeDocument/2006/customXml" ds:itemID="{801450EC-0F84-4523-A88D-4655B51C39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130277e-1076-48d8-8826-9168779647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B510BB-D1F9-4A84-8906-182037B2334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0EBA0CB3-A886-4830-83E2-A2D093B03F9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160437E-9D16-4ECC-8818-2C163EDF4FCE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24E8216B-048D-422D-BC5D-6BAC0DCD42F4}">
  <ds:schemaRefs>
    <ds:schemaRef ds:uri="http://purl.org/dc/dcmitype/"/>
    <ds:schemaRef ds:uri="http://www.w3.org/XML/1998/namespace"/>
    <ds:schemaRef ds:uri="http://purl.org/dc/elements/1.1/"/>
    <ds:schemaRef ds:uri="9130277e-1076-48d8-8826-9168779647ca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2024 Distributions -School Dist</vt:lpstr>
      <vt:lpstr>'2024 Distributions -School Dist'!Print_Area</vt:lpstr>
      <vt:lpstr>'2024 Distributions -School Dist'!Print_Titles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Distribution by Fund to School Districts</dc:title>
  <dc:creator>Heil, Michael (MDOR)</dc:creator>
  <cp:lastModifiedBy>Heil, Michael (MDOR)</cp:lastModifiedBy>
  <cp:lastPrinted>2020-02-24T16:09:26Z</cp:lastPrinted>
  <dcterms:created xsi:type="dcterms:W3CDTF">2014-06-06T13:48:03Z</dcterms:created>
  <dcterms:modified xsi:type="dcterms:W3CDTF">2024-03-25T16:04:26Z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0x010100D0D54A08F0332E4193A311058E0BCBBC</vt:lpwstr>
  </property>
  <property fmtid="{D5CDD505-2E9C-101B-9397-08002B2CF9AE}" pid="3" name="_dlc_DocId">
    <vt:lpwstr>EHMXPVJQYS55-68-151</vt:lpwstr>
  </property>
  <property fmtid="{D5CDD505-2E9C-101B-9397-08002B2CF9AE}" pid="4" name="_dlc_DocIdItemGuid">
    <vt:lpwstr>e878f103-3268-454f-a359-d4df49c3ce27</vt:lpwstr>
  </property>
  <property fmtid="{D5CDD505-2E9C-101B-9397-08002B2CF9AE}" pid="5" name="_dlc_DocIdUrl">
    <vt:lpwstr>http://extprod13.mnrevdmz.mdor.state.mn.us/businesses/mineral/_layouts/DocIdRedir.aspx?ID=EHMXPVJQYS55-68-151, EHMXPVJQYS55-68-151</vt:lpwstr>
  </property>
</Properties>
</file>