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LGA\LGA 2024\For Web\"/>
    </mc:Choice>
  </mc:AlternateContent>
  <xr:revisionPtr revIDLastSave="0" documentId="13_ncr:1_{F4E0D136-42D8-4F8F-BD37-E3F18335EC3B}" xr6:coauthVersionLast="47" xr6:coauthVersionMax="47" xr10:uidLastSave="{00000000-0000-0000-0000-000000000000}"/>
  <bookViews>
    <workbookView xWindow="28680" yWindow="1305" windowWidth="29040" windowHeight="16440" xr2:uid="{00000000-000D-0000-FFFF-FFFF00000000}"/>
  </bookViews>
  <sheets>
    <sheet name="LG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866" i="1" l="1"/>
  <c r="AQ865" i="1"/>
  <c r="AQ864" i="1"/>
  <c r="AQ863" i="1"/>
  <c r="AQ862" i="1"/>
  <c r="AQ861" i="1"/>
  <c r="AQ860" i="1"/>
  <c r="AQ859" i="1"/>
  <c r="AQ858" i="1"/>
  <c r="AQ857" i="1"/>
  <c r="AQ856" i="1"/>
  <c r="AQ855" i="1"/>
  <c r="AQ854" i="1"/>
  <c r="AQ853" i="1"/>
  <c r="AQ852" i="1"/>
  <c r="AQ851" i="1"/>
  <c r="AQ850" i="1"/>
  <c r="AQ849" i="1"/>
  <c r="AQ848" i="1"/>
  <c r="AQ847" i="1"/>
  <c r="AQ846" i="1"/>
  <c r="AQ845" i="1"/>
  <c r="AQ844" i="1"/>
  <c r="AQ843" i="1"/>
  <c r="AQ842" i="1"/>
  <c r="AQ841" i="1"/>
  <c r="AQ840" i="1"/>
  <c r="AQ839" i="1"/>
  <c r="AQ838" i="1"/>
  <c r="AQ837" i="1"/>
  <c r="AQ836" i="1"/>
  <c r="AQ835" i="1"/>
  <c r="AQ834" i="1"/>
  <c r="AQ833" i="1"/>
  <c r="AQ832" i="1"/>
  <c r="AQ831" i="1"/>
  <c r="AQ830" i="1"/>
  <c r="AQ829" i="1"/>
  <c r="AQ828" i="1"/>
  <c r="AQ827" i="1"/>
  <c r="AQ826" i="1"/>
  <c r="AQ825" i="1"/>
  <c r="AQ824" i="1"/>
  <c r="AQ823" i="1"/>
  <c r="AQ822" i="1"/>
  <c r="AQ821" i="1"/>
  <c r="AQ820" i="1"/>
  <c r="AQ819" i="1"/>
  <c r="AQ818" i="1"/>
  <c r="AQ817" i="1"/>
  <c r="AQ816" i="1"/>
  <c r="AQ815" i="1"/>
  <c r="AQ814" i="1"/>
  <c r="AQ813" i="1"/>
  <c r="AQ812" i="1"/>
  <c r="AQ811" i="1"/>
  <c r="AQ810" i="1"/>
  <c r="AQ809" i="1"/>
  <c r="AQ808" i="1"/>
  <c r="AQ807" i="1"/>
  <c r="AQ806" i="1"/>
  <c r="AQ805" i="1"/>
  <c r="AQ804" i="1"/>
  <c r="AQ803" i="1"/>
  <c r="AQ802" i="1"/>
  <c r="AQ801" i="1"/>
  <c r="AQ800" i="1"/>
  <c r="AQ799" i="1"/>
  <c r="AQ798" i="1"/>
  <c r="AQ797" i="1"/>
  <c r="AQ796" i="1"/>
  <c r="AQ795" i="1"/>
  <c r="AQ794" i="1"/>
  <c r="AQ793" i="1"/>
  <c r="AQ792" i="1"/>
  <c r="AQ791" i="1"/>
  <c r="AQ790" i="1"/>
  <c r="AQ789" i="1"/>
  <c r="AQ788" i="1"/>
  <c r="AQ787" i="1"/>
  <c r="AQ786" i="1"/>
  <c r="AQ785" i="1"/>
  <c r="AQ784" i="1"/>
  <c r="AQ783" i="1"/>
  <c r="AQ782" i="1"/>
  <c r="AQ781" i="1"/>
  <c r="AQ780" i="1"/>
  <c r="AQ779" i="1"/>
  <c r="AQ778" i="1"/>
  <c r="AQ777" i="1"/>
  <c r="AQ776" i="1"/>
  <c r="AQ775" i="1"/>
  <c r="AQ774" i="1"/>
  <c r="AQ773" i="1"/>
  <c r="AQ772" i="1"/>
  <c r="AQ771" i="1"/>
  <c r="AQ770" i="1"/>
  <c r="AQ769" i="1"/>
  <c r="AQ768" i="1"/>
  <c r="AQ767" i="1"/>
  <c r="AQ766" i="1"/>
  <c r="AQ765" i="1"/>
  <c r="AQ764" i="1"/>
  <c r="AQ763" i="1"/>
  <c r="AQ762" i="1"/>
  <c r="AQ761" i="1"/>
  <c r="AQ760" i="1"/>
  <c r="AQ759" i="1"/>
  <c r="AQ758" i="1"/>
  <c r="AQ757" i="1"/>
  <c r="AQ756" i="1"/>
  <c r="AQ755" i="1"/>
  <c r="AQ754" i="1"/>
  <c r="AQ753" i="1"/>
  <c r="AQ752" i="1"/>
  <c r="AQ751" i="1"/>
  <c r="AQ750" i="1"/>
  <c r="AQ749" i="1"/>
  <c r="AQ748" i="1"/>
  <c r="AQ747" i="1"/>
  <c r="AQ746" i="1"/>
  <c r="AQ745" i="1"/>
  <c r="AQ744" i="1"/>
  <c r="AQ743" i="1"/>
  <c r="AQ742" i="1"/>
  <c r="AQ741" i="1"/>
  <c r="AQ740" i="1"/>
  <c r="AQ739" i="1"/>
  <c r="AQ738" i="1"/>
  <c r="AQ737" i="1"/>
  <c r="AQ736" i="1"/>
  <c r="AQ735" i="1"/>
  <c r="AQ734" i="1"/>
  <c r="AQ733" i="1"/>
  <c r="AQ732" i="1"/>
  <c r="AQ731" i="1"/>
  <c r="AQ730" i="1"/>
  <c r="AQ729" i="1"/>
  <c r="AQ728" i="1"/>
  <c r="AQ727" i="1"/>
  <c r="AQ726" i="1"/>
  <c r="AQ725" i="1"/>
  <c r="AQ724" i="1"/>
  <c r="AQ723" i="1"/>
  <c r="AQ722" i="1"/>
  <c r="AQ721" i="1"/>
  <c r="AQ720" i="1"/>
  <c r="AQ719" i="1"/>
  <c r="AQ718" i="1"/>
  <c r="AQ717" i="1"/>
  <c r="AQ716" i="1"/>
  <c r="AQ715" i="1"/>
  <c r="AQ714" i="1"/>
  <c r="AQ713" i="1"/>
  <c r="AQ712" i="1"/>
  <c r="AQ711" i="1"/>
  <c r="AQ710" i="1"/>
  <c r="AQ709" i="1"/>
  <c r="AQ708" i="1"/>
  <c r="AQ707" i="1"/>
  <c r="AQ706" i="1"/>
  <c r="AQ705" i="1"/>
  <c r="AQ704" i="1"/>
  <c r="AQ703" i="1"/>
  <c r="AQ702" i="1"/>
  <c r="AQ701" i="1"/>
  <c r="AQ700" i="1"/>
  <c r="AQ699" i="1"/>
  <c r="AQ698" i="1"/>
  <c r="AQ697" i="1"/>
  <c r="AQ696" i="1"/>
  <c r="AQ695" i="1"/>
  <c r="AQ694" i="1"/>
  <c r="AQ693" i="1"/>
  <c r="AQ692" i="1"/>
  <c r="AQ691" i="1"/>
  <c r="AQ690" i="1"/>
  <c r="AQ689" i="1"/>
  <c r="AQ688" i="1"/>
  <c r="AQ687" i="1"/>
  <c r="AQ686" i="1"/>
  <c r="AQ685" i="1"/>
  <c r="AQ684" i="1"/>
  <c r="AQ683" i="1"/>
  <c r="AQ682" i="1"/>
  <c r="AQ681" i="1"/>
  <c r="AQ680" i="1"/>
  <c r="AQ679" i="1"/>
  <c r="AQ678" i="1"/>
  <c r="AQ677" i="1"/>
  <c r="AQ676" i="1"/>
  <c r="AQ675" i="1"/>
  <c r="AQ674" i="1"/>
  <c r="AQ673" i="1"/>
  <c r="AQ672" i="1"/>
  <c r="AQ671" i="1"/>
  <c r="AQ670" i="1"/>
  <c r="AQ669" i="1"/>
  <c r="AQ668" i="1"/>
  <c r="AQ667" i="1"/>
  <c r="AQ666" i="1"/>
  <c r="AQ665" i="1"/>
  <c r="AQ664" i="1"/>
  <c r="AQ663" i="1"/>
  <c r="AQ662" i="1"/>
  <c r="AQ661" i="1"/>
  <c r="AQ660" i="1"/>
  <c r="AQ659" i="1"/>
  <c r="AQ658" i="1"/>
  <c r="AQ657" i="1"/>
  <c r="AQ656" i="1"/>
  <c r="AQ655" i="1"/>
  <c r="AQ654" i="1"/>
  <c r="AQ653" i="1"/>
  <c r="AQ652" i="1"/>
  <c r="AQ651" i="1"/>
  <c r="AQ650" i="1"/>
  <c r="AQ649" i="1"/>
  <c r="AQ648" i="1"/>
  <c r="AQ647" i="1"/>
  <c r="AQ646" i="1"/>
  <c r="AQ645" i="1"/>
  <c r="AQ644" i="1"/>
  <c r="AQ643" i="1"/>
  <c r="AQ642" i="1"/>
  <c r="AQ641" i="1"/>
  <c r="AQ640" i="1"/>
  <c r="AQ639" i="1"/>
  <c r="AQ638" i="1"/>
  <c r="AQ637" i="1"/>
  <c r="AQ636" i="1"/>
  <c r="AQ635" i="1"/>
  <c r="AQ634" i="1"/>
  <c r="AQ633" i="1"/>
  <c r="AQ632" i="1"/>
  <c r="AQ631" i="1"/>
  <c r="AQ630" i="1"/>
  <c r="AQ629" i="1"/>
  <c r="AQ628" i="1"/>
  <c r="AQ627" i="1"/>
  <c r="AQ626" i="1"/>
  <c r="AQ625" i="1"/>
  <c r="AQ624" i="1"/>
  <c r="AQ623" i="1"/>
  <c r="AQ622" i="1"/>
  <c r="AQ621" i="1"/>
  <c r="AQ620" i="1"/>
  <c r="AQ619" i="1"/>
  <c r="AQ618" i="1"/>
  <c r="AQ617" i="1"/>
  <c r="AQ616" i="1"/>
  <c r="AQ615" i="1"/>
  <c r="AQ614" i="1"/>
  <c r="AQ613" i="1"/>
  <c r="AQ612" i="1"/>
  <c r="AQ611" i="1"/>
  <c r="AQ610" i="1"/>
  <c r="AQ609" i="1"/>
  <c r="AQ608" i="1"/>
  <c r="AQ607" i="1"/>
  <c r="AQ606" i="1"/>
  <c r="AQ605" i="1"/>
  <c r="AQ604" i="1"/>
  <c r="AQ603" i="1"/>
  <c r="AQ602" i="1"/>
  <c r="AQ601" i="1"/>
  <c r="AQ600" i="1"/>
  <c r="AQ599" i="1"/>
  <c r="AQ598" i="1"/>
  <c r="AQ597" i="1"/>
  <c r="AQ596" i="1"/>
  <c r="AQ595" i="1"/>
  <c r="AQ594" i="1"/>
  <c r="AQ593" i="1"/>
  <c r="AQ592" i="1"/>
  <c r="AQ591" i="1"/>
  <c r="AQ590" i="1"/>
  <c r="AQ589" i="1"/>
  <c r="AQ588" i="1"/>
  <c r="AQ587" i="1"/>
  <c r="AQ586" i="1"/>
  <c r="AQ585" i="1"/>
  <c r="AQ584" i="1"/>
  <c r="AQ583" i="1"/>
  <c r="AQ582" i="1"/>
  <c r="AQ581" i="1"/>
  <c r="AQ580" i="1"/>
  <c r="AQ579" i="1"/>
  <c r="AQ578" i="1"/>
  <c r="AQ577" i="1"/>
  <c r="AQ576" i="1"/>
  <c r="AQ575" i="1"/>
  <c r="AQ574" i="1"/>
  <c r="AQ573" i="1"/>
  <c r="AQ572" i="1"/>
  <c r="AQ571" i="1"/>
  <c r="AQ570" i="1"/>
  <c r="AQ569" i="1"/>
  <c r="AQ568" i="1"/>
  <c r="AQ567" i="1"/>
  <c r="AQ566" i="1"/>
  <c r="AQ565" i="1"/>
  <c r="AQ564" i="1"/>
  <c r="AQ563" i="1"/>
  <c r="AQ562" i="1"/>
  <c r="AQ561" i="1"/>
  <c r="AQ560" i="1"/>
  <c r="AQ559" i="1"/>
  <c r="AQ558" i="1"/>
  <c r="AQ557" i="1"/>
  <c r="AQ556" i="1"/>
  <c r="AQ555" i="1"/>
  <c r="AQ554" i="1"/>
  <c r="AQ553" i="1"/>
  <c r="AQ552" i="1"/>
  <c r="AQ551" i="1"/>
  <c r="AQ550" i="1"/>
  <c r="AQ549" i="1"/>
  <c r="AQ548" i="1"/>
  <c r="AQ547" i="1"/>
  <c r="AQ546" i="1"/>
  <c r="AQ545" i="1"/>
  <c r="AQ544" i="1"/>
  <c r="AQ543" i="1"/>
  <c r="AQ542" i="1"/>
  <c r="AQ541" i="1"/>
  <c r="AQ540" i="1"/>
  <c r="AQ539" i="1"/>
  <c r="AQ538" i="1"/>
  <c r="AQ537" i="1"/>
  <c r="AQ536" i="1"/>
  <c r="AQ535" i="1"/>
  <c r="AQ534" i="1"/>
  <c r="AQ533" i="1"/>
  <c r="AQ532" i="1"/>
  <c r="AQ531" i="1"/>
  <c r="AQ530" i="1"/>
  <c r="AQ529" i="1"/>
  <c r="AQ528" i="1"/>
  <c r="AQ527" i="1"/>
  <c r="AQ526" i="1"/>
  <c r="AQ525" i="1"/>
  <c r="AQ524" i="1"/>
  <c r="AQ523" i="1"/>
  <c r="AQ522" i="1"/>
  <c r="AQ521" i="1"/>
  <c r="AQ520" i="1"/>
  <c r="AQ519" i="1"/>
  <c r="AQ518" i="1"/>
  <c r="AQ517" i="1"/>
  <c r="AQ516" i="1"/>
  <c r="AQ515" i="1"/>
  <c r="AQ514" i="1"/>
  <c r="AQ513" i="1"/>
  <c r="AQ512" i="1"/>
  <c r="AQ511" i="1"/>
  <c r="AQ510" i="1"/>
  <c r="AQ509" i="1"/>
  <c r="AQ508" i="1"/>
  <c r="AQ507" i="1"/>
  <c r="AQ506" i="1"/>
  <c r="AQ505" i="1"/>
  <c r="AQ504" i="1"/>
  <c r="AQ503" i="1"/>
  <c r="AQ502" i="1"/>
  <c r="AQ501" i="1"/>
  <c r="AQ500" i="1"/>
  <c r="AQ499" i="1"/>
  <c r="AQ498" i="1"/>
  <c r="AQ497" i="1"/>
  <c r="AQ496" i="1"/>
  <c r="AQ495" i="1"/>
  <c r="AQ494" i="1"/>
  <c r="AQ493" i="1"/>
  <c r="AQ492" i="1"/>
  <c r="AQ491" i="1"/>
  <c r="AQ490" i="1"/>
  <c r="AQ489" i="1"/>
  <c r="AQ488" i="1"/>
  <c r="AQ487" i="1"/>
  <c r="AQ486" i="1"/>
  <c r="AQ485" i="1"/>
  <c r="AQ484" i="1"/>
  <c r="AQ483" i="1"/>
  <c r="AQ482" i="1"/>
  <c r="AQ481" i="1"/>
  <c r="AQ480" i="1"/>
  <c r="AQ479" i="1"/>
  <c r="AQ478" i="1"/>
  <c r="AQ477" i="1"/>
  <c r="AQ476" i="1"/>
  <c r="AQ475" i="1"/>
  <c r="AQ474" i="1"/>
  <c r="AQ473" i="1"/>
  <c r="AQ472" i="1"/>
  <c r="AQ471" i="1"/>
  <c r="AQ470" i="1"/>
  <c r="AQ469" i="1"/>
  <c r="AQ468" i="1"/>
  <c r="AQ467" i="1"/>
  <c r="AQ466" i="1"/>
  <c r="AQ465" i="1"/>
  <c r="AQ464" i="1"/>
  <c r="AQ463" i="1"/>
  <c r="AQ462" i="1"/>
  <c r="AQ461" i="1"/>
  <c r="AQ460" i="1"/>
  <c r="AQ459" i="1"/>
  <c r="AQ458" i="1"/>
  <c r="AQ457" i="1"/>
  <c r="AQ456" i="1"/>
  <c r="AQ455" i="1"/>
  <c r="AQ454" i="1"/>
  <c r="AQ453" i="1"/>
  <c r="AQ452" i="1"/>
  <c r="AQ451" i="1"/>
  <c r="AQ450" i="1"/>
  <c r="AQ449" i="1"/>
  <c r="AQ448" i="1"/>
  <c r="AQ447" i="1"/>
  <c r="AQ446" i="1"/>
  <c r="AQ445" i="1"/>
  <c r="AQ444" i="1"/>
  <c r="AQ443" i="1"/>
  <c r="AQ442" i="1"/>
  <c r="AQ441" i="1"/>
  <c r="AQ440" i="1"/>
  <c r="AQ439" i="1"/>
  <c r="AQ438" i="1"/>
  <c r="AQ437" i="1"/>
  <c r="AQ436" i="1"/>
  <c r="AQ435" i="1"/>
  <c r="AQ434" i="1"/>
  <c r="AQ433" i="1"/>
  <c r="AQ432" i="1"/>
  <c r="AQ431" i="1"/>
  <c r="AQ430" i="1"/>
  <c r="AQ429" i="1"/>
  <c r="AQ428" i="1"/>
  <c r="AQ427" i="1"/>
  <c r="AQ426" i="1"/>
  <c r="AQ425" i="1"/>
  <c r="AQ424" i="1"/>
  <c r="AQ423" i="1"/>
  <c r="AQ422" i="1"/>
  <c r="AQ421" i="1"/>
  <c r="AQ420" i="1"/>
  <c r="AQ419" i="1"/>
  <c r="AQ418" i="1"/>
  <c r="AQ417" i="1"/>
  <c r="AQ416" i="1"/>
  <c r="AQ415" i="1"/>
  <c r="AQ414" i="1"/>
  <c r="AQ413" i="1"/>
  <c r="AQ412" i="1"/>
  <c r="AQ411" i="1"/>
  <c r="AQ410" i="1"/>
  <c r="AQ409" i="1"/>
  <c r="AQ408" i="1"/>
  <c r="AQ407" i="1"/>
  <c r="AQ406" i="1"/>
  <c r="AQ405" i="1"/>
  <c r="AQ404" i="1"/>
  <c r="AQ403" i="1"/>
  <c r="AQ402" i="1"/>
  <c r="AQ401" i="1"/>
  <c r="AQ400" i="1"/>
  <c r="AQ399" i="1"/>
  <c r="AQ398" i="1"/>
  <c r="AQ397" i="1"/>
  <c r="AQ396" i="1"/>
  <c r="AQ395" i="1"/>
  <c r="AQ394" i="1"/>
  <c r="AQ393" i="1"/>
  <c r="AQ392" i="1"/>
  <c r="AQ391" i="1"/>
  <c r="AQ390" i="1"/>
  <c r="AQ389" i="1"/>
  <c r="AQ388" i="1"/>
  <c r="AQ387" i="1"/>
  <c r="AQ386" i="1"/>
  <c r="AQ385" i="1"/>
  <c r="AQ384" i="1"/>
  <c r="AQ383" i="1"/>
  <c r="AQ382" i="1"/>
  <c r="AQ381" i="1"/>
  <c r="AQ380" i="1"/>
  <c r="AQ379" i="1"/>
  <c r="AQ378" i="1"/>
  <c r="AQ377" i="1"/>
  <c r="AQ376" i="1"/>
  <c r="AQ375" i="1"/>
  <c r="AQ374" i="1"/>
  <c r="AQ373" i="1"/>
  <c r="AQ372" i="1"/>
  <c r="AQ371" i="1"/>
  <c r="AQ370" i="1"/>
  <c r="AQ369" i="1"/>
  <c r="AQ368" i="1"/>
  <c r="AQ367" i="1"/>
  <c r="AQ366" i="1"/>
  <c r="AQ365" i="1"/>
  <c r="AQ364" i="1"/>
  <c r="AQ363" i="1"/>
  <c r="AQ362" i="1"/>
  <c r="AQ361" i="1"/>
  <c r="AQ360" i="1"/>
  <c r="AQ359" i="1"/>
  <c r="AQ358" i="1"/>
  <c r="AQ357" i="1"/>
  <c r="AQ356" i="1"/>
  <c r="AQ355" i="1"/>
  <c r="AQ354" i="1"/>
  <c r="AQ353" i="1"/>
  <c r="AQ352" i="1"/>
  <c r="AQ351" i="1"/>
  <c r="AQ350" i="1"/>
  <c r="AQ349" i="1"/>
  <c r="AQ348" i="1"/>
  <c r="AQ347" i="1"/>
  <c r="AQ346" i="1"/>
  <c r="AQ345" i="1"/>
  <c r="AQ344" i="1"/>
  <c r="AQ343" i="1"/>
  <c r="AQ342" i="1"/>
  <c r="AQ341" i="1"/>
  <c r="AQ340" i="1"/>
  <c r="AQ339" i="1"/>
  <c r="AQ338" i="1"/>
  <c r="AQ337" i="1"/>
  <c r="AQ336" i="1"/>
  <c r="AQ335" i="1"/>
  <c r="AQ334" i="1"/>
  <c r="AQ333" i="1"/>
  <c r="AQ332" i="1"/>
  <c r="AQ331" i="1"/>
  <c r="AQ330" i="1"/>
  <c r="AQ329" i="1"/>
  <c r="AQ328" i="1"/>
  <c r="AQ327" i="1"/>
  <c r="AQ326" i="1"/>
  <c r="AQ325" i="1"/>
  <c r="AQ324" i="1"/>
  <c r="AQ323" i="1"/>
  <c r="AQ322" i="1"/>
  <c r="AQ321" i="1"/>
  <c r="AQ320" i="1"/>
  <c r="AQ319" i="1"/>
  <c r="AQ318" i="1"/>
  <c r="AQ317" i="1"/>
  <c r="AQ316" i="1"/>
  <c r="AQ315" i="1"/>
  <c r="AQ314" i="1"/>
  <c r="AQ313" i="1"/>
  <c r="AQ312" i="1"/>
  <c r="AQ311" i="1"/>
  <c r="AQ310" i="1"/>
  <c r="AQ309" i="1"/>
  <c r="AQ308" i="1"/>
  <c r="AQ307" i="1"/>
  <c r="AQ306" i="1"/>
  <c r="AQ305" i="1"/>
  <c r="AQ304" i="1"/>
  <c r="AQ303" i="1"/>
  <c r="AQ302" i="1"/>
  <c r="AQ301" i="1"/>
  <c r="AQ300" i="1"/>
  <c r="AQ299" i="1"/>
  <c r="AQ298" i="1"/>
  <c r="AQ297" i="1"/>
  <c r="AQ296" i="1"/>
  <c r="AQ295" i="1"/>
  <c r="AQ294" i="1"/>
  <c r="AQ293" i="1"/>
  <c r="AQ292" i="1"/>
  <c r="AQ291" i="1"/>
  <c r="AQ290" i="1"/>
  <c r="AQ289" i="1"/>
  <c r="AQ288" i="1"/>
  <c r="AQ287" i="1"/>
  <c r="AQ286" i="1"/>
  <c r="AQ285" i="1"/>
  <c r="AQ284" i="1"/>
  <c r="AQ283" i="1"/>
  <c r="AQ282" i="1"/>
  <c r="AQ281" i="1"/>
  <c r="AQ280" i="1"/>
  <c r="AQ279" i="1"/>
  <c r="AQ278" i="1"/>
  <c r="AQ277" i="1"/>
  <c r="AQ276" i="1"/>
  <c r="AQ275" i="1"/>
  <c r="AQ274" i="1"/>
  <c r="AQ273" i="1"/>
  <c r="AQ272" i="1"/>
  <c r="AQ271" i="1"/>
  <c r="AQ270" i="1"/>
  <c r="AQ269" i="1"/>
  <c r="AQ268" i="1"/>
  <c r="AQ267" i="1"/>
  <c r="AQ266" i="1"/>
  <c r="AQ265" i="1"/>
  <c r="AQ264" i="1"/>
  <c r="AQ263" i="1"/>
  <c r="AQ262" i="1"/>
  <c r="AQ261" i="1"/>
  <c r="AQ260" i="1"/>
  <c r="AQ259" i="1"/>
  <c r="AQ258" i="1"/>
  <c r="AQ257" i="1"/>
  <c r="AQ256" i="1"/>
  <c r="AQ255" i="1"/>
  <c r="AQ254" i="1"/>
  <c r="AQ253" i="1"/>
  <c r="AQ252" i="1"/>
  <c r="AQ251" i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Q237" i="1"/>
  <c r="AQ236" i="1"/>
  <c r="AQ235" i="1"/>
  <c r="AQ234" i="1"/>
  <c r="AQ233" i="1"/>
  <c r="AQ232" i="1"/>
  <c r="AQ231" i="1"/>
  <c r="AQ230" i="1"/>
  <c r="AQ229" i="1"/>
  <c r="AQ228" i="1"/>
  <c r="AQ227" i="1"/>
  <c r="AQ226" i="1"/>
  <c r="AQ225" i="1"/>
  <c r="AQ224" i="1"/>
  <c r="AQ223" i="1"/>
  <c r="AQ222" i="1"/>
  <c r="AQ221" i="1"/>
  <c r="AQ220" i="1"/>
  <c r="AQ219" i="1"/>
  <c r="AQ218" i="1"/>
  <c r="AQ217" i="1"/>
  <c r="AQ216" i="1"/>
  <c r="AQ215" i="1"/>
  <c r="AQ214" i="1"/>
  <c r="AQ213" i="1"/>
  <c r="AQ212" i="1"/>
  <c r="AQ211" i="1"/>
  <c r="AQ210" i="1"/>
  <c r="AQ209" i="1"/>
  <c r="AQ208" i="1"/>
  <c r="AQ207" i="1"/>
  <c r="AQ206" i="1"/>
  <c r="AQ205" i="1"/>
  <c r="AQ204" i="1"/>
  <c r="AQ203" i="1"/>
  <c r="AQ202" i="1"/>
  <c r="AQ201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82" i="1"/>
  <c r="AQ181" i="1"/>
  <c r="AQ180" i="1"/>
  <c r="AQ179" i="1"/>
  <c r="AQ178" i="1"/>
  <c r="AQ177" i="1"/>
  <c r="AQ176" i="1"/>
  <c r="AQ175" i="1"/>
  <c r="AQ174" i="1"/>
  <c r="AQ173" i="1"/>
  <c r="AQ172" i="1"/>
  <c r="AQ171" i="1"/>
  <c r="AQ170" i="1"/>
  <c r="AQ169" i="1"/>
  <c r="AQ168" i="1"/>
  <c r="AQ167" i="1"/>
  <c r="AQ166" i="1"/>
  <c r="AQ165" i="1"/>
  <c r="AQ164" i="1"/>
  <c r="AQ163" i="1"/>
  <c r="AQ162" i="1"/>
  <c r="AQ161" i="1"/>
  <c r="AQ160" i="1"/>
  <c r="AQ159" i="1"/>
  <c r="AQ158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N856" i="1"/>
  <c r="AN855" i="1"/>
  <c r="AN835" i="1"/>
  <c r="AN827" i="1"/>
  <c r="AN826" i="1"/>
  <c r="AN807" i="1"/>
  <c r="AN805" i="1"/>
  <c r="AN798" i="1"/>
  <c r="AN792" i="1"/>
  <c r="AN787" i="1"/>
  <c r="AN777" i="1"/>
  <c r="AN774" i="1"/>
  <c r="AN767" i="1"/>
  <c r="AN764" i="1"/>
  <c r="AN761" i="1"/>
  <c r="AN743" i="1"/>
  <c r="AN742" i="1"/>
  <c r="AN727" i="1"/>
  <c r="AN713" i="1"/>
  <c r="AN712" i="1"/>
  <c r="AN708" i="1"/>
  <c r="AN702" i="1"/>
  <c r="AN701" i="1"/>
  <c r="AN697" i="1"/>
  <c r="AN678" i="1"/>
  <c r="AN672" i="1"/>
  <c r="AN649" i="1"/>
  <c r="AN645" i="1"/>
  <c r="AN640" i="1"/>
  <c r="AN639" i="1"/>
  <c r="AN635" i="1"/>
  <c r="AN616" i="1"/>
  <c r="AN607" i="1"/>
  <c r="AN595" i="1"/>
  <c r="AN594" i="1"/>
  <c r="AN588" i="1"/>
  <c r="AN585" i="1"/>
  <c r="AN584" i="1"/>
  <c r="AN562" i="1"/>
  <c r="AN556" i="1"/>
  <c r="AN546" i="1"/>
  <c r="AN542" i="1"/>
  <c r="AN541" i="1"/>
  <c r="AN540" i="1"/>
  <c r="AN528" i="1"/>
  <c r="AN526" i="1"/>
  <c r="AN525" i="1"/>
  <c r="AN524" i="1"/>
  <c r="AN520" i="1"/>
  <c r="AN519" i="1"/>
  <c r="AN516" i="1"/>
  <c r="AN508" i="1"/>
  <c r="AN500" i="1"/>
  <c r="AN497" i="1"/>
  <c r="AN480" i="1"/>
  <c r="AN478" i="1"/>
  <c r="AN477" i="1"/>
  <c r="AN471" i="1"/>
  <c r="AN469" i="1"/>
  <c r="AN462" i="1"/>
  <c r="AN449" i="1"/>
  <c r="AN448" i="1"/>
  <c r="AN443" i="1"/>
  <c r="AN440" i="1"/>
  <c r="AN439" i="1"/>
  <c r="AN430" i="1"/>
  <c r="AN398" i="1"/>
  <c r="AN396" i="1"/>
  <c r="AN392" i="1"/>
  <c r="AN386" i="1"/>
  <c r="AN376" i="1"/>
  <c r="AN372" i="1"/>
  <c r="AN358" i="1"/>
  <c r="AN344" i="1"/>
  <c r="AN340" i="1"/>
  <c r="AN334" i="1"/>
  <c r="AN332" i="1"/>
  <c r="AN328" i="1"/>
  <c r="AN316" i="1"/>
  <c r="AN306" i="1"/>
  <c r="AN304" i="1"/>
  <c r="AN284" i="1"/>
  <c r="AN277" i="1"/>
  <c r="AN273" i="1"/>
  <c r="AN271" i="1"/>
  <c r="AN265" i="1"/>
  <c r="AN257" i="1"/>
  <c r="AN240" i="1"/>
  <c r="AN237" i="1"/>
  <c r="AN234" i="1"/>
  <c r="AN232" i="1"/>
  <c r="AN229" i="1"/>
  <c r="AN223" i="1"/>
  <c r="AN221" i="1"/>
  <c r="AN219" i="1"/>
  <c r="AN212" i="1"/>
  <c r="AN211" i="1"/>
  <c r="AN210" i="1"/>
  <c r="AN203" i="1"/>
  <c r="AN189" i="1"/>
  <c r="AN185" i="1"/>
  <c r="AN180" i="1"/>
  <c r="AN179" i="1"/>
  <c r="AN173" i="1"/>
  <c r="AN167" i="1"/>
  <c r="AN166" i="1"/>
  <c r="AN165" i="1"/>
  <c r="AN162" i="1"/>
  <c r="AN145" i="1"/>
  <c r="AN143" i="1"/>
  <c r="AN142" i="1"/>
  <c r="AN140" i="1"/>
  <c r="AN102" i="1"/>
  <c r="AN101" i="1"/>
  <c r="AN95" i="1"/>
  <c r="AN85" i="1"/>
  <c r="AN80" i="1"/>
  <c r="AN79" i="1"/>
  <c r="AN68" i="1"/>
  <c r="AN67" i="1"/>
  <c r="AN62" i="1"/>
  <c r="AN60" i="1"/>
  <c r="AN54" i="1"/>
  <c r="AN32" i="1"/>
  <c r="AN29" i="1"/>
  <c r="AN23" i="1"/>
  <c r="AN15" i="1"/>
  <c r="AI866" i="1"/>
  <c r="AI865" i="1"/>
  <c r="AI864" i="1"/>
  <c r="AI863" i="1"/>
  <c r="AI862" i="1"/>
  <c r="AI861" i="1"/>
  <c r="AI860" i="1"/>
  <c r="AI859" i="1"/>
  <c r="AI858" i="1"/>
  <c r="AI857" i="1"/>
  <c r="AI856" i="1"/>
  <c r="AI855" i="1"/>
  <c r="AI854" i="1"/>
  <c r="AI853" i="1"/>
  <c r="AI852" i="1"/>
  <c r="AI851" i="1"/>
  <c r="AI850" i="1"/>
  <c r="AI849" i="1"/>
  <c r="AI848" i="1"/>
  <c r="AI847" i="1"/>
  <c r="AI846" i="1"/>
  <c r="AI845" i="1"/>
  <c r="AI844" i="1"/>
  <c r="AI843" i="1"/>
  <c r="AI842" i="1"/>
  <c r="AI841" i="1"/>
  <c r="AI840" i="1"/>
  <c r="AI839" i="1"/>
  <c r="AI838" i="1"/>
  <c r="AI837" i="1"/>
  <c r="AI836" i="1"/>
  <c r="AI835" i="1"/>
  <c r="AI834" i="1"/>
  <c r="AI833" i="1"/>
  <c r="AI832" i="1"/>
  <c r="AI831" i="1"/>
  <c r="AI830" i="1"/>
  <c r="AI829" i="1"/>
  <c r="AI828" i="1"/>
  <c r="AI827" i="1"/>
  <c r="AI826" i="1"/>
  <c r="AI825" i="1"/>
  <c r="AI824" i="1"/>
  <c r="AI823" i="1"/>
  <c r="AI822" i="1"/>
  <c r="AI821" i="1"/>
  <c r="AI820" i="1"/>
  <c r="AI819" i="1"/>
  <c r="AI818" i="1"/>
  <c r="AI817" i="1"/>
  <c r="AI816" i="1"/>
  <c r="AI815" i="1"/>
  <c r="AI814" i="1"/>
  <c r="AI813" i="1"/>
  <c r="AI812" i="1"/>
  <c r="AI811" i="1"/>
  <c r="AI810" i="1"/>
  <c r="AI809" i="1"/>
  <c r="AI808" i="1"/>
  <c r="AI807" i="1"/>
  <c r="AI806" i="1"/>
  <c r="AI805" i="1"/>
  <c r="AI804" i="1"/>
  <c r="AI803" i="1"/>
  <c r="AI802" i="1"/>
  <c r="AI801" i="1"/>
  <c r="AI800" i="1"/>
  <c r="AI799" i="1"/>
  <c r="AI798" i="1"/>
  <c r="AI797" i="1"/>
  <c r="AI796" i="1"/>
  <c r="AI795" i="1"/>
  <c r="AI794" i="1"/>
  <c r="AI793" i="1"/>
  <c r="AI792" i="1"/>
  <c r="AI791" i="1"/>
  <c r="AI790" i="1"/>
  <c r="AI789" i="1"/>
  <c r="AI788" i="1"/>
  <c r="AI787" i="1"/>
  <c r="AI786" i="1"/>
  <c r="AI785" i="1"/>
  <c r="AI784" i="1"/>
  <c r="AI783" i="1"/>
  <c r="AI782" i="1"/>
  <c r="AI781" i="1"/>
  <c r="AI780" i="1"/>
  <c r="AI779" i="1"/>
  <c r="AI778" i="1"/>
  <c r="AI777" i="1"/>
  <c r="AI776" i="1"/>
  <c r="AI775" i="1"/>
  <c r="AI774" i="1"/>
  <c r="AI773" i="1"/>
  <c r="AI772" i="1"/>
  <c r="AI771" i="1"/>
  <c r="AI770" i="1"/>
  <c r="AI769" i="1"/>
  <c r="AI768" i="1"/>
  <c r="AI767" i="1"/>
  <c r="AI766" i="1"/>
  <c r="AI765" i="1"/>
  <c r="AI764" i="1"/>
  <c r="AI763" i="1"/>
  <c r="AI762" i="1"/>
  <c r="AI761" i="1"/>
  <c r="AI760" i="1"/>
  <c r="AI759" i="1"/>
  <c r="AI758" i="1"/>
  <c r="AI757" i="1"/>
  <c r="AI756" i="1"/>
  <c r="AI755" i="1"/>
  <c r="AI754" i="1"/>
  <c r="AI753" i="1"/>
  <c r="AI752" i="1"/>
  <c r="AI751" i="1"/>
  <c r="AI750" i="1"/>
  <c r="AI749" i="1"/>
  <c r="AI748" i="1"/>
  <c r="AI747" i="1"/>
  <c r="AI746" i="1"/>
  <c r="AI745" i="1"/>
  <c r="AI744" i="1"/>
  <c r="AI743" i="1"/>
  <c r="AI742" i="1"/>
  <c r="AI741" i="1"/>
  <c r="AI740" i="1"/>
  <c r="AI739" i="1"/>
  <c r="AI738" i="1"/>
  <c r="AI737" i="1"/>
  <c r="AI736" i="1"/>
  <c r="AI735" i="1"/>
  <c r="AI734" i="1"/>
  <c r="AI733" i="1"/>
  <c r="AI732" i="1"/>
  <c r="AI731" i="1"/>
  <c r="AI730" i="1"/>
  <c r="AI729" i="1"/>
  <c r="AI728" i="1"/>
  <c r="AI727" i="1"/>
  <c r="AI726" i="1"/>
  <c r="AI725" i="1"/>
  <c r="AI724" i="1"/>
  <c r="AI723" i="1"/>
  <c r="AI722" i="1"/>
  <c r="AI721" i="1"/>
  <c r="AI720" i="1"/>
  <c r="AI719" i="1"/>
  <c r="AI718" i="1"/>
  <c r="AI717" i="1"/>
  <c r="AI716" i="1"/>
  <c r="AI715" i="1"/>
  <c r="AI714" i="1"/>
  <c r="AI713" i="1"/>
  <c r="AI712" i="1"/>
  <c r="AI711" i="1"/>
  <c r="AI710" i="1"/>
  <c r="AI709" i="1"/>
  <c r="AI708" i="1"/>
  <c r="AI707" i="1"/>
  <c r="AI706" i="1"/>
  <c r="AI705" i="1"/>
  <c r="AI704" i="1"/>
  <c r="AI703" i="1"/>
  <c r="AI702" i="1"/>
  <c r="AI701" i="1"/>
  <c r="AI700" i="1"/>
  <c r="AI699" i="1"/>
  <c r="AI698" i="1"/>
  <c r="AI697" i="1"/>
  <c r="AI696" i="1"/>
  <c r="AI695" i="1"/>
  <c r="AI694" i="1"/>
  <c r="AI693" i="1"/>
  <c r="AI692" i="1"/>
  <c r="AI691" i="1"/>
  <c r="AI690" i="1"/>
  <c r="AI689" i="1"/>
  <c r="AI688" i="1"/>
  <c r="AI687" i="1"/>
  <c r="AI686" i="1"/>
  <c r="AI685" i="1"/>
  <c r="AI684" i="1"/>
  <c r="AI683" i="1"/>
  <c r="AI682" i="1"/>
  <c r="AI681" i="1"/>
  <c r="AI680" i="1"/>
  <c r="AI679" i="1"/>
  <c r="AI678" i="1"/>
  <c r="AI677" i="1"/>
  <c r="AI676" i="1"/>
  <c r="AI675" i="1"/>
  <c r="AI674" i="1"/>
  <c r="AI673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I632" i="1"/>
  <c r="AI631" i="1"/>
  <c r="AI630" i="1"/>
  <c r="AI629" i="1"/>
  <c r="AI628" i="1"/>
  <c r="AI627" i="1"/>
  <c r="AI626" i="1"/>
  <c r="AI625" i="1"/>
  <c r="AI624" i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F866" i="1"/>
  <c r="AF865" i="1"/>
  <c r="AF864" i="1"/>
  <c r="AF863" i="1"/>
  <c r="AF862" i="1"/>
  <c r="AF861" i="1"/>
  <c r="AF860" i="1"/>
  <c r="AF859" i="1"/>
  <c r="AF858" i="1"/>
  <c r="AF857" i="1"/>
  <c r="AF856" i="1"/>
  <c r="AF855" i="1"/>
  <c r="AF854" i="1"/>
  <c r="AF853" i="1"/>
  <c r="AF852" i="1"/>
  <c r="AF851" i="1"/>
  <c r="AF850" i="1"/>
  <c r="AF849" i="1"/>
  <c r="AF848" i="1"/>
  <c r="AF847" i="1"/>
  <c r="AF846" i="1"/>
  <c r="AF845" i="1"/>
  <c r="AF844" i="1"/>
  <c r="AF843" i="1"/>
  <c r="AF842" i="1"/>
  <c r="AF841" i="1"/>
  <c r="AF840" i="1"/>
  <c r="AF839" i="1"/>
  <c r="AF838" i="1"/>
  <c r="AF837" i="1"/>
  <c r="AF836" i="1"/>
  <c r="AF835" i="1"/>
  <c r="AF834" i="1"/>
  <c r="AF833" i="1"/>
  <c r="AF832" i="1"/>
  <c r="AF831" i="1"/>
  <c r="AF830" i="1"/>
  <c r="AF829" i="1"/>
  <c r="AF828" i="1"/>
  <c r="AF827" i="1"/>
  <c r="AF826" i="1"/>
  <c r="AF825" i="1"/>
  <c r="AF824" i="1"/>
  <c r="AF823" i="1"/>
  <c r="AF822" i="1"/>
  <c r="AF821" i="1"/>
  <c r="AF820" i="1"/>
  <c r="AF819" i="1"/>
  <c r="AF818" i="1"/>
  <c r="AF817" i="1"/>
  <c r="AF816" i="1"/>
  <c r="AF815" i="1"/>
  <c r="AF814" i="1"/>
  <c r="AF813" i="1"/>
  <c r="AF812" i="1"/>
  <c r="AF811" i="1"/>
  <c r="AF810" i="1"/>
  <c r="AF809" i="1"/>
  <c r="AF808" i="1"/>
  <c r="AF807" i="1"/>
  <c r="AF806" i="1"/>
  <c r="AF805" i="1"/>
  <c r="AF804" i="1"/>
  <c r="AF803" i="1"/>
  <c r="AF802" i="1"/>
  <c r="AF801" i="1"/>
  <c r="AF800" i="1"/>
  <c r="AF799" i="1"/>
  <c r="AF798" i="1"/>
  <c r="AF797" i="1"/>
  <c r="AF796" i="1"/>
  <c r="AF795" i="1"/>
  <c r="AF794" i="1"/>
  <c r="AF793" i="1"/>
  <c r="AF792" i="1"/>
  <c r="AF791" i="1"/>
  <c r="AF790" i="1"/>
  <c r="AF789" i="1"/>
  <c r="AF788" i="1"/>
  <c r="AF787" i="1"/>
  <c r="AF786" i="1"/>
  <c r="AF785" i="1"/>
  <c r="AF784" i="1"/>
  <c r="AF783" i="1"/>
  <c r="AF782" i="1"/>
  <c r="AF781" i="1"/>
  <c r="AF780" i="1"/>
  <c r="AF779" i="1"/>
  <c r="AF778" i="1"/>
  <c r="AF777" i="1"/>
  <c r="AF776" i="1"/>
  <c r="AF775" i="1"/>
  <c r="AF774" i="1"/>
  <c r="AF773" i="1"/>
  <c r="AF772" i="1"/>
  <c r="AF771" i="1"/>
  <c r="AF770" i="1"/>
  <c r="AF769" i="1"/>
  <c r="AF768" i="1"/>
  <c r="AF767" i="1"/>
  <c r="AF766" i="1"/>
  <c r="AF765" i="1"/>
  <c r="AF764" i="1"/>
  <c r="AF763" i="1"/>
  <c r="AF762" i="1"/>
  <c r="AF761" i="1"/>
  <c r="AF760" i="1"/>
  <c r="AF759" i="1"/>
  <c r="AF758" i="1"/>
  <c r="AF757" i="1"/>
  <c r="AF756" i="1"/>
  <c r="AF755" i="1"/>
  <c r="AF754" i="1"/>
  <c r="AF753" i="1"/>
  <c r="AF752" i="1"/>
  <c r="AF751" i="1"/>
  <c r="AF750" i="1"/>
  <c r="AF749" i="1"/>
  <c r="AF748" i="1"/>
  <c r="AF747" i="1"/>
  <c r="AF746" i="1"/>
  <c r="AF745" i="1"/>
  <c r="AF744" i="1"/>
  <c r="AF743" i="1"/>
  <c r="AF742" i="1"/>
  <c r="AF741" i="1"/>
  <c r="AF740" i="1"/>
  <c r="AF739" i="1"/>
  <c r="AF738" i="1"/>
  <c r="AF737" i="1"/>
  <c r="AF736" i="1"/>
  <c r="AF735" i="1"/>
  <c r="AF734" i="1"/>
  <c r="AF733" i="1"/>
  <c r="AF732" i="1"/>
  <c r="AF731" i="1"/>
  <c r="AF730" i="1"/>
  <c r="AF729" i="1"/>
  <c r="AF728" i="1"/>
  <c r="AF727" i="1"/>
  <c r="AF726" i="1"/>
  <c r="AF725" i="1"/>
  <c r="AF724" i="1"/>
  <c r="AF723" i="1"/>
  <c r="AF722" i="1"/>
  <c r="AF721" i="1"/>
  <c r="AF720" i="1"/>
  <c r="AF719" i="1"/>
  <c r="AF718" i="1"/>
  <c r="AF717" i="1"/>
  <c r="AF716" i="1"/>
  <c r="AF715" i="1"/>
  <c r="AF714" i="1"/>
  <c r="AF713" i="1"/>
  <c r="AF712" i="1"/>
  <c r="AF711" i="1"/>
  <c r="AF710" i="1"/>
  <c r="AF709" i="1"/>
  <c r="AF708" i="1"/>
  <c r="AF707" i="1"/>
  <c r="AF706" i="1"/>
  <c r="AF705" i="1"/>
  <c r="AF704" i="1"/>
  <c r="AF703" i="1"/>
  <c r="AF702" i="1"/>
  <c r="AF701" i="1"/>
  <c r="AF700" i="1"/>
  <c r="AF699" i="1"/>
  <c r="AF698" i="1"/>
  <c r="AF697" i="1"/>
  <c r="AF696" i="1"/>
  <c r="AF695" i="1"/>
  <c r="AF694" i="1"/>
  <c r="AF693" i="1"/>
  <c r="AF692" i="1"/>
  <c r="AF691" i="1"/>
  <c r="AF690" i="1"/>
  <c r="AF689" i="1"/>
  <c r="AF688" i="1"/>
  <c r="AF687" i="1"/>
  <c r="AF686" i="1"/>
  <c r="AF685" i="1"/>
  <c r="AF684" i="1"/>
  <c r="AF683" i="1"/>
  <c r="AF682" i="1"/>
  <c r="AF681" i="1"/>
  <c r="AF680" i="1"/>
  <c r="AF679" i="1"/>
  <c r="AF678" i="1"/>
  <c r="AF677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E866" i="1"/>
  <c r="AE865" i="1"/>
  <c r="AE864" i="1"/>
  <c r="AE863" i="1"/>
  <c r="AE862" i="1"/>
  <c r="AE861" i="1"/>
  <c r="AE860" i="1"/>
  <c r="AE859" i="1"/>
  <c r="AE858" i="1"/>
  <c r="AE857" i="1"/>
  <c r="AE856" i="1"/>
  <c r="AE855" i="1"/>
  <c r="AE854" i="1"/>
  <c r="AE853" i="1"/>
  <c r="AE852" i="1"/>
  <c r="AE851" i="1"/>
  <c r="AE850" i="1"/>
  <c r="AE849" i="1"/>
  <c r="AE848" i="1"/>
  <c r="AE847" i="1"/>
  <c r="AE846" i="1"/>
  <c r="AE845" i="1"/>
  <c r="AE844" i="1"/>
  <c r="AE843" i="1"/>
  <c r="AE842" i="1"/>
  <c r="AE841" i="1"/>
  <c r="AE840" i="1"/>
  <c r="AE839" i="1"/>
  <c r="AE838" i="1"/>
  <c r="AE837" i="1"/>
  <c r="AE836" i="1"/>
  <c r="AE835" i="1"/>
  <c r="AE834" i="1"/>
  <c r="AE833" i="1"/>
  <c r="AE832" i="1"/>
  <c r="AE831" i="1"/>
  <c r="AE830" i="1"/>
  <c r="AE829" i="1"/>
  <c r="AE828" i="1"/>
  <c r="AE827" i="1"/>
  <c r="AE826" i="1"/>
  <c r="AE825" i="1"/>
  <c r="AE824" i="1"/>
  <c r="AE823" i="1"/>
  <c r="AE822" i="1"/>
  <c r="AE821" i="1"/>
  <c r="AE820" i="1"/>
  <c r="AE819" i="1"/>
  <c r="AE818" i="1"/>
  <c r="AE817" i="1"/>
  <c r="AE816" i="1"/>
  <c r="AE815" i="1"/>
  <c r="AE814" i="1"/>
  <c r="AE813" i="1"/>
  <c r="AE812" i="1"/>
  <c r="AE811" i="1"/>
  <c r="AE810" i="1"/>
  <c r="AE809" i="1"/>
  <c r="AE808" i="1"/>
  <c r="AE807" i="1"/>
  <c r="AE806" i="1"/>
  <c r="AE805" i="1"/>
  <c r="AE804" i="1"/>
  <c r="AE803" i="1"/>
  <c r="AE802" i="1"/>
  <c r="AE801" i="1"/>
  <c r="AE800" i="1"/>
  <c r="AE799" i="1"/>
  <c r="AE798" i="1"/>
  <c r="AE797" i="1"/>
  <c r="AE796" i="1"/>
  <c r="AE795" i="1"/>
  <c r="AE794" i="1"/>
  <c r="AE793" i="1"/>
  <c r="AE792" i="1"/>
  <c r="AE791" i="1"/>
  <c r="AE790" i="1"/>
  <c r="AE789" i="1"/>
  <c r="AE788" i="1"/>
  <c r="AE787" i="1"/>
  <c r="AE786" i="1"/>
  <c r="AE785" i="1"/>
  <c r="AE784" i="1"/>
  <c r="AE783" i="1"/>
  <c r="AE782" i="1"/>
  <c r="AE781" i="1"/>
  <c r="AE780" i="1"/>
  <c r="AE779" i="1"/>
  <c r="AE778" i="1"/>
  <c r="AE777" i="1"/>
  <c r="AE776" i="1"/>
  <c r="AE775" i="1"/>
  <c r="AE774" i="1"/>
  <c r="AE773" i="1"/>
  <c r="AE772" i="1"/>
  <c r="AE771" i="1"/>
  <c r="AE770" i="1"/>
  <c r="AE769" i="1"/>
  <c r="AE768" i="1"/>
  <c r="AE767" i="1"/>
  <c r="AE766" i="1"/>
  <c r="AE765" i="1"/>
  <c r="AE764" i="1"/>
  <c r="AE763" i="1"/>
  <c r="AE762" i="1"/>
  <c r="AE761" i="1"/>
  <c r="AE760" i="1"/>
  <c r="AE759" i="1"/>
  <c r="AE758" i="1"/>
  <c r="AE757" i="1"/>
  <c r="AE756" i="1"/>
  <c r="AE755" i="1"/>
  <c r="AE754" i="1"/>
  <c r="AE753" i="1"/>
  <c r="AE752" i="1"/>
  <c r="AE751" i="1"/>
  <c r="AE750" i="1"/>
  <c r="AE749" i="1"/>
  <c r="AE748" i="1"/>
  <c r="AE747" i="1"/>
  <c r="AE746" i="1"/>
  <c r="AE745" i="1"/>
  <c r="AE744" i="1"/>
  <c r="AE743" i="1"/>
  <c r="AE742" i="1"/>
  <c r="AE741" i="1"/>
  <c r="AE740" i="1"/>
  <c r="AE739" i="1"/>
  <c r="AE738" i="1"/>
  <c r="AE737" i="1"/>
  <c r="AE736" i="1"/>
  <c r="AE735" i="1"/>
  <c r="AE734" i="1"/>
  <c r="AE733" i="1"/>
  <c r="AE732" i="1"/>
  <c r="AE731" i="1"/>
  <c r="AE730" i="1"/>
  <c r="AE729" i="1"/>
  <c r="AE728" i="1"/>
  <c r="AE727" i="1"/>
  <c r="AE726" i="1"/>
  <c r="AE725" i="1"/>
  <c r="AE724" i="1"/>
  <c r="AE723" i="1"/>
  <c r="AE722" i="1"/>
  <c r="AE721" i="1"/>
  <c r="AE720" i="1"/>
  <c r="AE719" i="1"/>
  <c r="AE718" i="1"/>
  <c r="AE717" i="1"/>
  <c r="AE716" i="1"/>
  <c r="AE715" i="1"/>
  <c r="AE714" i="1"/>
  <c r="AE713" i="1"/>
  <c r="AE712" i="1"/>
  <c r="AE711" i="1"/>
  <c r="AE710" i="1"/>
  <c r="AE709" i="1"/>
  <c r="AE708" i="1"/>
  <c r="AE707" i="1"/>
  <c r="AE706" i="1"/>
  <c r="AE705" i="1"/>
  <c r="AE704" i="1"/>
  <c r="AE703" i="1"/>
  <c r="AE702" i="1"/>
  <c r="AE701" i="1"/>
  <c r="AE700" i="1"/>
  <c r="AE699" i="1"/>
  <c r="AE698" i="1"/>
  <c r="AE697" i="1"/>
  <c r="AE696" i="1"/>
  <c r="AE695" i="1"/>
  <c r="AE694" i="1"/>
  <c r="AE693" i="1"/>
  <c r="AE692" i="1"/>
  <c r="AE691" i="1"/>
  <c r="AE690" i="1"/>
  <c r="AE689" i="1"/>
  <c r="AE688" i="1"/>
  <c r="AE687" i="1"/>
  <c r="AE686" i="1"/>
  <c r="AE685" i="1"/>
  <c r="AE684" i="1"/>
  <c r="AE683" i="1"/>
  <c r="AE682" i="1"/>
  <c r="AE681" i="1"/>
  <c r="AE680" i="1"/>
  <c r="AE679" i="1"/>
  <c r="AE678" i="1"/>
  <c r="AE677" i="1"/>
  <c r="AE676" i="1"/>
  <c r="AE675" i="1"/>
  <c r="AE674" i="1"/>
  <c r="AE673" i="1"/>
  <c r="AE672" i="1"/>
  <c r="AE671" i="1"/>
  <c r="AE670" i="1"/>
  <c r="AE669" i="1"/>
  <c r="AE668" i="1"/>
  <c r="AE667" i="1"/>
  <c r="AE666" i="1"/>
  <c r="AE665" i="1"/>
  <c r="AE664" i="1"/>
  <c r="AE663" i="1"/>
  <c r="AE662" i="1"/>
  <c r="AE661" i="1"/>
  <c r="AE660" i="1"/>
  <c r="AE659" i="1"/>
  <c r="AE658" i="1"/>
  <c r="AE657" i="1"/>
  <c r="AE656" i="1"/>
  <c r="AE655" i="1"/>
  <c r="AE654" i="1"/>
  <c r="AE653" i="1"/>
  <c r="AE652" i="1"/>
  <c r="AE651" i="1"/>
  <c r="AE650" i="1"/>
  <c r="AE649" i="1"/>
  <c r="AE648" i="1"/>
  <c r="AE647" i="1"/>
  <c r="AE646" i="1"/>
  <c r="AE645" i="1"/>
  <c r="AE644" i="1"/>
  <c r="AE643" i="1"/>
  <c r="AE642" i="1"/>
  <c r="AE641" i="1"/>
  <c r="AE640" i="1"/>
  <c r="AE639" i="1"/>
  <c r="AE638" i="1"/>
  <c r="AE637" i="1"/>
  <c r="AE636" i="1"/>
  <c r="AE635" i="1"/>
  <c r="AE634" i="1"/>
  <c r="AE633" i="1"/>
  <c r="AE632" i="1"/>
  <c r="AE631" i="1"/>
  <c r="AE630" i="1"/>
  <c r="AE629" i="1"/>
  <c r="AE628" i="1"/>
  <c r="AE627" i="1"/>
  <c r="AE626" i="1"/>
  <c r="AE625" i="1"/>
  <c r="AE624" i="1"/>
  <c r="AE623" i="1"/>
  <c r="AE622" i="1"/>
  <c r="AE621" i="1"/>
  <c r="AE620" i="1"/>
  <c r="AE619" i="1"/>
  <c r="AE618" i="1"/>
  <c r="AE617" i="1"/>
  <c r="AE616" i="1"/>
  <c r="AE615" i="1"/>
  <c r="AE614" i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4" i="1"/>
  <c r="AE13" i="1"/>
  <c r="AE12" i="1"/>
  <c r="AE15" i="1"/>
  <c r="AC866" i="1"/>
  <c r="AC865" i="1"/>
  <c r="AC864" i="1"/>
  <c r="AC863" i="1"/>
  <c r="AC862" i="1"/>
  <c r="AC861" i="1"/>
  <c r="AC860" i="1"/>
  <c r="AC859" i="1"/>
  <c r="AC858" i="1"/>
  <c r="AC857" i="1"/>
  <c r="AC856" i="1"/>
  <c r="AC855" i="1"/>
  <c r="AC854" i="1"/>
  <c r="AC853" i="1"/>
  <c r="AC852" i="1"/>
  <c r="AC851" i="1"/>
  <c r="AC850" i="1"/>
  <c r="AC849" i="1"/>
  <c r="AC848" i="1"/>
  <c r="AC847" i="1"/>
  <c r="AC846" i="1"/>
  <c r="AC845" i="1"/>
  <c r="AC844" i="1"/>
  <c r="AC843" i="1"/>
  <c r="AC842" i="1"/>
  <c r="AC841" i="1"/>
  <c r="AC840" i="1"/>
  <c r="AC839" i="1"/>
  <c r="AC838" i="1"/>
  <c r="AC837" i="1"/>
  <c r="AC836" i="1"/>
  <c r="AC835" i="1"/>
  <c r="AC834" i="1"/>
  <c r="AC833" i="1"/>
  <c r="AC832" i="1"/>
  <c r="AC831" i="1"/>
  <c r="AC830" i="1"/>
  <c r="AC829" i="1"/>
  <c r="AC828" i="1"/>
  <c r="AC827" i="1"/>
  <c r="AC826" i="1"/>
  <c r="AC825" i="1"/>
  <c r="AC824" i="1"/>
  <c r="AC823" i="1"/>
  <c r="AC822" i="1"/>
  <c r="AC821" i="1"/>
  <c r="AC820" i="1"/>
  <c r="AC819" i="1"/>
  <c r="AC818" i="1"/>
  <c r="AC817" i="1"/>
  <c r="AC816" i="1"/>
  <c r="AC815" i="1"/>
  <c r="AC814" i="1"/>
  <c r="AC813" i="1"/>
  <c r="AC812" i="1"/>
  <c r="AC811" i="1"/>
  <c r="AC810" i="1"/>
  <c r="AC809" i="1"/>
  <c r="AC808" i="1"/>
  <c r="AC807" i="1"/>
  <c r="AC806" i="1"/>
  <c r="AC805" i="1"/>
  <c r="AC804" i="1"/>
  <c r="AC803" i="1"/>
  <c r="AC802" i="1"/>
  <c r="AC801" i="1"/>
  <c r="AC800" i="1"/>
  <c r="AC799" i="1"/>
  <c r="AC798" i="1"/>
  <c r="AC797" i="1"/>
  <c r="AC796" i="1"/>
  <c r="AC795" i="1"/>
  <c r="AC794" i="1"/>
  <c r="AC793" i="1"/>
  <c r="AC792" i="1"/>
  <c r="AC791" i="1"/>
  <c r="AC790" i="1"/>
  <c r="AC789" i="1"/>
  <c r="AC788" i="1"/>
  <c r="AC787" i="1"/>
  <c r="AC786" i="1"/>
  <c r="AC785" i="1"/>
  <c r="AC784" i="1"/>
  <c r="AC783" i="1"/>
  <c r="AC782" i="1"/>
  <c r="AC781" i="1"/>
  <c r="AC780" i="1"/>
  <c r="AC779" i="1"/>
  <c r="AC778" i="1"/>
  <c r="AC777" i="1"/>
  <c r="AC776" i="1"/>
  <c r="AC775" i="1"/>
  <c r="AC774" i="1"/>
  <c r="AC773" i="1"/>
  <c r="AC772" i="1"/>
  <c r="AC771" i="1"/>
  <c r="AC770" i="1"/>
  <c r="AC769" i="1"/>
  <c r="AC768" i="1"/>
  <c r="AC767" i="1"/>
  <c r="AC766" i="1"/>
  <c r="AC765" i="1"/>
  <c r="AC764" i="1"/>
  <c r="AC763" i="1"/>
  <c r="AC762" i="1"/>
  <c r="AC761" i="1"/>
  <c r="AC760" i="1"/>
  <c r="AC759" i="1"/>
  <c r="AC758" i="1"/>
  <c r="AC757" i="1"/>
  <c r="AC756" i="1"/>
  <c r="AC755" i="1"/>
  <c r="AC754" i="1"/>
  <c r="AC753" i="1"/>
  <c r="AC752" i="1"/>
  <c r="AC751" i="1"/>
  <c r="AC750" i="1"/>
  <c r="AC749" i="1"/>
  <c r="AC748" i="1"/>
  <c r="AC747" i="1"/>
  <c r="AC746" i="1"/>
  <c r="AC745" i="1"/>
  <c r="AC744" i="1"/>
  <c r="AC743" i="1"/>
  <c r="AC742" i="1"/>
  <c r="AC741" i="1"/>
  <c r="AC740" i="1"/>
  <c r="AC739" i="1"/>
  <c r="AC738" i="1"/>
  <c r="AC737" i="1"/>
  <c r="AC736" i="1"/>
  <c r="AC735" i="1"/>
  <c r="AC734" i="1"/>
  <c r="AC733" i="1"/>
  <c r="AC732" i="1"/>
  <c r="AC731" i="1"/>
  <c r="AC730" i="1"/>
  <c r="AC729" i="1"/>
  <c r="AC728" i="1"/>
  <c r="AC727" i="1"/>
  <c r="AC726" i="1"/>
  <c r="AC725" i="1"/>
  <c r="AC724" i="1"/>
  <c r="AC723" i="1"/>
  <c r="AC722" i="1"/>
  <c r="AC721" i="1"/>
  <c r="AC720" i="1"/>
  <c r="AC719" i="1"/>
  <c r="AC718" i="1"/>
  <c r="AC717" i="1"/>
  <c r="AC716" i="1"/>
  <c r="AC715" i="1"/>
  <c r="AC714" i="1"/>
  <c r="AC713" i="1"/>
  <c r="AC712" i="1"/>
  <c r="AC711" i="1"/>
  <c r="AC710" i="1"/>
  <c r="AC709" i="1"/>
  <c r="AC708" i="1"/>
  <c r="AC707" i="1"/>
  <c r="AC706" i="1"/>
  <c r="AC705" i="1"/>
  <c r="AC704" i="1"/>
  <c r="AC703" i="1"/>
  <c r="AC702" i="1"/>
  <c r="AC701" i="1"/>
  <c r="AC700" i="1"/>
  <c r="AC699" i="1"/>
  <c r="AC698" i="1"/>
  <c r="AC697" i="1"/>
  <c r="AC696" i="1"/>
  <c r="AC695" i="1"/>
  <c r="AC694" i="1"/>
  <c r="AC693" i="1"/>
  <c r="AC692" i="1"/>
  <c r="AC691" i="1"/>
  <c r="AC690" i="1"/>
  <c r="AC689" i="1"/>
  <c r="AC688" i="1"/>
  <c r="AC687" i="1"/>
  <c r="AC686" i="1"/>
  <c r="AC685" i="1"/>
  <c r="AC684" i="1"/>
  <c r="AC683" i="1"/>
  <c r="AC682" i="1"/>
  <c r="AC681" i="1"/>
  <c r="AC680" i="1"/>
  <c r="AC679" i="1"/>
  <c r="AC678" i="1"/>
  <c r="AC677" i="1"/>
  <c r="AC676" i="1"/>
  <c r="AC675" i="1"/>
  <c r="AC674" i="1"/>
  <c r="AC673" i="1"/>
  <c r="AC672" i="1"/>
  <c r="AC671" i="1"/>
  <c r="AC670" i="1"/>
  <c r="AC669" i="1"/>
  <c r="AC668" i="1"/>
  <c r="AC667" i="1"/>
  <c r="AC666" i="1"/>
  <c r="AC665" i="1"/>
  <c r="AC664" i="1"/>
  <c r="AC663" i="1"/>
  <c r="AC662" i="1"/>
  <c r="AC661" i="1"/>
  <c r="AC660" i="1"/>
  <c r="AC659" i="1"/>
  <c r="AC658" i="1"/>
  <c r="AC657" i="1"/>
  <c r="AC656" i="1"/>
  <c r="AC655" i="1"/>
  <c r="AC654" i="1"/>
  <c r="AC653" i="1"/>
  <c r="AC652" i="1"/>
  <c r="AC651" i="1"/>
  <c r="AC650" i="1"/>
  <c r="AC649" i="1"/>
  <c r="AC648" i="1"/>
  <c r="AC647" i="1"/>
  <c r="AC646" i="1"/>
  <c r="AC645" i="1"/>
  <c r="AC644" i="1"/>
  <c r="AC643" i="1"/>
  <c r="AC642" i="1"/>
  <c r="AC641" i="1"/>
  <c r="AC640" i="1"/>
  <c r="AC639" i="1"/>
  <c r="AC638" i="1"/>
  <c r="AC637" i="1"/>
  <c r="AC636" i="1"/>
  <c r="AC635" i="1"/>
  <c r="AC634" i="1"/>
  <c r="AC633" i="1"/>
  <c r="AC632" i="1"/>
  <c r="AC631" i="1"/>
  <c r="AC630" i="1"/>
  <c r="AC629" i="1"/>
  <c r="AC628" i="1"/>
  <c r="AC627" i="1"/>
  <c r="AC626" i="1"/>
  <c r="AC625" i="1"/>
  <c r="AC624" i="1"/>
  <c r="AC623" i="1"/>
  <c r="AC622" i="1"/>
  <c r="AC621" i="1"/>
  <c r="AC620" i="1"/>
  <c r="AC619" i="1"/>
  <c r="AC618" i="1"/>
  <c r="AC617" i="1"/>
  <c r="AC616" i="1"/>
  <c r="AC615" i="1"/>
  <c r="AC614" i="1"/>
  <c r="AC613" i="1"/>
  <c r="AC612" i="1"/>
  <c r="AC611" i="1"/>
  <c r="AC610" i="1"/>
  <c r="AC609" i="1"/>
  <c r="AC608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D866" i="1"/>
  <c r="AD865" i="1"/>
  <c r="AD864" i="1"/>
  <c r="AD863" i="1"/>
  <c r="AD862" i="1"/>
  <c r="AD861" i="1"/>
  <c r="AD860" i="1"/>
  <c r="AD859" i="1"/>
  <c r="AD858" i="1"/>
  <c r="AD857" i="1"/>
  <c r="AD856" i="1"/>
  <c r="AD855" i="1"/>
  <c r="AD854" i="1"/>
  <c r="AD853" i="1"/>
  <c r="AD852" i="1"/>
  <c r="AD851" i="1"/>
  <c r="AD850" i="1"/>
  <c r="AD849" i="1"/>
  <c r="AD848" i="1"/>
  <c r="AD847" i="1"/>
  <c r="AD846" i="1"/>
  <c r="AD845" i="1"/>
  <c r="AD844" i="1"/>
  <c r="AD843" i="1"/>
  <c r="AD842" i="1"/>
  <c r="AD841" i="1"/>
  <c r="AD840" i="1"/>
  <c r="AD839" i="1"/>
  <c r="AD838" i="1"/>
  <c r="AD837" i="1"/>
  <c r="AD836" i="1"/>
  <c r="AD835" i="1"/>
  <c r="AD834" i="1"/>
  <c r="AD833" i="1"/>
  <c r="AD832" i="1"/>
  <c r="AD831" i="1"/>
  <c r="AD830" i="1"/>
  <c r="AD829" i="1"/>
  <c r="AD828" i="1"/>
  <c r="AD827" i="1"/>
  <c r="AD826" i="1"/>
  <c r="AD825" i="1"/>
  <c r="AD824" i="1"/>
  <c r="AD823" i="1"/>
  <c r="AD822" i="1"/>
  <c r="AD821" i="1"/>
  <c r="AD820" i="1"/>
  <c r="AD819" i="1"/>
  <c r="AD818" i="1"/>
  <c r="AD817" i="1"/>
  <c r="AD816" i="1"/>
  <c r="AD815" i="1"/>
  <c r="AD814" i="1"/>
  <c r="AD813" i="1"/>
  <c r="AD812" i="1"/>
  <c r="AD811" i="1"/>
  <c r="AD810" i="1"/>
  <c r="AD809" i="1"/>
  <c r="AD808" i="1"/>
  <c r="AD807" i="1"/>
  <c r="AD806" i="1"/>
  <c r="AD805" i="1"/>
  <c r="AD804" i="1"/>
  <c r="AD803" i="1"/>
  <c r="AD802" i="1"/>
  <c r="AD801" i="1"/>
  <c r="AD800" i="1"/>
  <c r="AD799" i="1"/>
  <c r="AD798" i="1"/>
  <c r="AD797" i="1"/>
  <c r="AD796" i="1"/>
  <c r="AD795" i="1"/>
  <c r="AD794" i="1"/>
  <c r="AD793" i="1"/>
  <c r="AD792" i="1"/>
  <c r="AD791" i="1"/>
  <c r="AD790" i="1"/>
  <c r="AD789" i="1"/>
  <c r="AD788" i="1"/>
  <c r="AD787" i="1"/>
  <c r="AD786" i="1"/>
  <c r="AD785" i="1"/>
  <c r="AD784" i="1"/>
  <c r="AD783" i="1"/>
  <c r="AD782" i="1"/>
  <c r="AD781" i="1"/>
  <c r="AD780" i="1"/>
  <c r="AD779" i="1"/>
  <c r="AD778" i="1"/>
  <c r="AD777" i="1"/>
  <c r="AD776" i="1"/>
  <c r="AD775" i="1"/>
  <c r="AD774" i="1"/>
  <c r="AD773" i="1"/>
  <c r="AD772" i="1"/>
  <c r="AD771" i="1"/>
  <c r="AD770" i="1"/>
  <c r="AD769" i="1"/>
  <c r="AD768" i="1"/>
  <c r="AD767" i="1"/>
  <c r="AD766" i="1"/>
  <c r="AD765" i="1"/>
  <c r="AD764" i="1"/>
  <c r="AD763" i="1"/>
  <c r="AD762" i="1"/>
  <c r="AD761" i="1"/>
  <c r="AD760" i="1"/>
  <c r="AD759" i="1"/>
  <c r="AD758" i="1"/>
  <c r="AD757" i="1"/>
  <c r="AD756" i="1"/>
  <c r="AD755" i="1"/>
  <c r="AD754" i="1"/>
  <c r="AD753" i="1"/>
  <c r="AD752" i="1"/>
  <c r="AD751" i="1"/>
  <c r="AD750" i="1"/>
  <c r="AD749" i="1"/>
  <c r="AD748" i="1"/>
  <c r="AD747" i="1"/>
  <c r="AD746" i="1"/>
  <c r="AD745" i="1"/>
  <c r="AD744" i="1"/>
  <c r="AD743" i="1"/>
  <c r="AD742" i="1"/>
  <c r="AD741" i="1"/>
  <c r="AD740" i="1"/>
  <c r="AD739" i="1"/>
  <c r="AD738" i="1"/>
  <c r="AD737" i="1"/>
  <c r="AD736" i="1"/>
  <c r="AD735" i="1"/>
  <c r="AD734" i="1"/>
  <c r="AD733" i="1"/>
  <c r="AD732" i="1"/>
  <c r="AD731" i="1"/>
  <c r="AD730" i="1"/>
  <c r="AD729" i="1"/>
  <c r="AD728" i="1"/>
  <c r="AD727" i="1"/>
  <c r="AD726" i="1"/>
  <c r="AD725" i="1"/>
  <c r="AD724" i="1"/>
  <c r="AD723" i="1"/>
  <c r="AD722" i="1"/>
  <c r="AD721" i="1"/>
  <c r="AD720" i="1"/>
  <c r="AD719" i="1"/>
  <c r="AD718" i="1"/>
  <c r="AD717" i="1"/>
  <c r="AD716" i="1"/>
  <c r="AD715" i="1"/>
  <c r="AD714" i="1"/>
  <c r="AD713" i="1"/>
  <c r="AD712" i="1"/>
  <c r="AD711" i="1"/>
  <c r="AD710" i="1"/>
  <c r="AD709" i="1"/>
  <c r="AD708" i="1"/>
  <c r="AD707" i="1"/>
  <c r="AD706" i="1"/>
  <c r="AD705" i="1"/>
  <c r="AD704" i="1"/>
  <c r="AD703" i="1"/>
  <c r="AD702" i="1"/>
  <c r="AD701" i="1"/>
  <c r="AD700" i="1"/>
  <c r="AD699" i="1"/>
  <c r="AD698" i="1"/>
  <c r="AD697" i="1"/>
  <c r="AD696" i="1"/>
  <c r="AD695" i="1"/>
  <c r="AD694" i="1"/>
  <c r="AD693" i="1"/>
  <c r="AD692" i="1"/>
  <c r="AD691" i="1"/>
  <c r="AD690" i="1"/>
  <c r="AD689" i="1"/>
  <c r="AD688" i="1"/>
  <c r="AD687" i="1"/>
  <c r="AD686" i="1"/>
  <c r="AD685" i="1"/>
  <c r="AD684" i="1"/>
  <c r="AD683" i="1"/>
  <c r="AD682" i="1"/>
  <c r="AD681" i="1"/>
  <c r="AD680" i="1"/>
  <c r="AD679" i="1"/>
  <c r="AD678" i="1"/>
  <c r="AD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W866" i="1" l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V11" i="1"/>
  <c r="U11" i="1"/>
  <c r="T327" i="1"/>
  <c r="T854" i="1"/>
  <c r="T740" i="1"/>
  <c r="T641" i="1"/>
  <c r="T362" i="1"/>
  <c r="T349" i="1"/>
  <c r="T236" i="1"/>
  <c r="T153" i="1"/>
  <c r="T129" i="1"/>
  <c r="T670" i="1"/>
  <c r="T350" i="1"/>
  <c r="T157" i="1"/>
  <c r="T615" i="1"/>
  <c r="T825" i="1"/>
  <c r="T721" i="1"/>
  <c r="T743" i="1"/>
  <c r="T547" i="1"/>
  <c r="T546" i="1"/>
  <c r="T501" i="1"/>
  <c r="T390" i="1"/>
  <c r="T208" i="1"/>
  <c r="T168" i="1"/>
  <c r="T117" i="1"/>
  <c r="T30" i="1"/>
  <c r="T21" i="1"/>
  <c r="T848" i="1"/>
  <c r="T791" i="1"/>
  <c r="T758" i="1"/>
  <c r="T733" i="1"/>
  <c r="T673" i="1"/>
  <c r="T538" i="1"/>
  <c r="T466" i="1"/>
  <c r="T321" i="1"/>
  <c r="T243" i="1"/>
  <c r="T194" i="1"/>
  <c r="T26" i="1"/>
  <c r="T680" i="1"/>
  <c r="T853" i="1"/>
  <c r="T562" i="1"/>
  <c r="T422" i="1"/>
  <c r="T290" i="1"/>
  <c r="T221" i="1"/>
  <c r="T128" i="1"/>
  <c r="T100" i="1"/>
  <c r="T606" i="1"/>
  <c r="T738" i="1"/>
  <c r="T599" i="1"/>
  <c r="T490" i="1"/>
  <c r="T467" i="1"/>
  <c r="T456" i="1"/>
  <c r="T198" i="1"/>
  <c r="T122" i="1"/>
  <c r="T328" i="1"/>
  <c r="T597" i="1"/>
  <c r="T855" i="1"/>
  <c r="T182" i="1"/>
  <c r="T635" i="1"/>
  <c r="T444" i="1"/>
  <c r="T447" i="1"/>
  <c r="T742" i="1"/>
  <c r="T596" i="1"/>
  <c r="T839" i="1"/>
  <c r="T757" i="1"/>
  <c r="T452" i="1"/>
  <c r="T745" i="1"/>
  <c r="T580" i="1"/>
  <c r="T508" i="1"/>
  <c r="T495" i="1"/>
  <c r="T448" i="1"/>
  <c r="T439" i="1"/>
  <c r="T392" i="1"/>
  <c r="T285" i="1"/>
  <c r="T211" i="1"/>
  <c r="T702" i="1"/>
  <c r="T80" i="1"/>
  <c r="T58" i="1"/>
  <c r="T15" i="1"/>
  <c r="T819" i="1"/>
  <c r="T809" i="1"/>
  <c r="T575" i="1"/>
  <c r="T406" i="1"/>
  <c r="T806" i="1"/>
  <c r="T795" i="1"/>
  <c r="T705" i="1"/>
  <c r="T583" i="1"/>
  <c r="T523" i="1"/>
  <c r="T23" i="1"/>
  <c r="T536" i="1"/>
  <c r="T437" i="1"/>
  <c r="T865" i="1"/>
  <c r="T803" i="1"/>
  <c r="T637" i="1"/>
  <c r="T532" i="1"/>
  <c r="T512" i="1"/>
  <c r="T418" i="1"/>
  <c r="T346" i="1"/>
  <c r="T245" i="1"/>
  <c r="T836" i="1"/>
  <c r="T773" i="1"/>
  <c r="T225" i="1"/>
  <c r="T111" i="1"/>
  <c r="T751" i="1"/>
  <c r="T832" i="1"/>
  <c r="T479" i="1"/>
  <c r="T373" i="1"/>
  <c r="T335" i="1"/>
  <c r="T230" i="1"/>
  <c r="T152" i="1"/>
  <c r="T121" i="1"/>
  <c r="T110" i="1"/>
  <c r="T73" i="1"/>
  <c r="T560" i="1"/>
  <c r="T424" i="1"/>
  <c r="T386" i="1"/>
  <c r="T207" i="1"/>
  <c r="T197" i="1"/>
  <c r="T163" i="1"/>
  <c r="T72" i="1"/>
  <c r="T33" i="1"/>
  <c r="T552" i="1"/>
  <c r="T348" i="1"/>
  <c r="T220" i="1"/>
  <c r="T148" i="1"/>
  <c r="T20" i="1"/>
  <c r="T87" i="1"/>
  <c r="T617" i="1"/>
  <c r="T518" i="1"/>
  <c r="T250" i="1"/>
  <c r="T109" i="1"/>
  <c r="T735" i="1"/>
  <c r="T698" i="1"/>
  <c r="T732" i="1"/>
  <c r="T808" i="1"/>
  <c r="T725" i="1"/>
  <c r="T699" i="1"/>
  <c r="T748" i="1"/>
  <c r="T747" i="1"/>
  <c r="T741" i="1"/>
  <c r="T739" i="1"/>
  <c r="T731" i="1"/>
  <c r="T675" i="1"/>
  <c r="T671" i="1"/>
  <c r="T664" i="1"/>
  <c r="T621" i="1"/>
  <c r="T573" i="1"/>
  <c r="T522" i="1"/>
  <c r="T521" i="1"/>
  <c r="T440" i="1"/>
  <c r="T429" i="1"/>
  <c r="T383" i="1"/>
  <c r="T333" i="1"/>
  <c r="T294" i="1"/>
  <c r="T254" i="1"/>
  <c r="T169" i="1"/>
  <c r="T64" i="1"/>
  <c r="T45" i="1"/>
  <c r="T18" i="1"/>
  <c r="T850" i="1"/>
  <c r="T568" i="1"/>
  <c r="T365" i="1"/>
  <c r="T330" i="1"/>
  <c r="T309" i="1"/>
  <c r="T303" i="1"/>
  <c r="T37" i="1"/>
  <c r="T864" i="1"/>
  <c r="T247" i="1"/>
  <c r="T155" i="1"/>
  <c r="T76" i="1"/>
  <c r="T62" i="1"/>
  <c r="T574" i="1"/>
  <c r="T185" i="1"/>
  <c r="T708" i="1"/>
  <c r="T701" i="1"/>
  <c r="T645" i="1"/>
  <c r="T248" i="1"/>
  <c r="T411" i="1"/>
  <c r="T65" i="1"/>
  <c r="T224" i="1"/>
  <c r="T46" i="1"/>
  <c r="T391" i="1"/>
  <c r="T851" i="1"/>
  <c r="T802" i="1"/>
  <c r="T775" i="1"/>
  <c r="T662" i="1"/>
  <c r="T646" i="1"/>
  <c r="T609" i="1"/>
  <c r="T558" i="1"/>
  <c r="T517" i="1"/>
  <c r="T516" i="1"/>
  <c r="T462" i="1"/>
  <c r="T432" i="1"/>
  <c r="T400" i="1"/>
  <c r="T374" i="1"/>
  <c r="T371" i="1"/>
  <c r="T310" i="1"/>
  <c r="T281" i="1"/>
  <c r="T264" i="1"/>
  <c r="T255" i="1"/>
  <c r="T177" i="1"/>
  <c r="T147" i="1"/>
  <c r="T119" i="1"/>
  <c r="T108" i="1"/>
  <c r="T83" i="1"/>
  <c r="T42" i="1"/>
  <c r="T674" i="1"/>
  <c r="T818" i="1"/>
  <c r="T761" i="1"/>
  <c r="T677" i="1"/>
  <c r="T331" i="1"/>
  <c r="T48" i="1"/>
  <c r="T753" i="1"/>
  <c r="T493" i="1"/>
  <c r="T486" i="1"/>
  <c r="T420" i="1"/>
  <c r="T377" i="1"/>
  <c r="T353" i="1"/>
  <c r="T61" i="1"/>
  <c r="T590" i="1"/>
  <c r="T566" i="1"/>
  <c r="T553" i="1"/>
  <c r="T481" i="1"/>
  <c r="T270" i="1"/>
  <c r="T226" i="1"/>
  <c r="T691" i="1"/>
  <c r="T659" i="1"/>
  <c r="T604" i="1"/>
  <c r="T554" i="1"/>
  <c r="T363" i="1"/>
  <c r="T291" i="1"/>
  <c r="T267" i="1"/>
  <c r="T196" i="1"/>
  <c r="T118" i="1"/>
  <c r="T81" i="1"/>
  <c r="T815" i="1"/>
  <c r="T811" i="1"/>
  <c r="T804" i="1"/>
  <c r="T797" i="1"/>
  <c r="T704" i="1"/>
  <c r="T695" i="1"/>
  <c r="T660" i="1"/>
  <c r="T656" i="1"/>
  <c r="T551" i="1"/>
  <c r="T533" i="1"/>
  <c r="T485" i="1"/>
  <c r="T450" i="1"/>
  <c r="T210" i="1"/>
  <c r="T158" i="1"/>
  <c r="T69" i="1"/>
  <c r="T654" i="1"/>
  <c r="T639" i="1"/>
  <c r="T603" i="1"/>
  <c r="T107" i="1"/>
  <c r="T837" i="1"/>
  <c r="T744" i="1"/>
  <c r="T304" i="1"/>
  <c r="T557" i="1"/>
  <c r="T792" i="1"/>
  <c r="T712" i="1"/>
  <c r="T505" i="1"/>
  <c r="T588" i="1"/>
  <c r="T474" i="1"/>
  <c r="T35" i="1"/>
  <c r="T458" i="1"/>
  <c r="T269" i="1"/>
  <c r="T679" i="1"/>
  <c r="T589" i="1"/>
  <c r="T569" i="1"/>
  <c r="T834" i="1"/>
  <c r="T800" i="1"/>
  <c r="T752" i="1"/>
  <c r="T706" i="1"/>
  <c r="T484" i="1"/>
  <c r="T477" i="1"/>
  <c r="T314" i="1"/>
  <c r="T272" i="1"/>
  <c r="T193" i="1"/>
  <c r="T846" i="1"/>
  <c r="T777" i="1"/>
  <c r="T582" i="1"/>
  <c r="T526" i="1"/>
  <c r="T515" i="1"/>
  <c r="T460" i="1"/>
  <c r="T338" i="1"/>
  <c r="T288" i="1"/>
  <c r="T279" i="1"/>
  <c r="T276" i="1"/>
  <c r="T261" i="1"/>
  <c r="T233" i="1"/>
  <c r="T187" i="1"/>
  <c r="T160" i="1"/>
  <c r="T68" i="1"/>
  <c r="T407" i="1"/>
  <c r="T857" i="1"/>
  <c r="T780" i="1"/>
  <c r="T688" i="1"/>
  <c r="T636" i="1"/>
  <c r="T395" i="1"/>
  <c r="T384" i="1"/>
  <c r="T358" i="1"/>
  <c r="T239" i="1"/>
  <c r="T669" i="1"/>
  <c r="T842" i="1"/>
  <c r="T762" i="1"/>
  <c r="T696" i="1"/>
  <c r="T689" i="1"/>
  <c r="T632" i="1"/>
  <c r="T425" i="1"/>
  <c r="T379" i="1"/>
  <c r="T369" i="1"/>
  <c r="T278" i="1"/>
  <c r="T212" i="1"/>
  <c r="T115" i="1"/>
  <c r="T104" i="1"/>
  <c r="T39" i="1"/>
  <c r="T772" i="1"/>
  <c r="T737" i="1"/>
  <c r="T320" i="1"/>
  <c r="T790" i="1"/>
  <c r="T801" i="1"/>
  <c r="T793" i="1"/>
  <c r="T788" i="1"/>
  <c r="T665" i="1"/>
  <c r="T627" i="1"/>
  <c r="T623" i="1"/>
  <c r="T620" i="1"/>
  <c r="T616" i="1"/>
  <c r="T578" i="1"/>
  <c r="T368" i="1"/>
  <c r="T275" i="1"/>
  <c r="T260" i="1"/>
  <c r="T246" i="1"/>
  <c r="T214" i="1"/>
  <c r="T204" i="1"/>
  <c r="T195" i="1"/>
  <c r="T162" i="1"/>
  <c r="T90" i="1"/>
  <c r="T55" i="1"/>
  <c r="T608" i="1"/>
  <c r="T756" i="1"/>
  <c r="T668" i="1"/>
  <c r="T266" i="1"/>
  <c r="T222" i="1"/>
  <c r="T123" i="1"/>
  <c r="T784" i="1"/>
  <c r="T709" i="1"/>
  <c r="T628" i="1"/>
  <c r="T367" i="1"/>
  <c r="T343" i="1"/>
  <c r="T302" i="1"/>
  <c r="T92" i="1"/>
  <c r="T12" i="1"/>
  <c r="T858" i="1"/>
  <c r="T843" i="1"/>
  <c r="T686" i="1"/>
  <c r="T681" i="1"/>
  <c r="T472" i="1"/>
  <c r="T430" i="1"/>
  <c r="T251" i="1"/>
  <c r="T227" i="1"/>
  <c r="T102" i="1"/>
  <c r="T77" i="1"/>
  <c r="T14" i="1"/>
  <c r="T587" i="1"/>
  <c r="T746" i="1"/>
  <c r="T581" i="1"/>
  <c r="T434" i="1"/>
  <c r="T184" i="1"/>
  <c r="T717" i="1"/>
  <c r="T445" i="1"/>
  <c r="T399" i="1"/>
  <c r="T340" i="1"/>
  <c r="T297" i="1"/>
  <c r="T223" i="1"/>
  <c r="T191" i="1"/>
  <c r="T141" i="1"/>
  <c r="T44" i="1"/>
  <c r="T648" i="1"/>
  <c r="T504" i="1"/>
  <c r="T813" i="1"/>
  <c r="T768" i="1"/>
  <c r="T697" i="1"/>
  <c r="T676" i="1"/>
  <c r="T487" i="1"/>
  <c r="T463" i="1"/>
  <c r="T325" i="1"/>
  <c r="T249" i="1"/>
  <c r="T216" i="1"/>
  <c r="T112" i="1"/>
  <c r="T43" i="1"/>
  <c r="T13" i="1"/>
  <c r="T555" i="1"/>
  <c r="T789" i="1"/>
  <c r="T765" i="1"/>
  <c r="T719" i="1"/>
  <c r="T682" i="1"/>
  <c r="T650" i="1"/>
  <c r="T630" i="1"/>
  <c r="T475" i="1"/>
  <c r="T457" i="1"/>
  <c r="T376" i="1"/>
  <c r="T352" i="1"/>
  <c r="T306" i="1"/>
  <c r="T280" i="1"/>
  <c r="T252" i="1"/>
  <c r="T116" i="1"/>
  <c r="T94" i="1"/>
  <c r="T643" i="1"/>
  <c r="T807" i="1"/>
  <c r="T622" i="1"/>
  <c r="T605" i="1"/>
  <c r="T529" i="1"/>
  <c r="T403" i="1"/>
  <c r="T286" i="1"/>
  <c r="T91" i="1"/>
  <c r="T238" i="1"/>
  <c r="T431" i="1"/>
  <c r="T822" i="1"/>
  <c r="T473" i="1"/>
  <c r="T336" i="1"/>
  <c r="T200" i="1"/>
  <c r="T199" i="1"/>
  <c r="T181" i="1"/>
  <c r="T136" i="1"/>
  <c r="T778" i="1"/>
  <c r="T827" i="1"/>
  <c r="T781" i="1"/>
  <c r="T710" i="1"/>
  <c r="T592" i="1"/>
  <c r="T323" i="1"/>
  <c r="T268" i="1"/>
  <c r="T228" i="1"/>
  <c r="T139" i="1"/>
  <c r="T817" i="1"/>
  <c r="T799" i="1"/>
  <c r="T760" i="1"/>
  <c r="T754" i="1"/>
  <c r="T612" i="1"/>
  <c r="T579" i="1"/>
  <c r="T527" i="1"/>
  <c r="T387" i="1"/>
  <c r="T337" i="1"/>
  <c r="T36" i="1"/>
  <c r="T27" i="1"/>
  <c r="T824" i="1"/>
  <c r="T494" i="1"/>
  <c r="T63" i="1"/>
  <c r="T849" i="1"/>
  <c r="T755" i="1"/>
  <c r="T715" i="1"/>
  <c r="T638" i="1"/>
  <c r="T464" i="1"/>
  <c r="T394" i="1"/>
  <c r="T312" i="1"/>
  <c r="T114" i="1"/>
  <c r="T82" i="1"/>
  <c r="T776" i="1"/>
  <c r="T769" i="1"/>
  <c r="T687" i="1"/>
  <c r="T537" i="1"/>
  <c r="T509" i="1"/>
  <c r="T488" i="1"/>
  <c r="T308" i="1"/>
  <c r="T301" i="1"/>
  <c r="T282" i="1"/>
  <c r="T183" i="1"/>
  <c r="T50" i="1"/>
  <c r="T786" i="1"/>
  <c r="T435" i="1"/>
  <c r="T404" i="1"/>
  <c r="T366" i="1"/>
  <c r="T34" i="1"/>
  <c r="T256" i="1"/>
  <c r="T821" i="1"/>
  <c r="T545" i="1"/>
  <c r="T465" i="1"/>
  <c r="T459" i="1"/>
  <c r="T428" i="1"/>
  <c r="T414" i="1"/>
  <c r="T364" i="1"/>
  <c r="T159" i="1"/>
  <c r="T840" i="1"/>
  <c r="T56" i="1"/>
  <c r="T714" i="1"/>
  <c r="T785" i="1"/>
  <c r="T60" i="1"/>
  <c r="T564" i="1"/>
  <c r="T507" i="1"/>
  <c r="T491" i="1"/>
  <c r="T483" i="1"/>
  <c r="T201" i="1"/>
  <c r="T96" i="1"/>
  <c r="T67" i="1"/>
  <c r="T652" i="1"/>
  <c r="T591" i="1"/>
  <c r="T543" i="1"/>
  <c r="T476" i="1"/>
  <c r="T397" i="1"/>
  <c r="T75" i="1"/>
  <c r="T749" i="1"/>
  <c r="T451" i="1"/>
  <c r="T419" i="1"/>
  <c r="T413" i="1"/>
  <c r="T393" i="1"/>
  <c r="T342" i="1"/>
  <c r="T341" i="1"/>
  <c r="T219" i="1"/>
  <c r="T436" i="1"/>
  <c r="T841" i="1"/>
  <c r="T763" i="1"/>
  <c r="T723" i="1"/>
  <c r="T657" i="1"/>
  <c r="T653" i="1"/>
  <c r="T644" i="1"/>
  <c r="T625" i="1"/>
  <c r="T572" i="1"/>
  <c r="T441" i="1"/>
  <c r="T412" i="1"/>
  <c r="T86" i="1"/>
  <c r="T40" i="1"/>
  <c r="T647" i="1"/>
  <c r="T601" i="1"/>
  <c r="T550" i="1"/>
  <c r="T329" i="1"/>
  <c r="T838" i="1"/>
  <c r="T602" i="1"/>
  <c r="T446" i="1"/>
  <c r="T405" i="1"/>
  <c r="T372" i="1"/>
  <c r="T25" i="1"/>
  <c r="T863" i="1"/>
  <c r="T816" i="1"/>
  <c r="T766" i="1"/>
  <c r="T730" i="1"/>
  <c r="T563" i="1"/>
  <c r="T506" i="1"/>
  <c r="T455" i="1"/>
  <c r="T416" i="1"/>
  <c r="T326" i="1"/>
  <c r="T241" i="1"/>
  <c r="T205" i="1"/>
  <c r="T170" i="1"/>
  <c r="T167" i="1"/>
  <c r="T126" i="1"/>
  <c r="T93" i="1"/>
  <c r="T78" i="1"/>
  <c r="T97" i="1"/>
  <c r="T402" i="1"/>
  <c r="T127" i="1"/>
  <c r="T619" i="1"/>
  <c r="T567" i="1"/>
  <c r="T454" i="1"/>
  <c r="T17" i="1"/>
  <c r="T433" i="1"/>
  <c r="T724" i="1"/>
  <c r="T389" i="1"/>
  <c r="T382" i="1"/>
  <c r="T242" i="1"/>
  <c r="T124" i="1"/>
  <c r="T113" i="1"/>
  <c r="T692" i="1"/>
  <c r="T535" i="1"/>
  <c r="T202" i="1"/>
  <c r="T237" i="1"/>
  <c r="T542" i="1"/>
  <c r="T179" i="1"/>
  <c r="T332" i="1"/>
  <c r="T396" i="1"/>
  <c r="T713" i="1"/>
  <c r="T540" i="1"/>
  <c r="T334" i="1"/>
  <c r="T106" i="1"/>
  <c r="T640" i="1"/>
  <c r="T607" i="1"/>
  <c r="T520" i="1"/>
  <c r="T500" i="1"/>
  <c r="T571" i="1"/>
  <c r="T88" i="1"/>
  <c r="T856" i="1"/>
  <c r="T519" i="1"/>
  <c r="T826" i="1"/>
  <c r="T774" i="1"/>
  <c r="T727" i="1"/>
  <c r="T694" i="1"/>
  <c r="T693" i="1"/>
  <c r="T672" i="1"/>
  <c r="T667" i="1"/>
  <c r="T663" i="1"/>
  <c r="T613" i="1"/>
  <c r="T556" i="1"/>
  <c r="T541" i="1"/>
  <c r="T502" i="1"/>
  <c r="T482" i="1"/>
  <c r="T478" i="1"/>
  <c r="T388" i="1"/>
  <c r="T316" i="1"/>
  <c r="T265" i="1"/>
  <c r="T240" i="1"/>
  <c r="T203" i="1"/>
  <c r="T190" i="1"/>
  <c r="T140" i="1"/>
  <c r="T105" i="1"/>
  <c r="T829" i="1"/>
  <c r="T585" i="1"/>
  <c r="T381" i="1"/>
  <c r="T370" i="1"/>
  <c r="T244" i="1"/>
  <c r="T53" i="1"/>
  <c r="T38" i="1"/>
  <c r="T633" i="1"/>
  <c r="T213" i="1"/>
  <c r="T66" i="1"/>
  <c r="T866" i="1"/>
  <c r="T814" i="1"/>
  <c r="T655" i="1"/>
  <c r="T423" i="1"/>
  <c r="T319" i="1"/>
  <c r="T130" i="1"/>
  <c r="T783" i="1"/>
  <c r="T561" i="1"/>
  <c r="T496" i="1"/>
  <c r="T385" i="1"/>
  <c r="T361" i="1"/>
  <c r="T356" i="1"/>
  <c r="T313" i="1"/>
  <c r="T305" i="1"/>
  <c r="T293" i="1"/>
  <c r="T258" i="1"/>
  <c r="T176" i="1"/>
  <c r="T154" i="1"/>
  <c r="T22" i="1"/>
  <c r="T19" i="1"/>
  <c r="T144" i="1"/>
  <c r="T685" i="1"/>
  <c r="T861" i="1"/>
  <c r="T835" i="1"/>
  <c r="T728" i="1"/>
  <c r="T684" i="1"/>
  <c r="T642" i="1"/>
  <c r="T629" i="1"/>
  <c r="T614" i="1"/>
  <c r="T489" i="1"/>
  <c r="T453" i="1"/>
  <c r="T354" i="1"/>
  <c r="T289" i="1"/>
  <c r="T131" i="1"/>
  <c r="T539" i="1"/>
  <c r="T847" i="1"/>
  <c r="T828" i="1"/>
  <c r="T812" i="1"/>
  <c r="T427" i="1"/>
  <c r="T296" i="1"/>
  <c r="T253" i="1"/>
  <c r="T235" i="1"/>
  <c r="T209" i="1"/>
  <c r="T103" i="1"/>
  <c r="T89" i="1"/>
  <c r="T611" i="1"/>
  <c r="T565" i="1"/>
  <c r="T534" i="1"/>
  <c r="T531" i="1"/>
  <c r="T421" i="1"/>
  <c r="T299" i="1"/>
  <c r="T284" i="1"/>
  <c r="T263" i="1"/>
  <c r="T132" i="1"/>
  <c r="T99" i="1"/>
  <c r="T24" i="1"/>
  <c r="T830" i="1"/>
  <c r="T499" i="1"/>
  <c r="T415" i="1"/>
  <c r="T360" i="1"/>
  <c r="T218" i="1"/>
  <c r="T151" i="1"/>
  <c r="T357" i="1"/>
  <c r="T259" i="1"/>
  <c r="T229" i="1"/>
  <c r="T32" i="1"/>
  <c r="T120" i="1"/>
  <c r="T764" i="1"/>
  <c r="T525" i="1"/>
  <c r="T528" i="1"/>
  <c r="T469" i="1"/>
  <c r="T831" i="1"/>
  <c r="T794" i="1"/>
  <c r="T722" i="1"/>
  <c r="T678" i="1"/>
  <c r="T651" i="1"/>
  <c r="T576" i="1"/>
  <c r="T524" i="1"/>
  <c r="T449" i="1"/>
  <c r="T398" i="1"/>
  <c r="T347" i="1"/>
  <c r="T271" i="1"/>
  <c r="T165" i="1"/>
  <c r="T189" i="1"/>
  <c r="T257" i="1"/>
  <c r="T779" i="1"/>
  <c r="T666" i="1"/>
  <c r="T626" i="1"/>
  <c r="T101" i="1"/>
  <c r="T584" i="1"/>
  <c r="T497" i="1"/>
  <c r="T409" i="1"/>
  <c r="T401" i="1"/>
  <c r="T300" i="1"/>
  <c r="T287" i="1"/>
  <c r="T277" i="1"/>
  <c r="T206" i="1"/>
  <c r="T192" i="1"/>
  <c r="T188" i="1"/>
  <c r="T98" i="1"/>
  <c r="T57" i="1"/>
  <c r="T845" i="1"/>
  <c r="T833" i="1"/>
  <c r="T759" i="1"/>
  <c r="T559" i="1"/>
  <c r="T408" i="1"/>
  <c r="T79" i="1"/>
  <c r="T324" i="1"/>
  <c r="T711" i="1"/>
  <c r="T461" i="1"/>
  <c r="T317" i="1"/>
  <c r="T156" i="1"/>
  <c r="T49" i="1"/>
  <c r="T787" i="1"/>
  <c r="T690" i="1"/>
  <c r="T548" i="1"/>
  <c r="T380" i="1"/>
  <c r="T359" i="1"/>
  <c r="T315" i="1"/>
  <c r="T307" i="1"/>
  <c r="T274" i="1"/>
  <c r="T217" i="1"/>
  <c r="T175" i="1"/>
  <c r="T51" i="1"/>
  <c r="T862" i="1"/>
  <c r="T770" i="1"/>
  <c r="T750" i="1"/>
  <c r="T707" i="1"/>
  <c r="T683" i="1"/>
  <c r="T586" i="1"/>
  <c r="T470" i="1"/>
  <c r="T355" i="1"/>
  <c r="T146" i="1"/>
  <c r="T137" i="1"/>
  <c r="T823" i="1"/>
  <c r="T544" i="1"/>
  <c r="T530" i="1"/>
  <c r="T511" i="1"/>
  <c r="T150" i="1"/>
  <c r="T145" i="1"/>
  <c r="T810" i="1"/>
  <c r="T658" i="1"/>
  <c r="T634" i="1"/>
  <c r="T631" i="1"/>
  <c r="T443" i="1"/>
  <c r="T480" i="1"/>
  <c r="T339" i="1"/>
  <c r="T273" i="1"/>
  <c r="T135" i="1"/>
  <c r="T234" i="1"/>
  <c r="T95" i="1"/>
  <c r="T71" i="1"/>
  <c r="T47" i="1"/>
  <c r="T142" i="1"/>
  <c r="T820" i="1"/>
  <c r="T805" i="1"/>
  <c r="T798" i="1"/>
  <c r="T593" i="1"/>
  <c r="T570" i="1"/>
  <c r="T510" i="1"/>
  <c r="T345" i="1"/>
  <c r="T171" i="1"/>
  <c r="T143" i="1"/>
  <c r="T134" i="1"/>
  <c r="T860" i="1"/>
  <c r="T859" i="1"/>
  <c r="T703" i="1"/>
  <c r="T549" i="1"/>
  <c r="T426" i="1"/>
  <c r="T186" i="1"/>
  <c r="T164" i="1"/>
  <c r="T133" i="1"/>
  <c r="T52" i="1"/>
  <c r="T174" i="1"/>
  <c r="T729" i="1"/>
  <c r="T718" i="1"/>
  <c r="T577" i="1"/>
  <c r="T351" i="1"/>
  <c r="T262" i="1"/>
  <c r="T166" i="1"/>
  <c r="T716" i="1"/>
  <c r="T624" i="1"/>
  <c r="T796" i="1"/>
  <c r="T734" i="1"/>
  <c r="T503" i="1"/>
  <c r="T498" i="1"/>
  <c r="T492" i="1"/>
  <c r="T438" i="1"/>
  <c r="T318" i="1"/>
  <c r="T231" i="1"/>
  <c r="T28" i="1"/>
  <c r="T610" i="1"/>
  <c r="T598" i="1"/>
  <c r="T410" i="1"/>
  <c r="T322" i="1"/>
  <c r="T180" i="1"/>
  <c r="T161" i="1"/>
  <c r="T59" i="1"/>
  <c r="T54" i="1"/>
  <c r="T700" i="1"/>
  <c r="T661" i="1"/>
  <c r="T311" i="1"/>
  <c r="T283" i="1"/>
  <c r="T844" i="1"/>
  <c r="T782" i="1"/>
  <c r="T771" i="1"/>
  <c r="T720" i="1"/>
  <c r="T417" i="1"/>
  <c r="T298" i="1"/>
  <c r="T84" i="1"/>
  <c r="T70" i="1"/>
  <c r="T852" i="1"/>
  <c r="T600" i="1"/>
  <c r="T442" i="1"/>
  <c r="T292" i="1"/>
  <c r="T215" i="1"/>
  <c r="T125" i="1"/>
  <c r="T41" i="1"/>
  <c r="T726" i="1"/>
  <c r="T85" i="1"/>
  <c r="T173" i="1"/>
  <c r="T595" i="1"/>
  <c r="T344" i="1"/>
  <c r="T736" i="1"/>
  <c r="T378" i="1"/>
  <c r="T232" i="1"/>
  <c r="T471" i="1"/>
  <c r="T649" i="1"/>
  <c r="T178" i="1"/>
  <c r="T468" i="1"/>
  <c r="T295" i="1"/>
  <c r="T594" i="1"/>
  <c r="T149" i="1"/>
  <c r="T172" i="1"/>
  <c r="T138" i="1"/>
  <c r="T29" i="1"/>
  <c r="T74" i="1"/>
  <c r="T31" i="1"/>
  <c r="T767" i="1"/>
  <c r="T618" i="1"/>
  <c r="T514" i="1"/>
  <c r="T513" i="1"/>
  <c r="T375" i="1"/>
  <c r="T16" i="1"/>
  <c r="F327" i="1" l="1"/>
  <c r="F854" i="1"/>
  <c r="F740" i="1"/>
  <c r="F641" i="1"/>
  <c r="F362" i="1"/>
  <c r="F349" i="1"/>
  <c r="F236" i="1"/>
  <c r="F153" i="1"/>
  <c r="F129" i="1"/>
  <c r="F670" i="1"/>
  <c r="F350" i="1"/>
  <c r="F157" i="1"/>
  <c r="F615" i="1"/>
  <c r="F825" i="1"/>
  <c r="F721" i="1"/>
  <c r="F743" i="1"/>
  <c r="F547" i="1"/>
  <c r="F546" i="1"/>
  <c r="F501" i="1"/>
  <c r="F390" i="1"/>
  <c r="F208" i="1"/>
  <c r="F168" i="1"/>
  <c r="F117" i="1"/>
  <c r="F30" i="1"/>
  <c r="F21" i="1"/>
  <c r="F848" i="1"/>
  <c r="F791" i="1"/>
  <c r="F758" i="1"/>
  <c r="F733" i="1"/>
  <c r="F673" i="1"/>
  <c r="F538" i="1"/>
  <c r="F466" i="1"/>
  <c r="F321" i="1"/>
  <c r="F243" i="1"/>
  <c r="F194" i="1"/>
  <c r="F26" i="1"/>
  <c r="F680" i="1"/>
  <c r="F853" i="1"/>
  <c r="F562" i="1"/>
  <c r="F422" i="1"/>
  <c r="F290" i="1"/>
  <c r="F221" i="1"/>
  <c r="F128" i="1"/>
  <c r="F100" i="1"/>
  <c r="F606" i="1"/>
  <c r="F738" i="1"/>
  <c r="F599" i="1"/>
  <c r="F490" i="1"/>
  <c r="F467" i="1"/>
  <c r="F456" i="1"/>
  <c r="F198" i="1"/>
  <c r="F122" i="1"/>
  <c r="F328" i="1"/>
  <c r="F597" i="1"/>
  <c r="F855" i="1"/>
  <c r="F182" i="1"/>
  <c r="F635" i="1"/>
  <c r="F444" i="1"/>
  <c r="F447" i="1"/>
  <c r="F742" i="1"/>
  <c r="F596" i="1"/>
  <c r="F839" i="1"/>
  <c r="F757" i="1"/>
  <c r="F452" i="1"/>
  <c r="F745" i="1"/>
  <c r="F580" i="1"/>
  <c r="F508" i="1"/>
  <c r="F495" i="1"/>
  <c r="F448" i="1"/>
  <c r="F439" i="1"/>
  <c r="F392" i="1"/>
  <c r="F285" i="1"/>
  <c r="F211" i="1"/>
  <c r="F702" i="1"/>
  <c r="F80" i="1"/>
  <c r="F58" i="1"/>
  <c r="F15" i="1"/>
  <c r="F819" i="1"/>
  <c r="F809" i="1"/>
  <c r="F575" i="1"/>
  <c r="F406" i="1"/>
  <c r="F806" i="1"/>
  <c r="F795" i="1"/>
  <c r="F705" i="1"/>
  <c r="F583" i="1"/>
  <c r="F523" i="1"/>
  <c r="F23" i="1"/>
  <c r="F536" i="1"/>
  <c r="F437" i="1"/>
  <c r="F865" i="1"/>
  <c r="F803" i="1"/>
  <c r="F637" i="1"/>
  <c r="F532" i="1"/>
  <c r="F512" i="1"/>
  <c r="F418" i="1"/>
  <c r="F346" i="1"/>
  <c r="F245" i="1"/>
  <c r="F836" i="1"/>
  <c r="F773" i="1"/>
  <c r="F225" i="1"/>
  <c r="F111" i="1"/>
  <c r="F751" i="1"/>
  <c r="F832" i="1"/>
  <c r="F479" i="1"/>
  <c r="F373" i="1"/>
  <c r="F335" i="1"/>
  <c r="F230" i="1"/>
  <c r="F152" i="1"/>
  <c r="F121" i="1"/>
  <c r="F110" i="1"/>
  <c r="F73" i="1"/>
  <c r="F560" i="1"/>
  <c r="F424" i="1"/>
  <c r="F386" i="1"/>
  <c r="F207" i="1"/>
  <c r="F197" i="1"/>
  <c r="F163" i="1"/>
  <c r="F72" i="1"/>
  <c r="F33" i="1"/>
  <c r="F552" i="1"/>
  <c r="F348" i="1"/>
  <c r="F220" i="1"/>
  <c r="F148" i="1"/>
  <c r="F20" i="1"/>
  <c r="F87" i="1"/>
  <c r="F617" i="1"/>
  <c r="F518" i="1"/>
  <c r="F250" i="1"/>
  <c r="F109" i="1"/>
  <c r="F735" i="1"/>
  <c r="F698" i="1"/>
  <c r="F732" i="1"/>
  <c r="F808" i="1"/>
  <c r="F725" i="1"/>
  <c r="F699" i="1"/>
  <c r="F748" i="1"/>
  <c r="F747" i="1"/>
  <c r="F741" i="1"/>
  <c r="F739" i="1"/>
  <c r="F731" i="1"/>
  <c r="F675" i="1"/>
  <c r="F671" i="1"/>
  <c r="F664" i="1"/>
  <c r="F621" i="1"/>
  <c r="F573" i="1"/>
  <c r="F522" i="1"/>
  <c r="F521" i="1"/>
  <c r="F440" i="1"/>
  <c r="F429" i="1"/>
  <c r="F383" i="1"/>
  <c r="F333" i="1"/>
  <c r="F294" i="1"/>
  <c r="F254" i="1"/>
  <c r="F169" i="1"/>
  <c r="F64" i="1"/>
  <c r="F45" i="1"/>
  <c r="F18" i="1"/>
  <c r="F850" i="1"/>
  <c r="F568" i="1"/>
  <c r="F365" i="1"/>
  <c r="F330" i="1"/>
  <c r="F309" i="1"/>
  <c r="F303" i="1"/>
  <c r="F37" i="1"/>
  <c r="F864" i="1"/>
  <c r="F247" i="1"/>
  <c r="F155" i="1"/>
  <c r="F76" i="1"/>
  <c r="F62" i="1"/>
  <c r="F574" i="1"/>
  <c r="F185" i="1"/>
  <c r="F708" i="1"/>
  <c r="F701" i="1"/>
  <c r="F645" i="1"/>
  <c r="F248" i="1"/>
  <c r="F411" i="1"/>
  <c r="F65" i="1"/>
  <c r="F224" i="1"/>
  <c r="F46" i="1"/>
  <c r="F391" i="1"/>
  <c r="F851" i="1"/>
  <c r="F802" i="1"/>
  <c r="F775" i="1"/>
  <c r="F662" i="1"/>
  <c r="F646" i="1"/>
  <c r="F609" i="1"/>
  <c r="F558" i="1"/>
  <c r="F517" i="1"/>
  <c r="F516" i="1"/>
  <c r="F462" i="1"/>
  <c r="F432" i="1"/>
  <c r="F400" i="1"/>
  <c r="F374" i="1"/>
  <c r="F371" i="1"/>
  <c r="F310" i="1"/>
  <c r="F281" i="1"/>
  <c r="F264" i="1"/>
  <c r="F255" i="1"/>
  <c r="F177" i="1"/>
  <c r="F147" i="1"/>
  <c r="F119" i="1"/>
  <c r="F108" i="1"/>
  <c r="F83" i="1"/>
  <c r="F42" i="1"/>
  <c r="F674" i="1"/>
  <c r="F818" i="1"/>
  <c r="F761" i="1"/>
  <c r="F677" i="1"/>
  <c r="F331" i="1"/>
  <c r="F48" i="1"/>
  <c r="F753" i="1"/>
  <c r="F493" i="1"/>
  <c r="F486" i="1"/>
  <c r="F420" i="1"/>
  <c r="F377" i="1"/>
  <c r="F353" i="1"/>
  <c r="F61" i="1"/>
  <c r="F590" i="1"/>
  <c r="F566" i="1"/>
  <c r="F553" i="1"/>
  <c r="F481" i="1"/>
  <c r="F270" i="1"/>
  <c r="F226" i="1"/>
  <c r="F691" i="1"/>
  <c r="F659" i="1"/>
  <c r="F604" i="1"/>
  <c r="F554" i="1"/>
  <c r="F363" i="1"/>
  <c r="F291" i="1"/>
  <c r="F267" i="1"/>
  <c r="F196" i="1"/>
  <c r="F118" i="1"/>
  <c r="F81" i="1"/>
  <c r="F815" i="1"/>
  <c r="F811" i="1"/>
  <c r="F804" i="1"/>
  <c r="F797" i="1"/>
  <c r="F704" i="1"/>
  <c r="F695" i="1"/>
  <c r="F660" i="1"/>
  <c r="F656" i="1"/>
  <c r="F551" i="1"/>
  <c r="F533" i="1"/>
  <c r="F485" i="1"/>
  <c r="F450" i="1"/>
  <c r="F210" i="1"/>
  <c r="F158" i="1"/>
  <c r="F69" i="1"/>
  <c r="F654" i="1"/>
  <c r="F639" i="1"/>
  <c r="F603" i="1"/>
  <c r="F107" i="1"/>
  <c r="F837" i="1"/>
  <c r="F744" i="1"/>
  <c r="F304" i="1"/>
  <c r="F557" i="1"/>
  <c r="F792" i="1"/>
  <c r="F712" i="1"/>
  <c r="F505" i="1"/>
  <c r="F588" i="1"/>
  <c r="F474" i="1"/>
  <c r="F35" i="1"/>
  <c r="F458" i="1"/>
  <c r="F269" i="1"/>
  <c r="F679" i="1"/>
  <c r="F589" i="1"/>
  <c r="F569" i="1"/>
  <c r="F834" i="1"/>
  <c r="F800" i="1"/>
  <c r="F752" i="1"/>
  <c r="F706" i="1"/>
  <c r="F484" i="1"/>
  <c r="F477" i="1"/>
  <c r="F314" i="1"/>
  <c r="F272" i="1"/>
  <c r="F193" i="1"/>
  <c r="F846" i="1"/>
  <c r="F777" i="1"/>
  <c r="F582" i="1"/>
  <c r="F526" i="1"/>
  <c r="F515" i="1"/>
  <c r="F460" i="1"/>
  <c r="F338" i="1"/>
  <c r="F288" i="1"/>
  <c r="F279" i="1"/>
  <c r="F276" i="1"/>
  <c r="F261" i="1"/>
  <c r="F233" i="1"/>
  <c r="F187" i="1"/>
  <c r="F160" i="1"/>
  <c r="F68" i="1"/>
  <c r="F407" i="1"/>
  <c r="F857" i="1"/>
  <c r="F780" i="1"/>
  <c r="F688" i="1"/>
  <c r="F636" i="1"/>
  <c r="F395" i="1"/>
  <c r="F384" i="1"/>
  <c r="F358" i="1"/>
  <c r="F239" i="1"/>
  <c r="F669" i="1"/>
  <c r="F842" i="1"/>
  <c r="F762" i="1"/>
  <c r="F696" i="1"/>
  <c r="F689" i="1"/>
  <c r="F632" i="1"/>
  <c r="F425" i="1"/>
  <c r="F379" i="1"/>
  <c r="F369" i="1"/>
  <c r="F278" i="1"/>
  <c r="F212" i="1"/>
  <c r="F115" i="1"/>
  <c r="F104" i="1"/>
  <c r="F39" i="1"/>
  <c r="F772" i="1"/>
  <c r="F737" i="1"/>
  <c r="F320" i="1"/>
  <c r="F790" i="1"/>
  <c r="F801" i="1"/>
  <c r="F793" i="1"/>
  <c r="F788" i="1"/>
  <c r="F665" i="1"/>
  <c r="F627" i="1"/>
  <c r="F623" i="1"/>
  <c r="F620" i="1"/>
  <c r="F616" i="1"/>
  <c r="F578" i="1"/>
  <c r="F368" i="1"/>
  <c r="F275" i="1"/>
  <c r="F260" i="1"/>
  <c r="F246" i="1"/>
  <c r="F214" i="1"/>
  <c r="F204" i="1"/>
  <c r="F195" i="1"/>
  <c r="F162" i="1"/>
  <c r="F90" i="1"/>
  <c r="F55" i="1"/>
  <c r="F608" i="1"/>
  <c r="F756" i="1"/>
  <c r="F668" i="1"/>
  <c r="F266" i="1"/>
  <c r="F222" i="1"/>
  <c r="F123" i="1"/>
  <c r="F784" i="1"/>
  <c r="F709" i="1"/>
  <c r="F628" i="1"/>
  <c r="F367" i="1"/>
  <c r="F343" i="1"/>
  <c r="F302" i="1"/>
  <c r="F92" i="1"/>
  <c r="F12" i="1"/>
  <c r="F858" i="1"/>
  <c r="F843" i="1"/>
  <c r="F686" i="1"/>
  <c r="F681" i="1"/>
  <c r="F472" i="1"/>
  <c r="F430" i="1"/>
  <c r="F251" i="1"/>
  <c r="F227" i="1"/>
  <c r="F102" i="1"/>
  <c r="F77" i="1"/>
  <c r="F14" i="1"/>
  <c r="F587" i="1"/>
  <c r="F746" i="1"/>
  <c r="F581" i="1"/>
  <c r="F434" i="1"/>
  <c r="F184" i="1"/>
  <c r="F717" i="1"/>
  <c r="F445" i="1"/>
  <c r="F399" i="1"/>
  <c r="F340" i="1"/>
  <c r="F297" i="1"/>
  <c r="F223" i="1"/>
  <c r="F191" i="1"/>
  <c r="F141" i="1"/>
  <c r="F44" i="1"/>
  <c r="F648" i="1"/>
  <c r="F504" i="1"/>
  <c r="F813" i="1"/>
  <c r="F768" i="1"/>
  <c r="F697" i="1"/>
  <c r="F676" i="1"/>
  <c r="F487" i="1"/>
  <c r="F463" i="1"/>
  <c r="F325" i="1"/>
  <c r="F249" i="1"/>
  <c r="F216" i="1"/>
  <c r="F112" i="1"/>
  <c r="F43" i="1"/>
  <c r="F13" i="1"/>
  <c r="F555" i="1"/>
  <c r="F789" i="1"/>
  <c r="F765" i="1"/>
  <c r="F719" i="1"/>
  <c r="F682" i="1"/>
  <c r="F650" i="1"/>
  <c r="F630" i="1"/>
  <c r="F475" i="1"/>
  <c r="F457" i="1"/>
  <c r="F376" i="1"/>
  <c r="F352" i="1"/>
  <c r="F306" i="1"/>
  <c r="F280" i="1"/>
  <c r="F252" i="1"/>
  <c r="F116" i="1"/>
  <c r="F94" i="1"/>
  <c r="F643" i="1"/>
  <c r="F807" i="1"/>
  <c r="F622" i="1"/>
  <c r="F605" i="1"/>
  <c r="F529" i="1"/>
  <c r="F403" i="1"/>
  <c r="F286" i="1"/>
  <c r="F91" i="1"/>
  <c r="F238" i="1"/>
  <c r="F431" i="1"/>
  <c r="F822" i="1"/>
  <c r="F473" i="1"/>
  <c r="F336" i="1"/>
  <c r="F200" i="1"/>
  <c r="F199" i="1"/>
  <c r="F181" i="1"/>
  <c r="F136" i="1"/>
  <c r="F778" i="1"/>
  <c r="F827" i="1"/>
  <c r="F781" i="1"/>
  <c r="F710" i="1"/>
  <c r="F592" i="1"/>
  <c r="F323" i="1"/>
  <c r="F268" i="1"/>
  <c r="F228" i="1"/>
  <c r="F139" i="1"/>
  <c r="F817" i="1"/>
  <c r="F799" i="1"/>
  <c r="F760" i="1"/>
  <c r="F754" i="1"/>
  <c r="F612" i="1"/>
  <c r="F579" i="1"/>
  <c r="F527" i="1"/>
  <c r="F387" i="1"/>
  <c r="F337" i="1"/>
  <c r="F36" i="1"/>
  <c r="F27" i="1"/>
  <c r="F824" i="1"/>
  <c r="F494" i="1"/>
  <c r="F63" i="1"/>
  <c r="F849" i="1"/>
  <c r="F755" i="1"/>
  <c r="F715" i="1"/>
  <c r="F638" i="1"/>
  <c r="F464" i="1"/>
  <c r="F394" i="1"/>
  <c r="F312" i="1"/>
  <c r="F114" i="1"/>
  <c r="F82" i="1"/>
  <c r="F776" i="1"/>
  <c r="F769" i="1"/>
  <c r="F687" i="1"/>
  <c r="F537" i="1"/>
  <c r="F509" i="1"/>
  <c r="F488" i="1"/>
  <c r="F308" i="1"/>
  <c r="F301" i="1"/>
  <c r="F282" i="1"/>
  <c r="F183" i="1"/>
  <c r="F50" i="1"/>
  <c r="F786" i="1"/>
  <c r="F435" i="1"/>
  <c r="F404" i="1"/>
  <c r="F366" i="1"/>
  <c r="F34" i="1"/>
  <c r="F256" i="1"/>
  <c r="F821" i="1"/>
  <c r="F545" i="1"/>
  <c r="F465" i="1"/>
  <c r="F459" i="1"/>
  <c r="F428" i="1"/>
  <c r="F414" i="1"/>
  <c r="F364" i="1"/>
  <c r="F159" i="1"/>
  <c r="F840" i="1"/>
  <c r="F56" i="1"/>
  <c r="F714" i="1"/>
  <c r="F785" i="1"/>
  <c r="F60" i="1"/>
  <c r="F564" i="1"/>
  <c r="F507" i="1"/>
  <c r="F491" i="1"/>
  <c r="F483" i="1"/>
  <c r="F201" i="1"/>
  <c r="F96" i="1"/>
  <c r="F67" i="1"/>
  <c r="F652" i="1"/>
  <c r="F591" i="1"/>
  <c r="F543" i="1"/>
  <c r="F476" i="1"/>
  <c r="F397" i="1"/>
  <c r="F75" i="1"/>
  <c r="F749" i="1"/>
  <c r="F451" i="1"/>
  <c r="F419" i="1"/>
  <c r="F413" i="1"/>
  <c r="F393" i="1"/>
  <c r="F342" i="1"/>
  <c r="F341" i="1"/>
  <c r="F219" i="1"/>
  <c r="F436" i="1"/>
  <c r="F841" i="1"/>
  <c r="F763" i="1"/>
  <c r="F723" i="1"/>
  <c r="F657" i="1"/>
  <c r="F653" i="1"/>
  <c r="F644" i="1"/>
  <c r="F625" i="1"/>
  <c r="F572" i="1"/>
  <c r="F441" i="1"/>
  <c r="F412" i="1"/>
  <c r="F86" i="1"/>
  <c r="F40" i="1"/>
  <c r="F647" i="1"/>
  <c r="F601" i="1"/>
  <c r="F550" i="1"/>
  <c r="F329" i="1"/>
  <c r="F838" i="1"/>
  <c r="F602" i="1"/>
  <c r="F446" i="1"/>
  <c r="F405" i="1"/>
  <c r="F372" i="1"/>
  <c r="F25" i="1"/>
  <c r="F863" i="1"/>
  <c r="F816" i="1"/>
  <c r="F766" i="1"/>
  <c r="F730" i="1"/>
  <c r="F563" i="1"/>
  <c r="F506" i="1"/>
  <c r="F455" i="1"/>
  <c r="F416" i="1"/>
  <c r="F326" i="1"/>
  <c r="F241" i="1"/>
  <c r="F205" i="1"/>
  <c r="F170" i="1"/>
  <c r="F167" i="1"/>
  <c r="F126" i="1"/>
  <c r="F93" i="1"/>
  <c r="F78" i="1"/>
  <c r="F97" i="1"/>
  <c r="F402" i="1"/>
  <c r="F127" i="1"/>
  <c r="F619" i="1"/>
  <c r="F567" i="1"/>
  <c r="F454" i="1"/>
  <c r="F17" i="1"/>
  <c r="F433" i="1"/>
  <c r="F724" i="1"/>
  <c r="F389" i="1"/>
  <c r="F382" i="1"/>
  <c r="F242" i="1"/>
  <c r="F124" i="1"/>
  <c r="F113" i="1"/>
  <c r="F692" i="1"/>
  <c r="F535" i="1"/>
  <c r="F202" i="1"/>
  <c r="F237" i="1"/>
  <c r="F542" i="1"/>
  <c r="F179" i="1"/>
  <c r="F332" i="1"/>
  <c r="F396" i="1"/>
  <c r="F713" i="1"/>
  <c r="F540" i="1"/>
  <c r="F334" i="1"/>
  <c r="F106" i="1"/>
  <c r="F640" i="1"/>
  <c r="F607" i="1"/>
  <c r="F520" i="1"/>
  <c r="F500" i="1"/>
  <c r="F571" i="1"/>
  <c r="F88" i="1"/>
  <c r="F856" i="1"/>
  <c r="F519" i="1"/>
  <c r="F826" i="1"/>
  <c r="F774" i="1"/>
  <c r="F727" i="1"/>
  <c r="F694" i="1"/>
  <c r="F693" i="1"/>
  <c r="F672" i="1"/>
  <c r="F667" i="1"/>
  <c r="F663" i="1"/>
  <c r="F613" i="1"/>
  <c r="F556" i="1"/>
  <c r="F541" i="1"/>
  <c r="F502" i="1"/>
  <c r="F482" i="1"/>
  <c r="F478" i="1"/>
  <c r="F388" i="1"/>
  <c r="F316" i="1"/>
  <c r="F265" i="1"/>
  <c r="F240" i="1"/>
  <c r="F203" i="1"/>
  <c r="F190" i="1"/>
  <c r="F140" i="1"/>
  <c r="F105" i="1"/>
  <c r="F829" i="1"/>
  <c r="F585" i="1"/>
  <c r="F381" i="1"/>
  <c r="F370" i="1"/>
  <c r="F244" i="1"/>
  <c r="F53" i="1"/>
  <c r="F38" i="1"/>
  <c r="F633" i="1"/>
  <c r="F213" i="1"/>
  <c r="F66" i="1"/>
  <c r="F866" i="1"/>
  <c r="F814" i="1"/>
  <c r="F655" i="1"/>
  <c r="F423" i="1"/>
  <c r="F319" i="1"/>
  <c r="F130" i="1"/>
  <c r="F783" i="1"/>
  <c r="F561" i="1"/>
  <c r="F496" i="1"/>
  <c r="F385" i="1"/>
  <c r="F361" i="1"/>
  <c r="F356" i="1"/>
  <c r="F313" i="1"/>
  <c r="F305" i="1"/>
  <c r="F293" i="1"/>
  <c r="F258" i="1"/>
  <c r="F176" i="1"/>
  <c r="F154" i="1"/>
  <c r="F22" i="1"/>
  <c r="F19" i="1"/>
  <c r="F144" i="1"/>
  <c r="F685" i="1"/>
  <c r="F861" i="1"/>
  <c r="F835" i="1"/>
  <c r="F728" i="1"/>
  <c r="F684" i="1"/>
  <c r="F642" i="1"/>
  <c r="F629" i="1"/>
  <c r="F614" i="1"/>
  <c r="F489" i="1"/>
  <c r="F453" i="1"/>
  <c r="F354" i="1"/>
  <c r="F289" i="1"/>
  <c r="F131" i="1"/>
  <c r="F539" i="1"/>
  <c r="F847" i="1"/>
  <c r="F828" i="1"/>
  <c r="F812" i="1"/>
  <c r="F427" i="1"/>
  <c r="F296" i="1"/>
  <c r="F253" i="1"/>
  <c r="F235" i="1"/>
  <c r="F209" i="1"/>
  <c r="F103" i="1"/>
  <c r="F89" i="1"/>
  <c r="F611" i="1"/>
  <c r="F565" i="1"/>
  <c r="F534" i="1"/>
  <c r="F531" i="1"/>
  <c r="F421" i="1"/>
  <c r="F299" i="1"/>
  <c r="F284" i="1"/>
  <c r="F263" i="1"/>
  <c r="F132" i="1"/>
  <c r="F99" i="1"/>
  <c r="F24" i="1"/>
  <c r="F830" i="1"/>
  <c r="F499" i="1"/>
  <c r="F415" i="1"/>
  <c r="F360" i="1"/>
  <c r="F218" i="1"/>
  <c r="F151" i="1"/>
  <c r="F357" i="1"/>
  <c r="F259" i="1"/>
  <c r="F229" i="1"/>
  <c r="F32" i="1"/>
  <c r="F120" i="1"/>
  <c r="F764" i="1"/>
  <c r="F525" i="1"/>
  <c r="F528" i="1"/>
  <c r="F469" i="1"/>
  <c r="F831" i="1"/>
  <c r="F794" i="1"/>
  <c r="F722" i="1"/>
  <c r="F678" i="1"/>
  <c r="F651" i="1"/>
  <c r="F576" i="1"/>
  <c r="F524" i="1"/>
  <c r="F449" i="1"/>
  <c r="F398" i="1"/>
  <c r="F347" i="1"/>
  <c r="F271" i="1"/>
  <c r="F165" i="1"/>
  <c r="F189" i="1"/>
  <c r="F257" i="1"/>
  <c r="F779" i="1"/>
  <c r="F666" i="1"/>
  <c r="F626" i="1"/>
  <c r="F101" i="1"/>
  <c r="F584" i="1"/>
  <c r="F497" i="1"/>
  <c r="F409" i="1"/>
  <c r="F401" i="1"/>
  <c r="F300" i="1"/>
  <c r="F287" i="1"/>
  <c r="F277" i="1"/>
  <c r="F206" i="1"/>
  <c r="F192" i="1"/>
  <c r="F188" i="1"/>
  <c r="F98" i="1"/>
  <c r="F57" i="1"/>
  <c r="F845" i="1"/>
  <c r="F833" i="1"/>
  <c r="F759" i="1"/>
  <c r="F559" i="1"/>
  <c r="F408" i="1"/>
  <c r="F79" i="1"/>
  <c r="F324" i="1"/>
  <c r="F711" i="1"/>
  <c r="F461" i="1"/>
  <c r="F317" i="1"/>
  <c r="F156" i="1"/>
  <c r="F49" i="1"/>
  <c r="F787" i="1"/>
  <c r="F690" i="1"/>
  <c r="F548" i="1"/>
  <c r="F380" i="1"/>
  <c r="F359" i="1"/>
  <c r="F315" i="1"/>
  <c r="F307" i="1"/>
  <c r="F274" i="1"/>
  <c r="F217" i="1"/>
  <c r="F175" i="1"/>
  <c r="F51" i="1"/>
  <c r="F862" i="1"/>
  <c r="F770" i="1"/>
  <c r="F750" i="1"/>
  <c r="F707" i="1"/>
  <c r="F683" i="1"/>
  <c r="F586" i="1"/>
  <c r="F470" i="1"/>
  <c r="F355" i="1"/>
  <c r="F146" i="1"/>
  <c r="F137" i="1"/>
  <c r="F823" i="1"/>
  <c r="F544" i="1"/>
  <c r="F530" i="1"/>
  <c r="F511" i="1"/>
  <c r="F150" i="1"/>
  <c r="F145" i="1"/>
  <c r="F810" i="1"/>
  <c r="F658" i="1"/>
  <c r="F634" i="1"/>
  <c r="F631" i="1"/>
  <c r="F443" i="1"/>
  <c r="F480" i="1"/>
  <c r="F339" i="1"/>
  <c r="F273" i="1"/>
  <c r="F135" i="1"/>
  <c r="F234" i="1"/>
  <c r="F95" i="1"/>
  <c r="F71" i="1"/>
  <c r="F47" i="1"/>
  <c r="F142" i="1"/>
  <c r="F820" i="1"/>
  <c r="F805" i="1"/>
  <c r="F798" i="1"/>
  <c r="F593" i="1"/>
  <c r="F570" i="1"/>
  <c r="F510" i="1"/>
  <c r="F345" i="1"/>
  <c r="F171" i="1"/>
  <c r="F143" i="1"/>
  <c r="F134" i="1"/>
  <c r="F860" i="1"/>
  <c r="F859" i="1"/>
  <c r="F703" i="1"/>
  <c r="F549" i="1"/>
  <c r="F426" i="1"/>
  <c r="F186" i="1"/>
  <c r="F164" i="1"/>
  <c r="F133" i="1"/>
  <c r="F52" i="1"/>
  <c r="F174" i="1"/>
  <c r="F729" i="1"/>
  <c r="F718" i="1"/>
  <c r="F577" i="1"/>
  <c r="F351" i="1"/>
  <c r="F262" i="1"/>
  <c r="F166" i="1"/>
  <c r="F716" i="1"/>
  <c r="F624" i="1"/>
  <c r="F796" i="1"/>
  <c r="F734" i="1"/>
  <c r="F503" i="1"/>
  <c r="F498" i="1"/>
  <c r="F492" i="1"/>
  <c r="F438" i="1"/>
  <c r="F318" i="1"/>
  <c r="F231" i="1"/>
  <c r="F28" i="1"/>
  <c r="F610" i="1"/>
  <c r="F598" i="1"/>
  <c r="F410" i="1"/>
  <c r="F322" i="1"/>
  <c r="F180" i="1"/>
  <c r="F161" i="1"/>
  <c r="F59" i="1"/>
  <c r="F54" i="1"/>
  <c r="F700" i="1"/>
  <c r="F661" i="1"/>
  <c r="F311" i="1"/>
  <c r="F283" i="1"/>
  <c r="F844" i="1"/>
  <c r="F782" i="1"/>
  <c r="F771" i="1"/>
  <c r="F720" i="1"/>
  <c r="F417" i="1"/>
  <c r="F298" i="1"/>
  <c r="F84" i="1"/>
  <c r="F70" i="1"/>
  <c r="F852" i="1"/>
  <c r="F600" i="1"/>
  <c r="F442" i="1"/>
  <c r="F292" i="1"/>
  <c r="F215" i="1"/>
  <c r="F125" i="1"/>
  <c r="F41" i="1"/>
  <c r="F726" i="1"/>
  <c r="F85" i="1"/>
  <c r="F173" i="1"/>
  <c r="F595" i="1"/>
  <c r="F344" i="1"/>
  <c r="F736" i="1"/>
  <c r="F378" i="1"/>
  <c r="F232" i="1"/>
  <c r="F471" i="1"/>
  <c r="F649" i="1"/>
  <c r="F178" i="1"/>
  <c r="F468" i="1"/>
  <c r="F295" i="1"/>
  <c r="F594" i="1"/>
  <c r="F149" i="1"/>
  <c r="F172" i="1"/>
  <c r="F138" i="1"/>
  <c r="F29" i="1"/>
  <c r="F74" i="1"/>
  <c r="F31" i="1"/>
  <c r="F767" i="1"/>
  <c r="F618" i="1"/>
  <c r="F514" i="1"/>
  <c r="F513" i="1"/>
  <c r="F375" i="1"/>
  <c r="F16" i="1"/>
  <c r="P327" i="1" l="1"/>
  <c r="P854" i="1"/>
  <c r="P740" i="1"/>
  <c r="P641" i="1"/>
  <c r="P362" i="1"/>
  <c r="P349" i="1"/>
  <c r="P236" i="1"/>
  <c r="P153" i="1"/>
  <c r="P129" i="1"/>
  <c r="P670" i="1"/>
  <c r="P350" i="1"/>
  <c r="P157" i="1"/>
  <c r="P615" i="1"/>
  <c r="P825" i="1"/>
  <c r="P721" i="1"/>
  <c r="P743" i="1"/>
  <c r="P547" i="1"/>
  <c r="P546" i="1"/>
  <c r="P501" i="1"/>
  <c r="P390" i="1"/>
  <c r="P208" i="1"/>
  <c r="P168" i="1"/>
  <c r="P117" i="1"/>
  <c r="P30" i="1"/>
  <c r="P21" i="1"/>
  <c r="P848" i="1"/>
  <c r="P791" i="1"/>
  <c r="P758" i="1"/>
  <c r="P733" i="1"/>
  <c r="P673" i="1"/>
  <c r="P538" i="1"/>
  <c r="P466" i="1"/>
  <c r="P321" i="1"/>
  <c r="P243" i="1"/>
  <c r="P194" i="1"/>
  <c r="P26" i="1"/>
  <c r="P680" i="1"/>
  <c r="P853" i="1"/>
  <c r="P562" i="1"/>
  <c r="P422" i="1"/>
  <c r="P290" i="1"/>
  <c r="P221" i="1"/>
  <c r="P128" i="1"/>
  <c r="P100" i="1"/>
  <c r="P606" i="1"/>
  <c r="P738" i="1"/>
  <c r="P599" i="1"/>
  <c r="P490" i="1"/>
  <c r="P467" i="1"/>
  <c r="P456" i="1"/>
  <c r="P198" i="1"/>
  <c r="P122" i="1"/>
  <c r="P328" i="1"/>
  <c r="P597" i="1"/>
  <c r="P855" i="1"/>
  <c r="P182" i="1"/>
  <c r="P635" i="1"/>
  <c r="P444" i="1"/>
  <c r="P447" i="1"/>
  <c r="P742" i="1"/>
  <c r="P596" i="1"/>
  <c r="P839" i="1"/>
  <c r="P757" i="1"/>
  <c r="P452" i="1"/>
  <c r="P745" i="1"/>
  <c r="P580" i="1"/>
  <c r="P508" i="1"/>
  <c r="P495" i="1"/>
  <c r="P448" i="1"/>
  <c r="P439" i="1"/>
  <c r="P392" i="1"/>
  <c r="P285" i="1"/>
  <c r="P211" i="1"/>
  <c r="P702" i="1"/>
  <c r="P80" i="1"/>
  <c r="P58" i="1"/>
  <c r="P15" i="1"/>
  <c r="P819" i="1"/>
  <c r="P809" i="1"/>
  <c r="P575" i="1"/>
  <c r="P406" i="1"/>
  <c r="P806" i="1"/>
  <c r="P795" i="1"/>
  <c r="P705" i="1"/>
  <c r="P583" i="1"/>
  <c r="P523" i="1"/>
  <c r="P23" i="1"/>
  <c r="P536" i="1"/>
  <c r="P437" i="1"/>
  <c r="P865" i="1"/>
  <c r="P803" i="1"/>
  <c r="P637" i="1"/>
  <c r="P532" i="1"/>
  <c r="P512" i="1"/>
  <c r="P418" i="1"/>
  <c r="P346" i="1"/>
  <c r="P245" i="1"/>
  <c r="P836" i="1"/>
  <c r="P773" i="1"/>
  <c r="P225" i="1"/>
  <c r="P111" i="1"/>
  <c r="P751" i="1"/>
  <c r="P832" i="1"/>
  <c r="P479" i="1"/>
  <c r="P373" i="1"/>
  <c r="P335" i="1"/>
  <c r="P230" i="1"/>
  <c r="P152" i="1"/>
  <c r="P121" i="1"/>
  <c r="P110" i="1"/>
  <c r="P73" i="1"/>
  <c r="P560" i="1"/>
  <c r="P424" i="1"/>
  <c r="P386" i="1"/>
  <c r="P207" i="1"/>
  <c r="P197" i="1"/>
  <c r="P163" i="1"/>
  <c r="P72" i="1"/>
  <c r="P33" i="1"/>
  <c r="P552" i="1"/>
  <c r="P348" i="1"/>
  <c r="P220" i="1"/>
  <c r="P148" i="1"/>
  <c r="P20" i="1"/>
  <c r="P87" i="1"/>
  <c r="P617" i="1"/>
  <c r="P518" i="1"/>
  <c r="P250" i="1"/>
  <c r="P109" i="1"/>
  <c r="P735" i="1"/>
  <c r="P698" i="1"/>
  <c r="P732" i="1"/>
  <c r="P808" i="1"/>
  <c r="P725" i="1"/>
  <c r="P699" i="1"/>
  <c r="P748" i="1"/>
  <c r="P747" i="1"/>
  <c r="P741" i="1"/>
  <c r="P739" i="1"/>
  <c r="P731" i="1"/>
  <c r="P675" i="1"/>
  <c r="P671" i="1"/>
  <c r="P664" i="1"/>
  <c r="P621" i="1"/>
  <c r="P573" i="1"/>
  <c r="P522" i="1"/>
  <c r="P521" i="1"/>
  <c r="P440" i="1"/>
  <c r="P429" i="1"/>
  <c r="P383" i="1"/>
  <c r="P333" i="1"/>
  <c r="P294" i="1"/>
  <c r="P254" i="1"/>
  <c r="P169" i="1"/>
  <c r="P64" i="1"/>
  <c r="P45" i="1"/>
  <c r="P18" i="1"/>
  <c r="P850" i="1"/>
  <c r="P568" i="1"/>
  <c r="P365" i="1"/>
  <c r="P330" i="1"/>
  <c r="P309" i="1"/>
  <c r="P303" i="1"/>
  <c r="P37" i="1"/>
  <c r="P864" i="1"/>
  <c r="P247" i="1"/>
  <c r="P155" i="1"/>
  <c r="P76" i="1"/>
  <c r="P62" i="1"/>
  <c r="P574" i="1"/>
  <c r="P185" i="1"/>
  <c r="P708" i="1"/>
  <c r="P701" i="1"/>
  <c r="P645" i="1"/>
  <c r="P248" i="1"/>
  <c r="P411" i="1"/>
  <c r="P65" i="1"/>
  <c r="P224" i="1"/>
  <c r="P46" i="1"/>
  <c r="P391" i="1"/>
  <c r="P851" i="1"/>
  <c r="P802" i="1"/>
  <c r="P775" i="1"/>
  <c r="P662" i="1"/>
  <c r="P646" i="1"/>
  <c r="P609" i="1"/>
  <c r="P558" i="1"/>
  <c r="P517" i="1"/>
  <c r="P516" i="1"/>
  <c r="P462" i="1"/>
  <c r="P432" i="1"/>
  <c r="P400" i="1"/>
  <c r="P374" i="1"/>
  <c r="P371" i="1"/>
  <c r="P310" i="1"/>
  <c r="P281" i="1"/>
  <c r="P264" i="1"/>
  <c r="P255" i="1"/>
  <c r="P177" i="1"/>
  <c r="P147" i="1"/>
  <c r="P119" i="1"/>
  <c r="P108" i="1"/>
  <c r="P83" i="1"/>
  <c r="P42" i="1"/>
  <c r="P674" i="1"/>
  <c r="P818" i="1"/>
  <c r="P761" i="1"/>
  <c r="P677" i="1"/>
  <c r="P331" i="1"/>
  <c r="P48" i="1"/>
  <c r="P753" i="1"/>
  <c r="P493" i="1"/>
  <c r="P486" i="1"/>
  <c r="P420" i="1"/>
  <c r="P377" i="1"/>
  <c r="P353" i="1"/>
  <c r="P61" i="1"/>
  <c r="P590" i="1"/>
  <c r="P566" i="1"/>
  <c r="P553" i="1"/>
  <c r="P481" i="1"/>
  <c r="P270" i="1"/>
  <c r="P226" i="1"/>
  <c r="P691" i="1"/>
  <c r="P659" i="1"/>
  <c r="P604" i="1"/>
  <c r="P554" i="1"/>
  <c r="P363" i="1"/>
  <c r="P291" i="1"/>
  <c r="P267" i="1"/>
  <c r="P196" i="1"/>
  <c r="P118" i="1"/>
  <c r="P81" i="1"/>
  <c r="P815" i="1"/>
  <c r="P811" i="1"/>
  <c r="P804" i="1"/>
  <c r="P797" i="1"/>
  <c r="P704" i="1"/>
  <c r="P695" i="1"/>
  <c r="P660" i="1"/>
  <c r="P656" i="1"/>
  <c r="P551" i="1"/>
  <c r="P533" i="1"/>
  <c r="P485" i="1"/>
  <c r="P450" i="1"/>
  <c r="P210" i="1"/>
  <c r="P158" i="1"/>
  <c r="P69" i="1"/>
  <c r="P654" i="1"/>
  <c r="P639" i="1"/>
  <c r="P603" i="1"/>
  <c r="P107" i="1"/>
  <c r="P837" i="1"/>
  <c r="P744" i="1"/>
  <c r="P304" i="1"/>
  <c r="P557" i="1"/>
  <c r="P792" i="1"/>
  <c r="P712" i="1"/>
  <c r="P505" i="1"/>
  <c r="P588" i="1"/>
  <c r="P474" i="1"/>
  <c r="P35" i="1"/>
  <c r="P458" i="1"/>
  <c r="P269" i="1"/>
  <c r="P679" i="1"/>
  <c r="P589" i="1"/>
  <c r="P569" i="1"/>
  <c r="P834" i="1"/>
  <c r="P800" i="1"/>
  <c r="P752" i="1"/>
  <c r="P706" i="1"/>
  <c r="P484" i="1"/>
  <c r="P477" i="1"/>
  <c r="P314" i="1"/>
  <c r="P272" i="1"/>
  <c r="P193" i="1"/>
  <c r="P846" i="1"/>
  <c r="P777" i="1"/>
  <c r="P582" i="1"/>
  <c r="P526" i="1"/>
  <c r="P515" i="1"/>
  <c r="P460" i="1"/>
  <c r="P338" i="1"/>
  <c r="P288" i="1"/>
  <c r="P279" i="1"/>
  <c r="P276" i="1"/>
  <c r="P261" i="1"/>
  <c r="P233" i="1"/>
  <c r="P187" i="1"/>
  <c r="P160" i="1"/>
  <c r="P68" i="1"/>
  <c r="P407" i="1"/>
  <c r="P857" i="1"/>
  <c r="P780" i="1"/>
  <c r="P688" i="1"/>
  <c r="P636" i="1"/>
  <c r="P395" i="1"/>
  <c r="P384" i="1"/>
  <c r="P358" i="1"/>
  <c r="P239" i="1"/>
  <c r="P669" i="1"/>
  <c r="P842" i="1"/>
  <c r="P762" i="1"/>
  <c r="P696" i="1"/>
  <c r="P689" i="1"/>
  <c r="P632" i="1"/>
  <c r="P425" i="1"/>
  <c r="P379" i="1"/>
  <c r="P369" i="1"/>
  <c r="P278" i="1"/>
  <c r="P212" i="1"/>
  <c r="P115" i="1"/>
  <c r="P104" i="1"/>
  <c r="P39" i="1"/>
  <c r="P772" i="1"/>
  <c r="P737" i="1"/>
  <c r="P320" i="1"/>
  <c r="P790" i="1"/>
  <c r="P801" i="1"/>
  <c r="P793" i="1"/>
  <c r="P788" i="1"/>
  <c r="P665" i="1"/>
  <c r="P627" i="1"/>
  <c r="P623" i="1"/>
  <c r="P620" i="1"/>
  <c r="P616" i="1"/>
  <c r="P578" i="1"/>
  <c r="P368" i="1"/>
  <c r="P275" i="1"/>
  <c r="P260" i="1"/>
  <c r="P246" i="1"/>
  <c r="P214" i="1"/>
  <c r="P204" i="1"/>
  <c r="P195" i="1"/>
  <c r="P162" i="1"/>
  <c r="P90" i="1"/>
  <c r="P55" i="1"/>
  <c r="P608" i="1"/>
  <c r="P756" i="1"/>
  <c r="P668" i="1"/>
  <c r="P266" i="1"/>
  <c r="P222" i="1"/>
  <c r="P123" i="1"/>
  <c r="P784" i="1"/>
  <c r="P709" i="1"/>
  <c r="P628" i="1"/>
  <c r="P367" i="1"/>
  <c r="P343" i="1"/>
  <c r="P302" i="1"/>
  <c r="P92" i="1"/>
  <c r="P12" i="1"/>
  <c r="P858" i="1"/>
  <c r="P843" i="1"/>
  <c r="P686" i="1"/>
  <c r="P681" i="1"/>
  <c r="P472" i="1"/>
  <c r="P430" i="1"/>
  <c r="P251" i="1"/>
  <c r="P227" i="1"/>
  <c r="P102" i="1"/>
  <c r="P77" i="1"/>
  <c r="P14" i="1"/>
  <c r="P587" i="1"/>
  <c r="P746" i="1"/>
  <c r="P581" i="1"/>
  <c r="P434" i="1"/>
  <c r="P184" i="1"/>
  <c r="P717" i="1"/>
  <c r="P445" i="1"/>
  <c r="P399" i="1"/>
  <c r="P340" i="1"/>
  <c r="P297" i="1"/>
  <c r="P223" i="1"/>
  <c r="P191" i="1"/>
  <c r="P141" i="1"/>
  <c r="P44" i="1"/>
  <c r="P648" i="1"/>
  <c r="P504" i="1"/>
  <c r="P813" i="1"/>
  <c r="P768" i="1"/>
  <c r="P697" i="1"/>
  <c r="P676" i="1"/>
  <c r="P487" i="1"/>
  <c r="P463" i="1"/>
  <c r="P325" i="1"/>
  <c r="P249" i="1"/>
  <c r="P216" i="1"/>
  <c r="P112" i="1"/>
  <c r="P43" i="1"/>
  <c r="P13" i="1"/>
  <c r="P555" i="1"/>
  <c r="P789" i="1"/>
  <c r="P765" i="1"/>
  <c r="P719" i="1"/>
  <c r="P682" i="1"/>
  <c r="P650" i="1"/>
  <c r="P630" i="1"/>
  <c r="P475" i="1"/>
  <c r="P457" i="1"/>
  <c r="P376" i="1"/>
  <c r="P352" i="1"/>
  <c r="P306" i="1"/>
  <c r="P280" i="1"/>
  <c r="P252" i="1"/>
  <c r="P116" i="1"/>
  <c r="P94" i="1"/>
  <c r="P643" i="1"/>
  <c r="P807" i="1"/>
  <c r="P622" i="1"/>
  <c r="P605" i="1"/>
  <c r="P529" i="1"/>
  <c r="P403" i="1"/>
  <c r="P286" i="1"/>
  <c r="P91" i="1"/>
  <c r="P238" i="1"/>
  <c r="P431" i="1"/>
  <c r="P822" i="1"/>
  <c r="P473" i="1"/>
  <c r="P336" i="1"/>
  <c r="P200" i="1"/>
  <c r="P199" i="1"/>
  <c r="P181" i="1"/>
  <c r="P136" i="1"/>
  <c r="P778" i="1"/>
  <c r="P827" i="1"/>
  <c r="P781" i="1"/>
  <c r="P710" i="1"/>
  <c r="P592" i="1"/>
  <c r="P323" i="1"/>
  <c r="P268" i="1"/>
  <c r="P228" i="1"/>
  <c r="P139" i="1"/>
  <c r="P817" i="1"/>
  <c r="P799" i="1"/>
  <c r="P760" i="1"/>
  <c r="P754" i="1"/>
  <c r="P612" i="1"/>
  <c r="P579" i="1"/>
  <c r="P527" i="1"/>
  <c r="P387" i="1"/>
  <c r="P337" i="1"/>
  <c r="P36" i="1"/>
  <c r="P27" i="1"/>
  <c r="P824" i="1"/>
  <c r="P494" i="1"/>
  <c r="P63" i="1"/>
  <c r="P849" i="1"/>
  <c r="P755" i="1"/>
  <c r="P715" i="1"/>
  <c r="P638" i="1"/>
  <c r="P464" i="1"/>
  <c r="P394" i="1"/>
  <c r="P312" i="1"/>
  <c r="P114" i="1"/>
  <c r="P82" i="1"/>
  <c r="P776" i="1"/>
  <c r="P769" i="1"/>
  <c r="P687" i="1"/>
  <c r="P537" i="1"/>
  <c r="P509" i="1"/>
  <c r="P488" i="1"/>
  <c r="P308" i="1"/>
  <c r="P301" i="1"/>
  <c r="P282" i="1"/>
  <c r="P183" i="1"/>
  <c r="P50" i="1"/>
  <c r="P786" i="1"/>
  <c r="P435" i="1"/>
  <c r="P404" i="1"/>
  <c r="P366" i="1"/>
  <c r="P34" i="1"/>
  <c r="P256" i="1"/>
  <c r="P821" i="1"/>
  <c r="P545" i="1"/>
  <c r="P465" i="1"/>
  <c r="P459" i="1"/>
  <c r="P428" i="1"/>
  <c r="P414" i="1"/>
  <c r="P364" i="1"/>
  <c r="P159" i="1"/>
  <c r="P840" i="1"/>
  <c r="P56" i="1"/>
  <c r="P714" i="1"/>
  <c r="P785" i="1"/>
  <c r="P60" i="1"/>
  <c r="P564" i="1"/>
  <c r="P507" i="1"/>
  <c r="P491" i="1"/>
  <c r="P483" i="1"/>
  <c r="P201" i="1"/>
  <c r="P96" i="1"/>
  <c r="P67" i="1"/>
  <c r="P652" i="1"/>
  <c r="P591" i="1"/>
  <c r="P543" i="1"/>
  <c r="P476" i="1"/>
  <c r="P397" i="1"/>
  <c r="P75" i="1"/>
  <c r="P749" i="1"/>
  <c r="P451" i="1"/>
  <c r="P419" i="1"/>
  <c r="P413" i="1"/>
  <c r="P393" i="1"/>
  <c r="P342" i="1"/>
  <c r="P341" i="1"/>
  <c r="P219" i="1"/>
  <c r="P436" i="1"/>
  <c r="P841" i="1"/>
  <c r="P763" i="1"/>
  <c r="P723" i="1"/>
  <c r="P657" i="1"/>
  <c r="P653" i="1"/>
  <c r="P644" i="1"/>
  <c r="P625" i="1"/>
  <c r="P572" i="1"/>
  <c r="P441" i="1"/>
  <c r="P412" i="1"/>
  <c r="P86" i="1"/>
  <c r="P40" i="1"/>
  <c r="P647" i="1"/>
  <c r="P601" i="1"/>
  <c r="P550" i="1"/>
  <c r="P329" i="1"/>
  <c r="P838" i="1"/>
  <c r="P602" i="1"/>
  <c r="P446" i="1"/>
  <c r="P405" i="1"/>
  <c r="P372" i="1"/>
  <c r="P25" i="1"/>
  <c r="P863" i="1"/>
  <c r="P816" i="1"/>
  <c r="P766" i="1"/>
  <c r="P730" i="1"/>
  <c r="P563" i="1"/>
  <c r="P506" i="1"/>
  <c r="P455" i="1"/>
  <c r="P416" i="1"/>
  <c r="P326" i="1"/>
  <c r="P241" i="1"/>
  <c r="P205" i="1"/>
  <c r="P170" i="1"/>
  <c r="P167" i="1"/>
  <c r="P126" i="1"/>
  <c r="P93" i="1"/>
  <c r="P78" i="1"/>
  <c r="P97" i="1"/>
  <c r="P402" i="1"/>
  <c r="P127" i="1"/>
  <c r="P619" i="1"/>
  <c r="P567" i="1"/>
  <c r="P454" i="1"/>
  <c r="P17" i="1"/>
  <c r="P433" i="1"/>
  <c r="P724" i="1"/>
  <c r="P389" i="1"/>
  <c r="P382" i="1"/>
  <c r="P242" i="1"/>
  <c r="P124" i="1"/>
  <c r="P113" i="1"/>
  <c r="P692" i="1"/>
  <c r="P535" i="1"/>
  <c r="P202" i="1"/>
  <c r="P237" i="1"/>
  <c r="P542" i="1"/>
  <c r="P179" i="1"/>
  <c r="P332" i="1"/>
  <c r="P396" i="1"/>
  <c r="P713" i="1"/>
  <c r="P540" i="1"/>
  <c r="P334" i="1"/>
  <c r="P106" i="1"/>
  <c r="P640" i="1"/>
  <c r="P607" i="1"/>
  <c r="P520" i="1"/>
  <c r="P500" i="1"/>
  <c r="P571" i="1"/>
  <c r="P88" i="1"/>
  <c r="P856" i="1"/>
  <c r="P519" i="1"/>
  <c r="P826" i="1"/>
  <c r="P774" i="1"/>
  <c r="P727" i="1"/>
  <c r="P694" i="1"/>
  <c r="P693" i="1"/>
  <c r="P672" i="1"/>
  <c r="P667" i="1"/>
  <c r="P663" i="1"/>
  <c r="P613" i="1"/>
  <c r="P556" i="1"/>
  <c r="P541" i="1"/>
  <c r="P502" i="1"/>
  <c r="P482" i="1"/>
  <c r="P478" i="1"/>
  <c r="P388" i="1"/>
  <c r="P316" i="1"/>
  <c r="P265" i="1"/>
  <c r="P240" i="1"/>
  <c r="P203" i="1"/>
  <c r="P190" i="1"/>
  <c r="P140" i="1"/>
  <c r="P105" i="1"/>
  <c r="P829" i="1"/>
  <c r="P585" i="1"/>
  <c r="P381" i="1"/>
  <c r="P370" i="1"/>
  <c r="P244" i="1"/>
  <c r="P53" i="1"/>
  <c r="P38" i="1"/>
  <c r="P633" i="1"/>
  <c r="P213" i="1"/>
  <c r="P66" i="1"/>
  <c r="P866" i="1"/>
  <c r="P814" i="1"/>
  <c r="P655" i="1"/>
  <c r="P423" i="1"/>
  <c r="P319" i="1"/>
  <c r="P130" i="1"/>
  <c r="P783" i="1"/>
  <c r="P561" i="1"/>
  <c r="P496" i="1"/>
  <c r="P385" i="1"/>
  <c r="P361" i="1"/>
  <c r="P356" i="1"/>
  <c r="P313" i="1"/>
  <c r="P305" i="1"/>
  <c r="P293" i="1"/>
  <c r="P258" i="1"/>
  <c r="P176" i="1"/>
  <c r="P154" i="1"/>
  <c r="P22" i="1"/>
  <c r="P19" i="1"/>
  <c r="P144" i="1"/>
  <c r="P685" i="1"/>
  <c r="P861" i="1"/>
  <c r="P835" i="1"/>
  <c r="P728" i="1"/>
  <c r="P684" i="1"/>
  <c r="P642" i="1"/>
  <c r="P629" i="1"/>
  <c r="P614" i="1"/>
  <c r="P489" i="1"/>
  <c r="P453" i="1"/>
  <c r="P354" i="1"/>
  <c r="P289" i="1"/>
  <c r="P131" i="1"/>
  <c r="P539" i="1"/>
  <c r="P847" i="1"/>
  <c r="P828" i="1"/>
  <c r="P812" i="1"/>
  <c r="P427" i="1"/>
  <c r="P296" i="1"/>
  <c r="P253" i="1"/>
  <c r="P235" i="1"/>
  <c r="P209" i="1"/>
  <c r="P103" i="1"/>
  <c r="P89" i="1"/>
  <c r="P611" i="1"/>
  <c r="P565" i="1"/>
  <c r="P534" i="1"/>
  <c r="P531" i="1"/>
  <c r="P421" i="1"/>
  <c r="P299" i="1"/>
  <c r="P284" i="1"/>
  <c r="P263" i="1"/>
  <c r="P132" i="1"/>
  <c r="P99" i="1"/>
  <c r="P24" i="1"/>
  <c r="P830" i="1"/>
  <c r="P499" i="1"/>
  <c r="P415" i="1"/>
  <c r="P360" i="1"/>
  <c r="P218" i="1"/>
  <c r="P151" i="1"/>
  <c r="P357" i="1"/>
  <c r="P259" i="1"/>
  <c r="P229" i="1"/>
  <c r="P32" i="1"/>
  <c r="P120" i="1"/>
  <c r="P764" i="1"/>
  <c r="P525" i="1"/>
  <c r="P528" i="1"/>
  <c r="P469" i="1"/>
  <c r="P831" i="1"/>
  <c r="P794" i="1"/>
  <c r="P722" i="1"/>
  <c r="P678" i="1"/>
  <c r="P651" i="1"/>
  <c r="P576" i="1"/>
  <c r="P524" i="1"/>
  <c r="P449" i="1"/>
  <c r="P398" i="1"/>
  <c r="P347" i="1"/>
  <c r="P271" i="1"/>
  <c r="P165" i="1"/>
  <c r="P189" i="1"/>
  <c r="P257" i="1"/>
  <c r="P779" i="1"/>
  <c r="P666" i="1"/>
  <c r="P626" i="1"/>
  <c r="P101" i="1"/>
  <c r="P584" i="1"/>
  <c r="P497" i="1"/>
  <c r="P409" i="1"/>
  <c r="P401" i="1"/>
  <c r="P300" i="1"/>
  <c r="P287" i="1"/>
  <c r="P277" i="1"/>
  <c r="P206" i="1"/>
  <c r="P192" i="1"/>
  <c r="P188" i="1"/>
  <c r="P98" i="1"/>
  <c r="P57" i="1"/>
  <c r="P845" i="1"/>
  <c r="P833" i="1"/>
  <c r="P759" i="1"/>
  <c r="P559" i="1"/>
  <c r="P408" i="1"/>
  <c r="P79" i="1"/>
  <c r="P324" i="1"/>
  <c r="P711" i="1"/>
  <c r="P461" i="1"/>
  <c r="P317" i="1"/>
  <c r="P156" i="1"/>
  <c r="P49" i="1"/>
  <c r="P787" i="1"/>
  <c r="P690" i="1"/>
  <c r="P548" i="1"/>
  <c r="P380" i="1"/>
  <c r="P359" i="1"/>
  <c r="P315" i="1"/>
  <c r="P307" i="1"/>
  <c r="P274" i="1"/>
  <c r="P217" i="1"/>
  <c r="P175" i="1"/>
  <c r="P51" i="1"/>
  <c r="P862" i="1"/>
  <c r="P770" i="1"/>
  <c r="P750" i="1"/>
  <c r="P707" i="1"/>
  <c r="P683" i="1"/>
  <c r="P586" i="1"/>
  <c r="P470" i="1"/>
  <c r="P355" i="1"/>
  <c r="P146" i="1"/>
  <c r="P137" i="1"/>
  <c r="P823" i="1"/>
  <c r="P544" i="1"/>
  <c r="P530" i="1"/>
  <c r="P511" i="1"/>
  <c r="P150" i="1"/>
  <c r="P145" i="1"/>
  <c r="P810" i="1"/>
  <c r="P658" i="1"/>
  <c r="P634" i="1"/>
  <c r="P631" i="1"/>
  <c r="P443" i="1"/>
  <c r="P480" i="1"/>
  <c r="P339" i="1"/>
  <c r="P273" i="1"/>
  <c r="P135" i="1"/>
  <c r="P234" i="1"/>
  <c r="P95" i="1"/>
  <c r="P71" i="1"/>
  <c r="P47" i="1"/>
  <c r="P142" i="1"/>
  <c r="P820" i="1"/>
  <c r="P805" i="1"/>
  <c r="P798" i="1"/>
  <c r="P593" i="1"/>
  <c r="P570" i="1"/>
  <c r="P510" i="1"/>
  <c r="P345" i="1"/>
  <c r="P171" i="1"/>
  <c r="P143" i="1"/>
  <c r="P134" i="1"/>
  <c r="P860" i="1"/>
  <c r="P859" i="1"/>
  <c r="P703" i="1"/>
  <c r="P549" i="1"/>
  <c r="P426" i="1"/>
  <c r="P186" i="1"/>
  <c r="P164" i="1"/>
  <c r="P133" i="1"/>
  <c r="P52" i="1"/>
  <c r="P174" i="1"/>
  <c r="P729" i="1"/>
  <c r="P718" i="1"/>
  <c r="P577" i="1"/>
  <c r="P351" i="1"/>
  <c r="P262" i="1"/>
  <c r="P166" i="1"/>
  <c r="P716" i="1"/>
  <c r="P624" i="1"/>
  <c r="P796" i="1"/>
  <c r="P734" i="1"/>
  <c r="P503" i="1"/>
  <c r="P498" i="1"/>
  <c r="P492" i="1"/>
  <c r="P438" i="1"/>
  <c r="P318" i="1"/>
  <c r="P231" i="1"/>
  <c r="P28" i="1"/>
  <c r="P610" i="1"/>
  <c r="P598" i="1"/>
  <c r="P410" i="1"/>
  <c r="P322" i="1"/>
  <c r="P180" i="1"/>
  <c r="P161" i="1"/>
  <c r="P59" i="1"/>
  <c r="P54" i="1"/>
  <c r="P700" i="1"/>
  <c r="P661" i="1"/>
  <c r="P311" i="1"/>
  <c r="P283" i="1"/>
  <c r="P844" i="1"/>
  <c r="P782" i="1"/>
  <c r="P771" i="1"/>
  <c r="P720" i="1"/>
  <c r="P417" i="1"/>
  <c r="P298" i="1"/>
  <c r="P84" i="1"/>
  <c r="P70" i="1"/>
  <c r="P852" i="1"/>
  <c r="P600" i="1"/>
  <c r="P442" i="1"/>
  <c r="P292" i="1"/>
  <c r="P215" i="1"/>
  <c r="P125" i="1"/>
  <c r="P41" i="1"/>
  <c r="P726" i="1"/>
  <c r="P85" i="1"/>
  <c r="P173" i="1"/>
  <c r="P595" i="1"/>
  <c r="P344" i="1"/>
  <c r="P736" i="1"/>
  <c r="P378" i="1"/>
  <c r="P232" i="1"/>
  <c r="P471" i="1"/>
  <c r="P649" i="1"/>
  <c r="P178" i="1"/>
  <c r="P468" i="1"/>
  <c r="P295" i="1"/>
  <c r="P594" i="1"/>
  <c r="P149" i="1"/>
  <c r="P172" i="1"/>
  <c r="P138" i="1"/>
  <c r="P29" i="1"/>
  <c r="P74" i="1"/>
  <c r="P31" i="1"/>
  <c r="P767" i="1"/>
  <c r="P618" i="1"/>
  <c r="P514" i="1"/>
  <c r="P513" i="1"/>
  <c r="P375" i="1"/>
  <c r="P16" i="1"/>
  <c r="AP259" i="1" l="1"/>
  <c r="AO259" i="1"/>
  <c r="AL259" i="1"/>
  <c r="AM259" i="1" s="1"/>
  <c r="AN259" i="1" s="1"/>
  <c r="AG259" i="1"/>
  <c r="AB259" i="1"/>
  <c r="AA259" i="1"/>
  <c r="Q259" i="1"/>
  <c r="I259" i="1"/>
  <c r="AH259" i="1" l="1"/>
  <c r="AJ259" i="1" s="1"/>
  <c r="AP185" i="1" l="1"/>
  <c r="AO185" i="1"/>
  <c r="AL185" i="1"/>
  <c r="AM185" i="1" s="1"/>
  <c r="AG185" i="1"/>
  <c r="AB185" i="1"/>
  <c r="AA185" i="1"/>
  <c r="Q185" i="1"/>
  <c r="I185" i="1"/>
  <c r="AH185" i="1" l="1"/>
  <c r="AJ185" i="1" l="1"/>
  <c r="Y11" i="1" l="1"/>
  <c r="E11" i="1"/>
  <c r="AG327" i="1" l="1"/>
  <c r="AG854" i="1"/>
  <c r="AG740" i="1"/>
  <c r="AG641" i="1"/>
  <c r="AG362" i="1"/>
  <c r="AG349" i="1"/>
  <c r="AG236" i="1"/>
  <c r="AG153" i="1"/>
  <c r="AG129" i="1"/>
  <c r="AG670" i="1"/>
  <c r="AG350" i="1"/>
  <c r="AG157" i="1"/>
  <c r="AG615" i="1"/>
  <c r="AG825" i="1"/>
  <c r="AG721" i="1"/>
  <c r="AG743" i="1"/>
  <c r="AG547" i="1"/>
  <c r="AG546" i="1"/>
  <c r="AG501" i="1"/>
  <c r="AG390" i="1"/>
  <c r="AG208" i="1"/>
  <c r="AG168" i="1"/>
  <c r="AG117" i="1"/>
  <c r="AG30" i="1"/>
  <c r="AG21" i="1"/>
  <c r="AG848" i="1"/>
  <c r="AG791" i="1"/>
  <c r="AG758" i="1"/>
  <c r="AG733" i="1"/>
  <c r="AG673" i="1"/>
  <c r="AG538" i="1"/>
  <c r="AG466" i="1"/>
  <c r="AG321" i="1"/>
  <c r="AG243" i="1"/>
  <c r="AG194" i="1"/>
  <c r="AG26" i="1"/>
  <c r="AG680" i="1"/>
  <c r="AG853" i="1"/>
  <c r="AG562" i="1"/>
  <c r="AG422" i="1"/>
  <c r="AG290" i="1"/>
  <c r="AG221" i="1"/>
  <c r="AG128" i="1"/>
  <c r="AG100" i="1"/>
  <c r="AG606" i="1"/>
  <c r="AG738" i="1"/>
  <c r="AG599" i="1"/>
  <c r="AG490" i="1"/>
  <c r="AG467" i="1"/>
  <c r="AG456" i="1"/>
  <c r="AG198" i="1"/>
  <c r="AG122" i="1"/>
  <c r="AG597" i="1"/>
  <c r="AG855" i="1"/>
  <c r="AG182" i="1"/>
  <c r="AG635" i="1"/>
  <c r="AG444" i="1"/>
  <c r="AG447" i="1"/>
  <c r="AG742" i="1"/>
  <c r="AG596" i="1"/>
  <c r="AG839" i="1"/>
  <c r="AG757" i="1"/>
  <c r="AG452" i="1"/>
  <c r="AG745" i="1"/>
  <c r="AG580" i="1"/>
  <c r="AG508" i="1"/>
  <c r="AG495" i="1"/>
  <c r="AG448" i="1"/>
  <c r="AG392" i="1"/>
  <c r="AG285" i="1"/>
  <c r="AG211" i="1"/>
  <c r="AG702" i="1"/>
  <c r="AG80" i="1"/>
  <c r="AG58" i="1"/>
  <c r="AG15" i="1"/>
  <c r="AG819" i="1"/>
  <c r="AG809" i="1"/>
  <c r="AG575" i="1"/>
  <c r="AG406" i="1"/>
  <c r="AG806" i="1"/>
  <c r="AG795" i="1"/>
  <c r="AG705" i="1"/>
  <c r="AG583" i="1"/>
  <c r="AG523" i="1"/>
  <c r="AG23" i="1"/>
  <c r="AG536" i="1"/>
  <c r="AG437" i="1"/>
  <c r="AG865" i="1"/>
  <c r="AG803" i="1"/>
  <c r="AG637" i="1"/>
  <c r="AG532" i="1"/>
  <c r="AG512" i="1"/>
  <c r="AG418" i="1"/>
  <c r="AG346" i="1"/>
  <c r="AG245" i="1"/>
  <c r="AG836" i="1"/>
  <c r="AG773" i="1"/>
  <c r="AG225" i="1"/>
  <c r="AG111" i="1"/>
  <c r="AG751" i="1"/>
  <c r="AG832" i="1"/>
  <c r="AG479" i="1"/>
  <c r="AG373" i="1"/>
  <c r="AG335" i="1"/>
  <c r="AG230" i="1"/>
  <c r="AG152" i="1"/>
  <c r="AG121" i="1"/>
  <c r="AG110" i="1"/>
  <c r="AG73" i="1"/>
  <c r="AG560" i="1"/>
  <c r="AG424" i="1"/>
  <c r="AG386" i="1"/>
  <c r="AG207" i="1"/>
  <c r="AG197" i="1"/>
  <c r="AG163" i="1"/>
  <c r="AG72" i="1"/>
  <c r="AG33" i="1"/>
  <c r="AG552" i="1"/>
  <c r="AG348" i="1"/>
  <c r="AG220" i="1"/>
  <c r="AG148" i="1"/>
  <c r="AG20" i="1"/>
  <c r="AG87" i="1"/>
  <c r="AG617" i="1"/>
  <c r="AG518" i="1"/>
  <c r="AG250" i="1"/>
  <c r="AG735" i="1"/>
  <c r="AG698" i="1"/>
  <c r="AG732" i="1"/>
  <c r="AG808" i="1"/>
  <c r="AG725" i="1"/>
  <c r="AG699" i="1"/>
  <c r="AG748" i="1"/>
  <c r="AG747" i="1"/>
  <c r="AG741" i="1"/>
  <c r="AG739" i="1"/>
  <c r="AG731" i="1"/>
  <c r="AG675" i="1"/>
  <c r="AG671" i="1"/>
  <c r="AG664" i="1"/>
  <c r="AG621" i="1"/>
  <c r="AG573" i="1"/>
  <c r="AG522" i="1"/>
  <c r="AG521" i="1"/>
  <c r="AG440" i="1"/>
  <c r="AG429" i="1"/>
  <c r="AG383" i="1"/>
  <c r="AG333" i="1"/>
  <c r="AG294" i="1"/>
  <c r="AG254" i="1"/>
  <c r="AG169" i="1"/>
  <c r="AG109" i="1"/>
  <c r="AG64" i="1"/>
  <c r="AG45" i="1"/>
  <c r="AG18" i="1"/>
  <c r="AG850" i="1"/>
  <c r="AG568" i="1"/>
  <c r="AG365" i="1"/>
  <c r="AG330" i="1"/>
  <c r="AG309" i="1"/>
  <c r="AG303" i="1"/>
  <c r="AG37" i="1"/>
  <c r="AG864" i="1"/>
  <c r="AG247" i="1"/>
  <c r="AG155" i="1"/>
  <c r="AG62" i="1"/>
  <c r="AG574" i="1"/>
  <c r="AG708" i="1"/>
  <c r="AG701" i="1"/>
  <c r="AG645" i="1"/>
  <c r="AG248" i="1"/>
  <c r="AG411" i="1"/>
  <c r="AG65" i="1"/>
  <c r="AG224" i="1"/>
  <c r="AG46" i="1"/>
  <c r="AG391" i="1"/>
  <c r="AG851" i="1"/>
  <c r="AG802" i="1"/>
  <c r="AG775" i="1"/>
  <c r="AG662" i="1"/>
  <c r="AG646" i="1"/>
  <c r="AG609" i="1"/>
  <c r="AG558" i="1"/>
  <c r="AG517" i="1"/>
  <c r="AG516" i="1"/>
  <c r="AG462" i="1"/>
  <c r="AG432" i="1"/>
  <c r="AG400" i="1"/>
  <c r="AG374" i="1"/>
  <c r="AG310" i="1"/>
  <c r="AG281" i="1"/>
  <c r="AG264" i="1"/>
  <c r="AG255" i="1"/>
  <c r="AG177" i="1"/>
  <c r="AG147" i="1"/>
  <c r="AG119" i="1"/>
  <c r="AG108" i="1"/>
  <c r="AG83" i="1"/>
  <c r="AG42" i="1"/>
  <c r="AG674" i="1"/>
  <c r="AG818" i="1"/>
  <c r="AG761" i="1"/>
  <c r="AG677" i="1"/>
  <c r="AG331" i="1"/>
  <c r="AG48" i="1"/>
  <c r="AG753" i="1"/>
  <c r="AG493" i="1"/>
  <c r="AG486" i="1"/>
  <c r="AG420" i="1"/>
  <c r="AG377" i="1"/>
  <c r="AG353" i="1"/>
  <c r="AG61" i="1"/>
  <c r="AG590" i="1"/>
  <c r="AG566" i="1"/>
  <c r="AG553" i="1"/>
  <c r="AG481" i="1"/>
  <c r="AG270" i="1"/>
  <c r="AG226" i="1"/>
  <c r="AG691" i="1"/>
  <c r="AG659" i="1"/>
  <c r="AG604" i="1"/>
  <c r="AG554" i="1"/>
  <c r="AG363" i="1"/>
  <c r="AG291" i="1"/>
  <c r="AG267" i="1"/>
  <c r="AG196" i="1"/>
  <c r="AG118" i="1"/>
  <c r="AG81" i="1"/>
  <c r="AG815" i="1"/>
  <c r="AG811" i="1"/>
  <c r="AG804" i="1"/>
  <c r="AG797" i="1"/>
  <c r="AG704" i="1"/>
  <c r="AG695" i="1"/>
  <c r="AG660" i="1"/>
  <c r="AG656" i="1"/>
  <c r="AG551" i="1"/>
  <c r="AG533" i="1"/>
  <c r="AG485" i="1"/>
  <c r="AG450" i="1"/>
  <c r="AG210" i="1"/>
  <c r="AG158" i="1"/>
  <c r="AG69" i="1"/>
  <c r="AG654" i="1"/>
  <c r="AG639" i="1"/>
  <c r="AG603" i="1"/>
  <c r="AG107" i="1"/>
  <c r="AG837" i="1"/>
  <c r="AG744" i="1"/>
  <c r="AG304" i="1"/>
  <c r="AG557" i="1"/>
  <c r="AG792" i="1"/>
  <c r="AG712" i="1"/>
  <c r="AG505" i="1"/>
  <c r="AG458" i="1"/>
  <c r="AG269" i="1"/>
  <c r="AG679" i="1"/>
  <c r="AG589" i="1"/>
  <c r="AG569" i="1"/>
  <c r="AG834" i="1"/>
  <c r="AG800" i="1"/>
  <c r="AG752" i="1"/>
  <c r="AG706" i="1"/>
  <c r="AG484" i="1"/>
  <c r="AG477" i="1"/>
  <c r="AG314" i="1"/>
  <c r="AG272" i="1"/>
  <c r="AG193" i="1"/>
  <c r="AG846" i="1"/>
  <c r="AG777" i="1"/>
  <c r="AG582" i="1"/>
  <c r="AG526" i="1"/>
  <c r="AG515" i="1"/>
  <c r="AG460" i="1"/>
  <c r="AG338" i="1"/>
  <c r="AG288" i="1"/>
  <c r="AG279" i="1"/>
  <c r="AG276" i="1"/>
  <c r="AG261" i="1"/>
  <c r="AG233" i="1"/>
  <c r="AG187" i="1"/>
  <c r="AG160" i="1"/>
  <c r="AG68" i="1"/>
  <c r="AG407" i="1"/>
  <c r="AG857" i="1"/>
  <c r="AG780" i="1"/>
  <c r="AG688" i="1"/>
  <c r="AG636" i="1"/>
  <c r="AG395" i="1"/>
  <c r="AG384" i="1"/>
  <c r="AG358" i="1"/>
  <c r="AG239" i="1"/>
  <c r="AG669" i="1"/>
  <c r="AG842" i="1"/>
  <c r="AG762" i="1"/>
  <c r="AG696" i="1"/>
  <c r="AG689" i="1"/>
  <c r="AG632" i="1"/>
  <c r="AG425" i="1"/>
  <c r="AG379" i="1"/>
  <c r="AG369" i="1"/>
  <c r="AG278" i="1"/>
  <c r="AG212" i="1"/>
  <c r="AG115" i="1"/>
  <c r="AG104" i="1"/>
  <c r="AG39" i="1"/>
  <c r="AG772" i="1"/>
  <c r="AG737" i="1"/>
  <c r="AG320" i="1"/>
  <c r="AG790" i="1"/>
  <c r="AG801" i="1"/>
  <c r="AG793" i="1"/>
  <c r="AG788" i="1"/>
  <c r="AG665" i="1"/>
  <c r="AG627" i="1"/>
  <c r="AG623" i="1"/>
  <c r="AG620" i="1"/>
  <c r="AG616" i="1"/>
  <c r="AG578" i="1"/>
  <c r="AG368" i="1"/>
  <c r="AG275" i="1"/>
  <c r="AG260" i="1"/>
  <c r="AG246" i="1"/>
  <c r="AG214" i="1"/>
  <c r="AG204" i="1"/>
  <c r="AG195" i="1"/>
  <c r="AG162" i="1"/>
  <c r="AG90" i="1"/>
  <c r="AG55" i="1"/>
  <c r="AG608" i="1"/>
  <c r="AG756" i="1"/>
  <c r="AG668" i="1"/>
  <c r="AG266" i="1"/>
  <c r="AG222" i="1"/>
  <c r="AG123" i="1"/>
  <c r="AG784" i="1"/>
  <c r="AG709" i="1"/>
  <c r="AG628" i="1"/>
  <c r="AG367" i="1"/>
  <c r="AG343" i="1"/>
  <c r="AG302" i="1"/>
  <c r="AG92" i="1"/>
  <c r="AG12" i="1"/>
  <c r="AG858" i="1"/>
  <c r="AG843" i="1"/>
  <c r="AG686" i="1"/>
  <c r="AG681" i="1"/>
  <c r="AG472" i="1"/>
  <c r="AG430" i="1"/>
  <c r="AG251" i="1"/>
  <c r="AG227" i="1"/>
  <c r="AG102" i="1"/>
  <c r="AG77" i="1"/>
  <c r="AG14" i="1"/>
  <c r="AG587" i="1"/>
  <c r="AG746" i="1"/>
  <c r="AG581" i="1"/>
  <c r="AG434" i="1"/>
  <c r="AG184" i="1"/>
  <c r="AG717" i="1"/>
  <c r="AG445" i="1"/>
  <c r="AG399" i="1"/>
  <c r="AG340" i="1"/>
  <c r="AG297" i="1"/>
  <c r="AG223" i="1"/>
  <c r="AG191" i="1"/>
  <c r="AG141" i="1"/>
  <c r="AG44" i="1"/>
  <c r="AG648" i="1"/>
  <c r="AG504" i="1"/>
  <c r="AG813" i="1"/>
  <c r="AG768" i="1"/>
  <c r="AG697" i="1"/>
  <c r="AG676" i="1"/>
  <c r="AG487" i="1"/>
  <c r="AG463" i="1"/>
  <c r="AG325" i="1"/>
  <c r="AG249" i="1"/>
  <c r="AG216" i="1"/>
  <c r="AG112" i="1"/>
  <c r="AG43" i="1"/>
  <c r="AG13" i="1"/>
  <c r="AG555" i="1"/>
  <c r="AG789" i="1"/>
  <c r="AG765" i="1"/>
  <c r="AG719" i="1"/>
  <c r="AG682" i="1"/>
  <c r="AG650" i="1"/>
  <c r="AG630" i="1"/>
  <c r="AG475" i="1"/>
  <c r="AG457" i="1"/>
  <c r="AG376" i="1"/>
  <c r="AG352" i="1"/>
  <c r="AG306" i="1"/>
  <c r="AG280" i="1"/>
  <c r="AG252" i="1"/>
  <c r="AG116" i="1"/>
  <c r="AG94" i="1"/>
  <c r="AG643" i="1"/>
  <c r="AG807" i="1"/>
  <c r="AG622" i="1"/>
  <c r="AG605" i="1"/>
  <c r="AG529" i="1"/>
  <c r="AG403" i="1"/>
  <c r="AG286" i="1"/>
  <c r="AG91" i="1"/>
  <c r="AG238" i="1"/>
  <c r="AG431" i="1"/>
  <c r="AG822" i="1"/>
  <c r="AG473" i="1"/>
  <c r="AG336" i="1"/>
  <c r="AG200" i="1"/>
  <c r="AG199" i="1"/>
  <c r="AG181" i="1"/>
  <c r="AG136" i="1"/>
  <c r="AG778" i="1"/>
  <c r="AG827" i="1"/>
  <c r="AG781" i="1"/>
  <c r="AG710" i="1"/>
  <c r="AG592" i="1"/>
  <c r="AG228" i="1"/>
  <c r="AG139" i="1"/>
  <c r="AG817" i="1"/>
  <c r="AG799" i="1"/>
  <c r="AG760" i="1"/>
  <c r="AG754" i="1"/>
  <c r="AG612" i="1"/>
  <c r="AG579" i="1"/>
  <c r="AG527" i="1"/>
  <c r="AG387" i="1"/>
  <c r="AG337" i="1"/>
  <c r="AG36" i="1"/>
  <c r="AG27" i="1"/>
  <c r="AG824" i="1"/>
  <c r="AG494" i="1"/>
  <c r="AG63" i="1"/>
  <c r="AG849" i="1"/>
  <c r="AG755" i="1"/>
  <c r="AG715" i="1"/>
  <c r="AG638" i="1"/>
  <c r="AG464" i="1"/>
  <c r="AG394" i="1"/>
  <c r="AG312" i="1"/>
  <c r="AG114" i="1"/>
  <c r="AG82" i="1"/>
  <c r="AG776" i="1"/>
  <c r="AG769" i="1"/>
  <c r="AG687" i="1"/>
  <c r="AG537" i="1"/>
  <c r="AG509" i="1"/>
  <c r="AG488" i="1"/>
  <c r="AG308" i="1"/>
  <c r="AG301" i="1"/>
  <c r="AG282" i="1"/>
  <c r="AG183" i="1"/>
  <c r="AG50" i="1"/>
  <c r="AG786" i="1"/>
  <c r="AG435" i="1"/>
  <c r="AG404" i="1"/>
  <c r="AG366" i="1"/>
  <c r="AG34" i="1"/>
  <c r="AG256" i="1"/>
  <c r="AG821" i="1"/>
  <c r="AG545" i="1"/>
  <c r="AG465" i="1"/>
  <c r="AG459" i="1"/>
  <c r="AG428" i="1"/>
  <c r="AG414" i="1"/>
  <c r="AG364" i="1"/>
  <c r="AG159" i="1"/>
  <c r="AG840" i="1"/>
  <c r="AG56" i="1"/>
  <c r="AG714" i="1"/>
  <c r="AG785" i="1"/>
  <c r="AG60" i="1"/>
  <c r="AG564" i="1"/>
  <c r="AG507" i="1"/>
  <c r="AG491" i="1"/>
  <c r="AG483" i="1"/>
  <c r="AG201" i="1"/>
  <c r="AG96" i="1"/>
  <c r="AG67" i="1"/>
  <c r="AG652" i="1"/>
  <c r="AG591" i="1"/>
  <c r="AG543" i="1"/>
  <c r="AG476" i="1"/>
  <c r="AG397" i="1"/>
  <c r="AG75" i="1"/>
  <c r="AG749" i="1"/>
  <c r="AG451" i="1"/>
  <c r="AG419" i="1"/>
  <c r="AG413" i="1"/>
  <c r="AG393" i="1"/>
  <c r="AG342" i="1"/>
  <c r="AG341" i="1"/>
  <c r="AG219" i="1"/>
  <c r="AG436" i="1"/>
  <c r="AG841" i="1"/>
  <c r="AG763" i="1"/>
  <c r="AG723" i="1"/>
  <c r="AG657" i="1"/>
  <c r="AG653" i="1"/>
  <c r="AG644" i="1"/>
  <c r="AG625" i="1"/>
  <c r="AG572" i="1"/>
  <c r="AG441" i="1"/>
  <c r="AG412" i="1"/>
  <c r="AG86" i="1"/>
  <c r="AG40" i="1"/>
  <c r="AG647" i="1"/>
  <c r="AG601" i="1"/>
  <c r="AG550" i="1"/>
  <c r="AG329" i="1"/>
  <c r="AG838" i="1"/>
  <c r="AG602" i="1"/>
  <c r="AG446" i="1"/>
  <c r="AG405" i="1"/>
  <c r="AG372" i="1"/>
  <c r="AG25" i="1"/>
  <c r="AG863" i="1"/>
  <c r="AG816" i="1"/>
  <c r="AG766" i="1"/>
  <c r="AG730" i="1"/>
  <c r="AG563" i="1"/>
  <c r="AG506" i="1"/>
  <c r="AG455" i="1"/>
  <c r="AG416" i="1"/>
  <c r="AG326" i="1"/>
  <c r="AG241" i="1"/>
  <c r="AG205" i="1"/>
  <c r="AG170" i="1"/>
  <c r="AG167" i="1"/>
  <c r="AG126" i="1"/>
  <c r="AG93" i="1"/>
  <c r="AG78" i="1"/>
  <c r="AG97" i="1"/>
  <c r="AG402" i="1"/>
  <c r="AG127" i="1"/>
  <c r="AG619" i="1"/>
  <c r="AG567" i="1"/>
  <c r="AG454" i="1"/>
  <c r="AG17" i="1"/>
  <c r="AG433" i="1"/>
  <c r="AG724" i="1"/>
  <c r="AG389" i="1"/>
  <c r="AG382" i="1"/>
  <c r="AG242" i="1"/>
  <c r="AG124" i="1"/>
  <c r="AG113" i="1"/>
  <c r="AG692" i="1"/>
  <c r="AG535" i="1"/>
  <c r="AG202" i="1"/>
  <c r="AG237" i="1"/>
  <c r="AG542" i="1"/>
  <c r="AG179" i="1"/>
  <c r="AG332" i="1"/>
  <c r="AG396" i="1"/>
  <c r="AG713" i="1"/>
  <c r="AG540" i="1"/>
  <c r="AG334" i="1"/>
  <c r="AG106" i="1"/>
  <c r="AG640" i="1"/>
  <c r="AG607" i="1"/>
  <c r="AG520" i="1"/>
  <c r="AG500" i="1"/>
  <c r="AG571" i="1"/>
  <c r="AG88" i="1"/>
  <c r="AG856" i="1"/>
  <c r="AG519" i="1"/>
  <c r="AG826" i="1"/>
  <c r="AG774" i="1"/>
  <c r="AG727" i="1"/>
  <c r="AG694" i="1"/>
  <c r="AG693" i="1"/>
  <c r="AG672" i="1"/>
  <c r="AG667" i="1"/>
  <c r="AG663" i="1"/>
  <c r="AG613" i="1"/>
  <c r="AG556" i="1"/>
  <c r="AG541" i="1"/>
  <c r="AG502" i="1"/>
  <c r="AG482" i="1"/>
  <c r="AG478" i="1"/>
  <c r="AG388" i="1"/>
  <c r="AG316" i="1"/>
  <c r="AG265" i="1"/>
  <c r="AG240" i="1"/>
  <c r="AG203" i="1"/>
  <c r="AG190" i="1"/>
  <c r="AG140" i="1"/>
  <c r="AG105" i="1"/>
  <c r="AG829" i="1"/>
  <c r="AG585" i="1"/>
  <c r="AG381" i="1"/>
  <c r="AG370" i="1"/>
  <c r="AG244" i="1"/>
  <c r="AG53" i="1"/>
  <c r="AG38" i="1"/>
  <c r="AG633" i="1"/>
  <c r="AG213" i="1"/>
  <c r="AG66" i="1"/>
  <c r="AG866" i="1"/>
  <c r="AG814" i="1"/>
  <c r="AG655" i="1"/>
  <c r="AG423" i="1"/>
  <c r="AG319" i="1"/>
  <c r="AG130" i="1"/>
  <c r="AG783" i="1"/>
  <c r="AG561" i="1"/>
  <c r="AG496" i="1"/>
  <c r="AG385" i="1"/>
  <c r="AG361" i="1"/>
  <c r="AG356" i="1"/>
  <c r="AG313" i="1"/>
  <c r="AG305" i="1"/>
  <c r="AG293" i="1"/>
  <c r="AG258" i="1"/>
  <c r="AG176" i="1"/>
  <c r="AG154" i="1"/>
  <c r="AG22" i="1"/>
  <c r="AG19" i="1"/>
  <c r="AG144" i="1"/>
  <c r="AG685" i="1"/>
  <c r="AG861" i="1"/>
  <c r="AG835" i="1"/>
  <c r="AG728" i="1"/>
  <c r="AG684" i="1"/>
  <c r="AG642" i="1"/>
  <c r="AG629" i="1"/>
  <c r="AG614" i="1"/>
  <c r="AG489" i="1"/>
  <c r="AG453" i="1"/>
  <c r="AG354" i="1"/>
  <c r="AG289" i="1"/>
  <c r="AG131" i="1"/>
  <c r="AG539" i="1"/>
  <c r="AG847" i="1"/>
  <c r="AG828" i="1"/>
  <c r="AG812" i="1"/>
  <c r="AG427" i="1"/>
  <c r="AG296" i="1"/>
  <c r="AG253" i="1"/>
  <c r="AG235" i="1"/>
  <c r="AG209" i="1"/>
  <c r="AG103" i="1"/>
  <c r="AG89" i="1"/>
  <c r="AG611" i="1"/>
  <c r="AG565" i="1"/>
  <c r="AG534" i="1"/>
  <c r="AG531" i="1"/>
  <c r="AG421" i="1"/>
  <c r="AG299" i="1"/>
  <c r="AG284" i="1"/>
  <c r="AG263" i="1"/>
  <c r="AG132" i="1"/>
  <c r="AG99" i="1"/>
  <c r="AG24" i="1"/>
  <c r="AG830" i="1"/>
  <c r="AG499" i="1"/>
  <c r="AG415" i="1"/>
  <c r="AG360" i="1"/>
  <c r="AG218" i="1"/>
  <c r="AG151" i="1"/>
  <c r="AG357" i="1"/>
  <c r="AG229" i="1"/>
  <c r="AG32" i="1"/>
  <c r="AG120" i="1"/>
  <c r="AG764" i="1"/>
  <c r="AG525" i="1"/>
  <c r="AG528" i="1"/>
  <c r="AG469" i="1"/>
  <c r="AG831" i="1"/>
  <c r="AG794" i="1"/>
  <c r="AG722" i="1"/>
  <c r="AG678" i="1"/>
  <c r="AG651" i="1"/>
  <c r="AG576" i="1"/>
  <c r="AG524" i="1"/>
  <c r="AG449" i="1"/>
  <c r="AG398" i="1"/>
  <c r="AG347" i="1"/>
  <c r="AG271" i="1"/>
  <c r="AG165" i="1"/>
  <c r="AG189" i="1"/>
  <c r="AG257" i="1"/>
  <c r="AG779" i="1"/>
  <c r="AG666" i="1"/>
  <c r="AG626" i="1"/>
  <c r="AG101" i="1"/>
  <c r="AG584" i="1"/>
  <c r="AG497" i="1"/>
  <c r="AG409" i="1"/>
  <c r="AG401" i="1"/>
  <c r="AG300" i="1"/>
  <c r="AG287" i="1"/>
  <c r="AG277" i="1"/>
  <c r="AG206" i="1"/>
  <c r="AG192" i="1"/>
  <c r="AG188" i="1"/>
  <c r="AG98" i="1"/>
  <c r="AG57" i="1"/>
  <c r="AG845" i="1"/>
  <c r="AG833" i="1"/>
  <c r="AG759" i="1"/>
  <c r="AG559" i="1"/>
  <c r="AG408" i="1"/>
  <c r="AG79" i="1"/>
  <c r="AG324" i="1"/>
  <c r="AG711" i="1"/>
  <c r="AG461" i="1"/>
  <c r="AG317" i="1"/>
  <c r="AG156" i="1"/>
  <c r="AG49" i="1"/>
  <c r="AG787" i="1"/>
  <c r="AG690" i="1"/>
  <c r="AG548" i="1"/>
  <c r="AG380" i="1"/>
  <c r="AG359" i="1"/>
  <c r="AG315" i="1"/>
  <c r="AG307" i="1"/>
  <c r="AG274" i="1"/>
  <c r="AG217" i="1"/>
  <c r="AG175" i="1"/>
  <c r="AG51" i="1"/>
  <c r="AG862" i="1"/>
  <c r="AG770" i="1"/>
  <c r="AG750" i="1"/>
  <c r="AG707" i="1"/>
  <c r="AG683" i="1"/>
  <c r="AG470" i="1"/>
  <c r="AG355" i="1"/>
  <c r="AG146" i="1"/>
  <c r="AG137" i="1"/>
  <c r="AG823" i="1"/>
  <c r="AG544" i="1"/>
  <c r="AG530" i="1"/>
  <c r="AG511" i="1"/>
  <c r="AG150" i="1"/>
  <c r="AG145" i="1"/>
  <c r="AG810" i="1"/>
  <c r="AG658" i="1"/>
  <c r="AG634" i="1"/>
  <c r="AG631" i="1"/>
  <c r="AG443" i="1"/>
  <c r="AG480" i="1"/>
  <c r="AG339" i="1"/>
  <c r="AG273" i="1"/>
  <c r="AG135" i="1"/>
  <c r="AG234" i="1"/>
  <c r="AG95" i="1"/>
  <c r="AG71" i="1"/>
  <c r="AG47" i="1"/>
  <c r="AG142" i="1"/>
  <c r="AG820" i="1"/>
  <c r="AG805" i="1"/>
  <c r="AG593" i="1"/>
  <c r="AG570" i="1"/>
  <c r="AG510" i="1"/>
  <c r="AG345" i="1"/>
  <c r="AG171" i="1"/>
  <c r="AG143" i="1"/>
  <c r="AG134" i="1"/>
  <c r="AG860" i="1"/>
  <c r="AG859" i="1"/>
  <c r="AG703" i="1"/>
  <c r="AG549" i="1"/>
  <c r="AG426" i="1"/>
  <c r="AG186" i="1"/>
  <c r="AG164" i="1"/>
  <c r="AG133" i="1"/>
  <c r="AG52" i="1"/>
  <c r="AG174" i="1"/>
  <c r="AG729" i="1"/>
  <c r="AG718" i="1"/>
  <c r="AG577" i="1"/>
  <c r="AG351" i="1"/>
  <c r="AG262" i="1"/>
  <c r="AG166" i="1"/>
  <c r="AG716" i="1"/>
  <c r="AG624" i="1"/>
  <c r="AG796" i="1"/>
  <c r="AG734" i="1"/>
  <c r="AG503" i="1"/>
  <c r="AG498" i="1"/>
  <c r="AG492" i="1"/>
  <c r="AG438" i="1"/>
  <c r="AG318" i="1"/>
  <c r="AG231" i="1"/>
  <c r="AG28" i="1"/>
  <c r="AG610" i="1"/>
  <c r="AG598" i="1"/>
  <c r="AG410" i="1"/>
  <c r="AG322" i="1"/>
  <c r="AG180" i="1"/>
  <c r="AG161" i="1"/>
  <c r="AG59" i="1"/>
  <c r="AG54" i="1"/>
  <c r="AG700" i="1"/>
  <c r="AG661" i="1"/>
  <c r="AG311" i="1"/>
  <c r="AG283" i="1"/>
  <c r="AG844" i="1"/>
  <c r="AG782" i="1"/>
  <c r="AG771" i="1"/>
  <c r="AG720" i="1"/>
  <c r="AG417" i="1"/>
  <c r="AG298" i="1"/>
  <c r="AG84" i="1"/>
  <c r="AG70" i="1"/>
  <c r="AG852" i="1"/>
  <c r="AG600" i="1"/>
  <c r="AG442" i="1"/>
  <c r="AG292" i="1"/>
  <c r="AG215" i="1"/>
  <c r="AG125" i="1"/>
  <c r="AG41" i="1"/>
  <c r="AG726" i="1"/>
  <c r="AG85" i="1"/>
  <c r="AG173" i="1"/>
  <c r="AG595" i="1"/>
  <c r="AG344" i="1"/>
  <c r="AG736" i="1"/>
  <c r="AG378" i="1"/>
  <c r="AG232" i="1"/>
  <c r="AG471" i="1"/>
  <c r="AG649" i="1"/>
  <c r="AG178" i="1"/>
  <c r="AG468" i="1"/>
  <c r="AG295" i="1"/>
  <c r="AG594" i="1"/>
  <c r="AG149" i="1"/>
  <c r="AG172" i="1"/>
  <c r="AG138" i="1"/>
  <c r="AG29" i="1"/>
  <c r="AG74" i="1"/>
  <c r="AG31" i="1"/>
  <c r="AG767" i="1"/>
  <c r="AG618" i="1"/>
  <c r="AG514" i="1"/>
  <c r="AG513" i="1"/>
  <c r="AG375" i="1"/>
  <c r="AG16" i="1"/>
  <c r="AB375" i="1"/>
  <c r="AB513" i="1"/>
  <c r="AB514" i="1"/>
  <c r="AB618" i="1"/>
  <c r="AB767" i="1"/>
  <c r="AB31" i="1"/>
  <c r="AB74" i="1"/>
  <c r="AB29" i="1"/>
  <c r="AB138" i="1"/>
  <c r="AB172" i="1"/>
  <c r="AB149" i="1"/>
  <c r="AB594" i="1"/>
  <c r="AB295" i="1"/>
  <c r="AB468" i="1"/>
  <c r="AB178" i="1"/>
  <c r="AB649" i="1"/>
  <c r="AB471" i="1"/>
  <c r="AB232" i="1"/>
  <c r="AB378" i="1"/>
  <c r="AB736" i="1"/>
  <c r="AB344" i="1"/>
  <c r="AB595" i="1"/>
  <c r="AB173" i="1"/>
  <c r="AB85" i="1"/>
  <c r="AB726" i="1"/>
  <c r="AB41" i="1"/>
  <c r="AB125" i="1"/>
  <c r="AB215" i="1"/>
  <c r="AB292" i="1"/>
  <c r="AB442" i="1"/>
  <c r="AB600" i="1"/>
  <c r="AB852" i="1"/>
  <c r="AB70" i="1"/>
  <c r="AB84" i="1"/>
  <c r="AB298" i="1"/>
  <c r="AB417" i="1"/>
  <c r="AB720" i="1"/>
  <c r="AB771" i="1"/>
  <c r="AB782" i="1"/>
  <c r="AB844" i="1"/>
  <c r="AB283" i="1"/>
  <c r="AB311" i="1"/>
  <c r="AB661" i="1"/>
  <c r="AB700" i="1"/>
  <c r="AB54" i="1"/>
  <c r="AB59" i="1"/>
  <c r="AB161" i="1"/>
  <c r="AB180" i="1"/>
  <c r="AB322" i="1"/>
  <c r="AB410" i="1"/>
  <c r="AB598" i="1"/>
  <c r="AB610" i="1"/>
  <c r="AB28" i="1"/>
  <c r="AB231" i="1"/>
  <c r="AB318" i="1"/>
  <c r="AB438" i="1"/>
  <c r="AB492" i="1"/>
  <c r="AB498" i="1"/>
  <c r="AB503" i="1"/>
  <c r="AB734" i="1"/>
  <c r="AB796" i="1"/>
  <c r="AB624" i="1"/>
  <c r="AB716" i="1"/>
  <c r="AB166" i="1"/>
  <c r="AB262" i="1"/>
  <c r="AB351" i="1"/>
  <c r="AB577" i="1"/>
  <c r="AB718" i="1"/>
  <c r="AB729" i="1"/>
  <c r="AB174" i="1"/>
  <c r="AB52" i="1"/>
  <c r="AB133" i="1"/>
  <c r="AB164" i="1"/>
  <c r="AB186" i="1"/>
  <c r="AB426" i="1"/>
  <c r="AB549" i="1"/>
  <c r="AB703" i="1"/>
  <c r="AB859" i="1"/>
  <c r="AB860" i="1"/>
  <c r="AB134" i="1"/>
  <c r="AB143" i="1"/>
  <c r="AB171" i="1"/>
  <c r="AB345" i="1"/>
  <c r="AB510" i="1"/>
  <c r="AB570" i="1"/>
  <c r="AB593" i="1"/>
  <c r="AB798" i="1"/>
  <c r="AB805" i="1"/>
  <c r="AB820" i="1"/>
  <c r="AB142" i="1"/>
  <c r="AB47" i="1"/>
  <c r="AB71" i="1"/>
  <c r="AB95" i="1"/>
  <c r="AB234" i="1"/>
  <c r="AB135" i="1"/>
  <c r="AB273" i="1"/>
  <c r="AB339" i="1"/>
  <c r="AB480" i="1"/>
  <c r="AB443" i="1"/>
  <c r="AB631" i="1"/>
  <c r="AB634" i="1"/>
  <c r="AB658" i="1"/>
  <c r="AB810" i="1"/>
  <c r="AB145" i="1"/>
  <c r="AB150" i="1"/>
  <c r="AB511" i="1"/>
  <c r="AB530" i="1"/>
  <c r="AB544" i="1"/>
  <c r="AB823" i="1"/>
  <c r="AB137" i="1"/>
  <c r="AB146" i="1"/>
  <c r="AB355" i="1"/>
  <c r="AB470" i="1"/>
  <c r="AB586" i="1"/>
  <c r="AB683" i="1"/>
  <c r="AB707" i="1"/>
  <c r="AB750" i="1"/>
  <c r="AB770" i="1"/>
  <c r="AB862" i="1"/>
  <c r="AB51" i="1"/>
  <c r="AB175" i="1"/>
  <c r="AB217" i="1"/>
  <c r="AB274" i="1"/>
  <c r="AB307" i="1"/>
  <c r="AB315" i="1"/>
  <c r="AB359" i="1"/>
  <c r="AB380" i="1"/>
  <c r="AB548" i="1"/>
  <c r="AB690" i="1"/>
  <c r="AB787" i="1"/>
  <c r="AB49" i="1"/>
  <c r="AB156" i="1"/>
  <c r="AB317" i="1"/>
  <c r="AB461" i="1"/>
  <c r="AB711" i="1"/>
  <c r="AB324" i="1"/>
  <c r="AB79" i="1"/>
  <c r="AB408" i="1"/>
  <c r="AB559" i="1"/>
  <c r="AB759" i="1"/>
  <c r="AB833" i="1"/>
  <c r="AB845" i="1"/>
  <c r="AB57" i="1"/>
  <c r="AB98" i="1"/>
  <c r="AB188" i="1"/>
  <c r="AB192" i="1"/>
  <c r="AB206" i="1"/>
  <c r="AB277" i="1"/>
  <c r="AB287" i="1"/>
  <c r="AB300" i="1"/>
  <c r="AB401" i="1"/>
  <c r="AB409" i="1"/>
  <c r="AB497" i="1"/>
  <c r="AB584" i="1"/>
  <c r="AB101" i="1"/>
  <c r="AB626" i="1"/>
  <c r="AB666" i="1"/>
  <c r="AB779" i="1"/>
  <c r="AB257" i="1"/>
  <c r="AB189" i="1"/>
  <c r="AB165" i="1"/>
  <c r="AB271" i="1"/>
  <c r="AB347" i="1"/>
  <c r="AB398" i="1"/>
  <c r="AB449" i="1"/>
  <c r="AB524" i="1"/>
  <c r="AB576" i="1"/>
  <c r="AB651" i="1"/>
  <c r="AB678" i="1"/>
  <c r="AB722" i="1"/>
  <c r="AB794" i="1"/>
  <c r="AB831" i="1"/>
  <c r="AB469" i="1"/>
  <c r="AB528" i="1"/>
  <c r="AB525" i="1"/>
  <c r="AB764" i="1"/>
  <c r="AB120" i="1"/>
  <c r="AB32" i="1"/>
  <c r="AB229" i="1"/>
  <c r="AB357" i="1"/>
  <c r="AB151" i="1"/>
  <c r="AB218" i="1"/>
  <c r="AB360" i="1"/>
  <c r="AB415" i="1"/>
  <c r="AB499" i="1"/>
  <c r="AB830" i="1"/>
  <c r="AB24" i="1"/>
  <c r="AB99" i="1"/>
  <c r="AB132" i="1"/>
  <c r="AB263" i="1"/>
  <c r="AB284" i="1"/>
  <c r="AB299" i="1"/>
  <c r="AB421" i="1"/>
  <c r="AB531" i="1"/>
  <c r="AB534" i="1"/>
  <c r="AB565" i="1"/>
  <c r="AB611" i="1"/>
  <c r="AB89" i="1"/>
  <c r="AB103" i="1"/>
  <c r="AB209" i="1"/>
  <c r="AB235" i="1"/>
  <c r="AB253" i="1"/>
  <c r="AB296" i="1"/>
  <c r="AB427" i="1"/>
  <c r="AB812" i="1"/>
  <c r="AB828" i="1"/>
  <c r="AB847" i="1"/>
  <c r="AB539" i="1"/>
  <c r="AB131" i="1"/>
  <c r="AB289" i="1"/>
  <c r="AB354" i="1"/>
  <c r="AB453" i="1"/>
  <c r="AB489" i="1"/>
  <c r="AB614" i="1"/>
  <c r="AB629" i="1"/>
  <c r="AB642" i="1"/>
  <c r="AB684" i="1"/>
  <c r="AB728" i="1"/>
  <c r="AB835" i="1"/>
  <c r="AB861" i="1"/>
  <c r="AB685" i="1"/>
  <c r="AB144" i="1"/>
  <c r="AB19" i="1"/>
  <c r="AB22" i="1"/>
  <c r="AB154" i="1"/>
  <c r="AB176" i="1"/>
  <c r="AB258" i="1"/>
  <c r="AB293" i="1"/>
  <c r="AB305" i="1"/>
  <c r="AB313" i="1"/>
  <c r="AB356" i="1"/>
  <c r="AB361" i="1"/>
  <c r="AB385" i="1"/>
  <c r="AB496" i="1"/>
  <c r="AB561" i="1"/>
  <c r="AB783" i="1"/>
  <c r="AB130" i="1"/>
  <c r="AB319" i="1"/>
  <c r="AB423" i="1"/>
  <c r="AB655" i="1"/>
  <c r="AB814" i="1"/>
  <c r="AB866" i="1"/>
  <c r="AB66" i="1"/>
  <c r="AB213" i="1"/>
  <c r="AB633" i="1"/>
  <c r="AB38" i="1"/>
  <c r="AB53" i="1"/>
  <c r="AB244" i="1"/>
  <c r="AB370" i="1"/>
  <c r="AB381" i="1"/>
  <c r="AB585" i="1"/>
  <c r="AB829" i="1"/>
  <c r="AB105" i="1"/>
  <c r="AB140" i="1"/>
  <c r="AB190" i="1"/>
  <c r="AB203" i="1"/>
  <c r="AB240" i="1"/>
  <c r="AB265" i="1"/>
  <c r="AB316" i="1"/>
  <c r="AB388" i="1"/>
  <c r="AB478" i="1"/>
  <c r="AB482" i="1"/>
  <c r="AB502" i="1"/>
  <c r="AB541" i="1"/>
  <c r="AB556" i="1"/>
  <c r="AB613" i="1"/>
  <c r="AB663" i="1"/>
  <c r="AB667" i="1"/>
  <c r="AB672" i="1"/>
  <c r="AB693" i="1"/>
  <c r="AB694" i="1"/>
  <c r="AB727" i="1"/>
  <c r="AB774" i="1"/>
  <c r="AB826" i="1"/>
  <c r="AB519" i="1"/>
  <c r="AB856" i="1"/>
  <c r="AB88" i="1"/>
  <c r="AB571" i="1"/>
  <c r="AB500" i="1"/>
  <c r="AB520" i="1"/>
  <c r="AB607" i="1"/>
  <c r="AB640" i="1"/>
  <c r="AB106" i="1"/>
  <c r="AB334" i="1"/>
  <c r="AB540" i="1"/>
  <c r="AB713" i="1"/>
  <c r="AB396" i="1"/>
  <c r="AB332" i="1"/>
  <c r="AB179" i="1"/>
  <c r="AB542" i="1"/>
  <c r="AB237" i="1"/>
  <c r="AB202" i="1"/>
  <c r="AB535" i="1"/>
  <c r="AB692" i="1"/>
  <c r="AB113" i="1"/>
  <c r="AB124" i="1"/>
  <c r="AB242" i="1"/>
  <c r="AB382" i="1"/>
  <c r="AB389" i="1"/>
  <c r="AB724" i="1"/>
  <c r="AB433" i="1"/>
  <c r="AB17" i="1"/>
  <c r="AB454" i="1"/>
  <c r="AB567" i="1"/>
  <c r="AB619" i="1"/>
  <c r="AB127" i="1"/>
  <c r="AB402" i="1"/>
  <c r="AB97" i="1"/>
  <c r="AB78" i="1"/>
  <c r="AB93" i="1"/>
  <c r="AB126" i="1"/>
  <c r="AB167" i="1"/>
  <c r="AB170" i="1"/>
  <c r="AB205" i="1"/>
  <c r="AB241" i="1"/>
  <c r="AB326" i="1"/>
  <c r="AB416" i="1"/>
  <c r="AB455" i="1"/>
  <c r="AB506" i="1"/>
  <c r="AB563" i="1"/>
  <c r="AB730" i="1"/>
  <c r="AB766" i="1"/>
  <c r="AB816" i="1"/>
  <c r="AB863" i="1"/>
  <c r="AB25" i="1"/>
  <c r="AB372" i="1"/>
  <c r="AB405" i="1"/>
  <c r="AB446" i="1"/>
  <c r="AB602" i="1"/>
  <c r="AB838" i="1"/>
  <c r="AB329" i="1"/>
  <c r="AB550" i="1"/>
  <c r="AB601" i="1"/>
  <c r="AB647" i="1"/>
  <c r="AB40" i="1"/>
  <c r="AB86" i="1"/>
  <c r="AB412" i="1"/>
  <c r="AB441" i="1"/>
  <c r="AB572" i="1"/>
  <c r="AB625" i="1"/>
  <c r="AB644" i="1"/>
  <c r="AB653" i="1"/>
  <c r="AB657" i="1"/>
  <c r="AB723" i="1"/>
  <c r="AB763" i="1"/>
  <c r="AB841" i="1"/>
  <c r="AB436" i="1"/>
  <c r="AB219" i="1"/>
  <c r="AB341" i="1"/>
  <c r="AB342" i="1"/>
  <c r="AB393" i="1"/>
  <c r="AB413" i="1"/>
  <c r="AB419" i="1"/>
  <c r="AB451" i="1"/>
  <c r="AB749" i="1"/>
  <c r="AB75" i="1"/>
  <c r="AB397" i="1"/>
  <c r="AB476" i="1"/>
  <c r="AB543" i="1"/>
  <c r="AB591" i="1"/>
  <c r="AB652" i="1"/>
  <c r="AB67" i="1"/>
  <c r="AB96" i="1"/>
  <c r="AB201" i="1"/>
  <c r="AB483" i="1"/>
  <c r="AB491" i="1"/>
  <c r="AB507" i="1"/>
  <c r="AB564" i="1"/>
  <c r="AB60" i="1"/>
  <c r="AB785" i="1"/>
  <c r="AB714" i="1"/>
  <c r="AB56" i="1"/>
  <c r="AB840" i="1"/>
  <c r="AB159" i="1"/>
  <c r="AB364" i="1"/>
  <c r="AB414" i="1"/>
  <c r="AB428" i="1"/>
  <c r="AB459" i="1"/>
  <c r="AB465" i="1"/>
  <c r="AB545" i="1"/>
  <c r="AB821" i="1"/>
  <c r="AB256" i="1"/>
  <c r="AB34" i="1"/>
  <c r="AB366" i="1"/>
  <c r="AB404" i="1"/>
  <c r="AB435" i="1"/>
  <c r="AB786" i="1"/>
  <c r="AB50" i="1"/>
  <c r="AB183" i="1"/>
  <c r="AB282" i="1"/>
  <c r="AB301" i="1"/>
  <c r="AB308" i="1"/>
  <c r="AB488" i="1"/>
  <c r="AB509" i="1"/>
  <c r="AB537" i="1"/>
  <c r="AB687" i="1"/>
  <c r="AB769" i="1"/>
  <c r="AB776" i="1"/>
  <c r="AB82" i="1"/>
  <c r="AB114" i="1"/>
  <c r="AB312" i="1"/>
  <c r="AB394" i="1"/>
  <c r="AB464" i="1"/>
  <c r="AB638" i="1"/>
  <c r="AB715" i="1"/>
  <c r="AB755" i="1"/>
  <c r="AB849" i="1"/>
  <c r="AB63" i="1"/>
  <c r="AB494" i="1"/>
  <c r="AB824" i="1"/>
  <c r="AB27" i="1"/>
  <c r="AB36" i="1"/>
  <c r="AB337" i="1"/>
  <c r="AB387" i="1"/>
  <c r="AB527" i="1"/>
  <c r="AB579" i="1"/>
  <c r="AB612" i="1"/>
  <c r="AB754" i="1"/>
  <c r="AB760" i="1"/>
  <c r="AB799" i="1"/>
  <c r="AB817" i="1"/>
  <c r="AB139" i="1"/>
  <c r="AB228" i="1"/>
  <c r="AB268" i="1"/>
  <c r="AB323" i="1"/>
  <c r="AB592" i="1"/>
  <c r="AB710" i="1"/>
  <c r="AB781" i="1"/>
  <c r="AB827" i="1"/>
  <c r="AB778" i="1"/>
  <c r="AB136" i="1"/>
  <c r="AB181" i="1"/>
  <c r="AB199" i="1"/>
  <c r="AB200" i="1"/>
  <c r="AB336" i="1"/>
  <c r="AB473" i="1"/>
  <c r="AB822" i="1"/>
  <c r="AB431" i="1"/>
  <c r="AB238" i="1"/>
  <c r="AB91" i="1"/>
  <c r="AB286" i="1"/>
  <c r="AB403" i="1"/>
  <c r="AB529" i="1"/>
  <c r="AB605" i="1"/>
  <c r="AB622" i="1"/>
  <c r="AB807" i="1"/>
  <c r="AB643" i="1"/>
  <c r="AB94" i="1"/>
  <c r="AB116" i="1"/>
  <c r="AB252" i="1"/>
  <c r="AB280" i="1"/>
  <c r="AB306" i="1"/>
  <c r="AB352" i="1"/>
  <c r="AB376" i="1"/>
  <c r="AB457" i="1"/>
  <c r="AB475" i="1"/>
  <c r="AB630" i="1"/>
  <c r="AB650" i="1"/>
  <c r="AB682" i="1"/>
  <c r="AB719" i="1"/>
  <c r="AB765" i="1"/>
  <c r="AB789" i="1"/>
  <c r="AB555" i="1"/>
  <c r="AB13" i="1"/>
  <c r="AB43" i="1"/>
  <c r="AB112" i="1"/>
  <c r="AB216" i="1"/>
  <c r="AB249" i="1"/>
  <c r="AB325" i="1"/>
  <c r="AB463" i="1"/>
  <c r="AB487" i="1"/>
  <c r="AB676" i="1"/>
  <c r="AB697" i="1"/>
  <c r="AB768" i="1"/>
  <c r="AB813" i="1"/>
  <c r="AB504" i="1"/>
  <c r="AB648" i="1"/>
  <c r="AB44" i="1"/>
  <c r="AB141" i="1"/>
  <c r="AB191" i="1"/>
  <c r="AB223" i="1"/>
  <c r="AB297" i="1"/>
  <c r="AB340" i="1"/>
  <c r="AB399" i="1"/>
  <c r="AB445" i="1"/>
  <c r="AB717" i="1"/>
  <c r="AB184" i="1"/>
  <c r="AB434" i="1"/>
  <c r="AB581" i="1"/>
  <c r="AB746" i="1"/>
  <c r="AB587" i="1"/>
  <c r="AB14" i="1"/>
  <c r="AB77" i="1"/>
  <c r="AB102" i="1"/>
  <c r="AB227" i="1"/>
  <c r="AB251" i="1"/>
  <c r="AB430" i="1"/>
  <c r="AB472" i="1"/>
  <c r="AB681" i="1"/>
  <c r="AB686" i="1"/>
  <c r="AB843" i="1"/>
  <c r="AB858" i="1"/>
  <c r="AB12" i="1"/>
  <c r="AB92" i="1"/>
  <c r="AB302" i="1"/>
  <c r="AB343" i="1"/>
  <c r="AB367" i="1"/>
  <c r="AB628" i="1"/>
  <c r="AB709" i="1"/>
  <c r="AB784" i="1"/>
  <c r="AB123" i="1"/>
  <c r="AB222" i="1"/>
  <c r="AB266" i="1"/>
  <c r="AB668" i="1"/>
  <c r="AB756" i="1"/>
  <c r="AB608" i="1"/>
  <c r="AB55" i="1"/>
  <c r="AB90" i="1"/>
  <c r="AB162" i="1"/>
  <c r="AB195" i="1"/>
  <c r="AB204" i="1"/>
  <c r="AB214" i="1"/>
  <c r="AB246" i="1"/>
  <c r="AB260" i="1"/>
  <c r="AB275" i="1"/>
  <c r="AB368" i="1"/>
  <c r="AB578" i="1"/>
  <c r="AB616" i="1"/>
  <c r="AB620" i="1"/>
  <c r="AB623" i="1"/>
  <c r="AB627" i="1"/>
  <c r="AB665" i="1"/>
  <c r="AB788" i="1"/>
  <c r="AB793" i="1"/>
  <c r="AB801" i="1"/>
  <c r="AB790" i="1"/>
  <c r="AB320" i="1"/>
  <c r="AB737" i="1"/>
  <c r="AB772" i="1"/>
  <c r="AB39" i="1"/>
  <c r="AB104" i="1"/>
  <c r="AB115" i="1"/>
  <c r="AB212" i="1"/>
  <c r="AB278" i="1"/>
  <c r="AB369" i="1"/>
  <c r="AB379" i="1"/>
  <c r="AB425" i="1"/>
  <c r="AB632" i="1"/>
  <c r="AB689" i="1"/>
  <c r="AB696" i="1"/>
  <c r="AB762" i="1"/>
  <c r="AB842" i="1"/>
  <c r="AB669" i="1"/>
  <c r="AB239" i="1"/>
  <c r="AB358" i="1"/>
  <c r="AB384" i="1"/>
  <c r="AB395" i="1"/>
  <c r="AB636" i="1"/>
  <c r="AB688" i="1"/>
  <c r="AB780" i="1"/>
  <c r="AB857" i="1"/>
  <c r="AB407" i="1"/>
  <c r="AB68" i="1"/>
  <c r="AB160" i="1"/>
  <c r="AB187" i="1"/>
  <c r="AB233" i="1"/>
  <c r="AB261" i="1"/>
  <c r="AB276" i="1"/>
  <c r="AB279" i="1"/>
  <c r="AB288" i="1"/>
  <c r="AB338" i="1"/>
  <c r="AB460" i="1"/>
  <c r="AB515" i="1"/>
  <c r="AB526" i="1"/>
  <c r="AB582" i="1"/>
  <c r="AB777" i="1"/>
  <c r="AB846" i="1"/>
  <c r="AB193" i="1"/>
  <c r="AB272" i="1"/>
  <c r="AB314" i="1"/>
  <c r="AB477" i="1"/>
  <c r="AB484" i="1"/>
  <c r="AB706" i="1"/>
  <c r="AB752" i="1"/>
  <c r="AB800" i="1"/>
  <c r="AB834" i="1"/>
  <c r="AB569" i="1"/>
  <c r="AB589" i="1"/>
  <c r="AB679" i="1"/>
  <c r="AB269" i="1"/>
  <c r="AB458" i="1"/>
  <c r="AB35" i="1"/>
  <c r="AB474" i="1"/>
  <c r="AB588" i="1"/>
  <c r="AB505" i="1"/>
  <c r="AB712" i="1"/>
  <c r="AB792" i="1"/>
  <c r="AB557" i="1"/>
  <c r="AB304" i="1"/>
  <c r="AB744" i="1"/>
  <c r="AB837" i="1"/>
  <c r="AB107" i="1"/>
  <c r="AB603" i="1"/>
  <c r="AB639" i="1"/>
  <c r="AB654" i="1"/>
  <c r="AB69" i="1"/>
  <c r="AB158" i="1"/>
  <c r="AB210" i="1"/>
  <c r="AB450" i="1"/>
  <c r="AB485" i="1"/>
  <c r="AB533" i="1"/>
  <c r="AB551" i="1"/>
  <c r="AB656" i="1"/>
  <c r="AB660" i="1"/>
  <c r="AB695" i="1"/>
  <c r="AB704" i="1"/>
  <c r="AB797" i="1"/>
  <c r="AB804" i="1"/>
  <c r="AB811" i="1"/>
  <c r="AB815" i="1"/>
  <c r="AB81" i="1"/>
  <c r="AB118" i="1"/>
  <c r="AB196" i="1"/>
  <c r="AB267" i="1"/>
  <c r="AB291" i="1"/>
  <c r="AB363" i="1"/>
  <c r="AB554" i="1"/>
  <c r="AB604" i="1"/>
  <c r="AB659" i="1"/>
  <c r="AB691" i="1"/>
  <c r="AB226" i="1"/>
  <c r="AB270" i="1"/>
  <c r="AB481" i="1"/>
  <c r="AB553" i="1"/>
  <c r="AB566" i="1"/>
  <c r="AB590" i="1"/>
  <c r="AB61" i="1"/>
  <c r="AB353" i="1"/>
  <c r="AB377" i="1"/>
  <c r="AB420" i="1"/>
  <c r="AB486" i="1"/>
  <c r="AB493" i="1"/>
  <c r="AB753" i="1"/>
  <c r="AB48" i="1"/>
  <c r="AB331" i="1"/>
  <c r="AB677" i="1"/>
  <c r="AB761" i="1"/>
  <c r="AB818" i="1"/>
  <c r="AB674" i="1"/>
  <c r="AB42" i="1"/>
  <c r="AB83" i="1"/>
  <c r="AB108" i="1"/>
  <c r="AB119" i="1"/>
  <c r="AB147" i="1"/>
  <c r="AB177" i="1"/>
  <c r="AB255" i="1"/>
  <c r="AB264" i="1"/>
  <c r="AB281" i="1"/>
  <c r="AB310" i="1"/>
  <c r="AB371" i="1"/>
  <c r="AB374" i="1"/>
  <c r="AB400" i="1"/>
  <c r="AB432" i="1"/>
  <c r="AB462" i="1"/>
  <c r="AB516" i="1"/>
  <c r="AB517" i="1"/>
  <c r="AB558" i="1"/>
  <c r="AB609" i="1"/>
  <c r="AB646" i="1"/>
  <c r="AB662" i="1"/>
  <c r="AB775" i="1"/>
  <c r="AB802" i="1"/>
  <c r="AB851" i="1"/>
  <c r="AB391" i="1"/>
  <c r="AB46" i="1"/>
  <c r="AB224" i="1"/>
  <c r="AB65" i="1"/>
  <c r="AB411" i="1"/>
  <c r="AB248" i="1"/>
  <c r="AB645" i="1"/>
  <c r="AB701" i="1"/>
  <c r="AB708" i="1"/>
  <c r="AB574" i="1"/>
  <c r="AB62" i="1"/>
  <c r="AB76" i="1"/>
  <c r="AB155" i="1"/>
  <c r="AB247" i="1"/>
  <c r="AB864" i="1"/>
  <c r="AB37" i="1"/>
  <c r="AB303" i="1"/>
  <c r="AB309" i="1"/>
  <c r="AB330" i="1"/>
  <c r="AB365" i="1"/>
  <c r="AB568" i="1"/>
  <c r="AB850" i="1"/>
  <c r="AB18" i="1"/>
  <c r="AB45" i="1"/>
  <c r="AB64" i="1"/>
  <c r="AB109" i="1"/>
  <c r="AB169" i="1"/>
  <c r="AB254" i="1"/>
  <c r="AB294" i="1"/>
  <c r="AB333" i="1"/>
  <c r="AB383" i="1"/>
  <c r="AB429" i="1"/>
  <c r="AB440" i="1"/>
  <c r="AB521" i="1"/>
  <c r="AB522" i="1"/>
  <c r="AB573" i="1"/>
  <c r="AB621" i="1"/>
  <c r="AB664" i="1"/>
  <c r="AB671" i="1"/>
  <c r="AB675" i="1"/>
  <c r="AB731" i="1"/>
  <c r="AB739" i="1"/>
  <c r="AB741" i="1"/>
  <c r="AB747" i="1"/>
  <c r="AB748" i="1"/>
  <c r="AB699" i="1"/>
  <c r="AB725" i="1"/>
  <c r="AB808" i="1"/>
  <c r="AB732" i="1"/>
  <c r="AB698" i="1"/>
  <c r="AB735" i="1"/>
  <c r="AB250" i="1"/>
  <c r="AB518" i="1"/>
  <c r="AB617" i="1"/>
  <c r="AB87" i="1"/>
  <c r="AB20" i="1"/>
  <c r="AB148" i="1"/>
  <c r="AB220" i="1"/>
  <c r="AB348" i="1"/>
  <c r="AB552" i="1"/>
  <c r="AB33" i="1"/>
  <c r="AB72" i="1"/>
  <c r="AB163" i="1"/>
  <c r="AB197" i="1"/>
  <c r="AB207" i="1"/>
  <c r="AB386" i="1"/>
  <c r="AB424" i="1"/>
  <c r="AB560" i="1"/>
  <c r="AB73" i="1"/>
  <c r="AB110" i="1"/>
  <c r="AB121" i="1"/>
  <c r="AB152" i="1"/>
  <c r="AB230" i="1"/>
  <c r="AB335" i="1"/>
  <c r="AB373" i="1"/>
  <c r="AB479" i="1"/>
  <c r="AB832" i="1"/>
  <c r="AB751" i="1"/>
  <c r="AB111" i="1"/>
  <c r="AB225" i="1"/>
  <c r="AB773" i="1"/>
  <c r="AB836" i="1"/>
  <c r="AB245" i="1"/>
  <c r="AB346" i="1"/>
  <c r="AB418" i="1"/>
  <c r="AB512" i="1"/>
  <c r="AB532" i="1"/>
  <c r="AB637" i="1"/>
  <c r="AB803" i="1"/>
  <c r="AB865" i="1"/>
  <c r="AB437" i="1"/>
  <c r="AB536" i="1"/>
  <c r="AB23" i="1"/>
  <c r="AB523" i="1"/>
  <c r="AB583" i="1"/>
  <c r="AB705" i="1"/>
  <c r="AB795" i="1"/>
  <c r="AB806" i="1"/>
  <c r="AB406" i="1"/>
  <c r="AB575" i="1"/>
  <c r="AB809" i="1"/>
  <c r="AB819" i="1"/>
  <c r="AB15" i="1"/>
  <c r="AB58" i="1"/>
  <c r="AB80" i="1"/>
  <c r="AB702" i="1"/>
  <c r="AB211" i="1"/>
  <c r="AB285" i="1"/>
  <c r="AB392" i="1"/>
  <c r="AB439" i="1"/>
  <c r="AB448" i="1"/>
  <c r="AB495" i="1"/>
  <c r="AB508" i="1"/>
  <c r="AB580" i="1"/>
  <c r="AB745" i="1"/>
  <c r="AB452" i="1"/>
  <c r="AB757" i="1"/>
  <c r="AB839" i="1"/>
  <c r="AB596" i="1"/>
  <c r="AB742" i="1"/>
  <c r="AB447" i="1"/>
  <c r="AB444" i="1"/>
  <c r="AB635" i="1"/>
  <c r="AB182" i="1"/>
  <c r="AB855" i="1"/>
  <c r="AB597" i="1"/>
  <c r="AB328" i="1"/>
  <c r="AB122" i="1"/>
  <c r="AB198" i="1"/>
  <c r="AB456" i="1"/>
  <c r="AB467" i="1"/>
  <c r="AB490" i="1"/>
  <c r="AB599" i="1"/>
  <c r="AB738" i="1"/>
  <c r="AB606" i="1"/>
  <c r="AB100" i="1"/>
  <c r="AB128" i="1"/>
  <c r="AB221" i="1"/>
  <c r="AB290" i="1"/>
  <c r="AB422" i="1"/>
  <c r="AB562" i="1"/>
  <c r="AB853" i="1"/>
  <c r="AB680" i="1"/>
  <c r="AB26" i="1"/>
  <c r="AB194" i="1"/>
  <c r="AB243" i="1"/>
  <c r="AB321" i="1"/>
  <c r="AB466" i="1"/>
  <c r="AB538" i="1"/>
  <c r="AB673" i="1"/>
  <c r="AB733" i="1"/>
  <c r="AB758" i="1"/>
  <c r="AB791" i="1"/>
  <c r="AB848" i="1"/>
  <c r="AB21" i="1"/>
  <c r="AB30" i="1"/>
  <c r="AB117" i="1"/>
  <c r="AB168" i="1"/>
  <c r="AB208" i="1"/>
  <c r="AB390" i="1"/>
  <c r="AB501" i="1"/>
  <c r="AB546" i="1"/>
  <c r="AB547" i="1"/>
  <c r="AB743" i="1"/>
  <c r="AB721" i="1"/>
  <c r="AB825" i="1"/>
  <c r="AB615" i="1"/>
  <c r="AB157" i="1"/>
  <c r="AB350" i="1"/>
  <c r="AB670" i="1"/>
  <c r="AB129" i="1"/>
  <c r="AB153" i="1"/>
  <c r="AB236" i="1"/>
  <c r="AB349" i="1"/>
  <c r="AB362" i="1"/>
  <c r="AB641" i="1"/>
  <c r="AB740" i="1"/>
  <c r="AB854" i="1"/>
  <c r="AB327" i="1"/>
  <c r="AB16" i="1"/>
  <c r="I233" i="1"/>
  <c r="AL662" i="1" l="1"/>
  <c r="AM662" i="1" s="1"/>
  <c r="AN662" i="1" s="1"/>
  <c r="Q662" i="1"/>
  <c r="I662" i="1"/>
  <c r="AA662" i="1"/>
  <c r="AO662" i="1"/>
  <c r="AP662" i="1"/>
  <c r="AH662" i="1" l="1"/>
  <c r="D11" i="1"/>
  <c r="AJ662" i="1" l="1"/>
  <c r="H11" i="1" l="1"/>
  <c r="G11" i="1"/>
  <c r="I375" i="1" l="1"/>
  <c r="I513" i="1"/>
  <c r="I514" i="1"/>
  <c r="I618" i="1"/>
  <c r="I767" i="1"/>
  <c r="I31" i="1"/>
  <c r="I74" i="1"/>
  <c r="I29" i="1"/>
  <c r="I138" i="1"/>
  <c r="I172" i="1"/>
  <c r="I149" i="1"/>
  <c r="I594" i="1"/>
  <c r="I295" i="1"/>
  <c r="I468" i="1"/>
  <c r="I178" i="1"/>
  <c r="I649" i="1"/>
  <c r="I471" i="1"/>
  <c r="I232" i="1"/>
  <c r="I378" i="1"/>
  <c r="I736" i="1"/>
  <c r="I344" i="1"/>
  <c r="I595" i="1"/>
  <c r="I173" i="1"/>
  <c r="I85" i="1"/>
  <c r="I726" i="1"/>
  <c r="I41" i="1"/>
  <c r="I125" i="1"/>
  <c r="I215" i="1"/>
  <c r="I292" i="1"/>
  <c r="I442" i="1"/>
  <c r="I600" i="1"/>
  <c r="I852" i="1"/>
  <c r="I70" i="1"/>
  <c r="I84" i="1"/>
  <c r="I298" i="1"/>
  <c r="I417" i="1"/>
  <c r="I720" i="1"/>
  <c r="I771" i="1"/>
  <c r="I782" i="1"/>
  <c r="I844" i="1"/>
  <c r="I283" i="1"/>
  <c r="I311" i="1"/>
  <c r="I661" i="1"/>
  <c r="I700" i="1"/>
  <c r="I54" i="1"/>
  <c r="I59" i="1"/>
  <c r="I161" i="1"/>
  <c r="I180" i="1"/>
  <c r="I322" i="1"/>
  <c r="I410" i="1"/>
  <c r="I598" i="1"/>
  <c r="I610" i="1"/>
  <c r="I28" i="1"/>
  <c r="I231" i="1"/>
  <c r="I318" i="1"/>
  <c r="I438" i="1"/>
  <c r="I492" i="1"/>
  <c r="I498" i="1"/>
  <c r="I503" i="1"/>
  <c r="I734" i="1"/>
  <c r="I796" i="1"/>
  <c r="I624" i="1"/>
  <c r="I716" i="1"/>
  <c r="I166" i="1"/>
  <c r="I262" i="1"/>
  <c r="I351" i="1"/>
  <c r="I577" i="1"/>
  <c r="I718" i="1"/>
  <c r="I729" i="1"/>
  <c r="I174" i="1"/>
  <c r="I52" i="1"/>
  <c r="I133" i="1"/>
  <c r="I164" i="1"/>
  <c r="I186" i="1"/>
  <c r="I426" i="1"/>
  <c r="I549" i="1"/>
  <c r="I703" i="1"/>
  <c r="I859" i="1"/>
  <c r="I860" i="1"/>
  <c r="I134" i="1"/>
  <c r="I143" i="1"/>
  <c r="I171" i="1"/>
  <c r="I345" i="1"/>
  <c r="I510" i="1"/>
  <c r="I570" i="1"/>
  <c r="I593" i="1"/>
  <c r="I798" i="1"/>
  <c r="I805" i="1"/>
  <c r="I820" i="1"/>
  <c r="I142" i="1"/>
  <c r="I47" i="1"/>
  <c r="I71" i="1"/>
  <c r="I95" i="1"/>
  <c r="I234" i="1"/>
  <c r="I135" i="1"/>
  <c r="I273" i="1"/>
  <c r="I339" i="1"/>
  <c r="I480" i="1"/>
  <c r="I443" i="1"/>
  <c r="I631" i="1"/>
  <c r="I634" i="1"/>
  <c r="I658" i="1"/>
  <c r="I810" i="1"/>
  <c r="I145" i="1"/>
  <c r="I150" i="1"/>
  <c r="I511" i="1"/>
  <c r="I530" i="1"/>
  <c r="I544" i="1"/>
  <c r="I823" i="1"/>
  <c r="I137" i="1"/>
  <c r="I146" i="1"/>
  <c r="I355" i="1"/>
  <c r="I470" i="1"/>
  <c r="I586" i="1"/>
  <c r="I683" i="1"/>
  <c r="I707" i="1"/>
  <c r="I750" i="1"/>
  <c r="I770" i="1"/>
  <c r="I862" i="1"/>
  <c r="I51" i="1"/>
  <c r="I175" i="1"/>
  <c r="I217" i="1"/>
  <c r="I274" i="1"/>
  <c r="I307" i="1"/>
  <c r="I315" i="1"/>
  <c r="I359" i="1"/>
  <c r="I380" i="1"/>
  <c r="I548" i="1"/>
  <c r="I690" i="1"/>
  <c r="I787" i="1"/>
  <c r="I49" i="1"/>
  <c r="I156" i="1"/>
  <c r="I317" i="1"/>
  <c r="I461" i="1"/>
  <c r="I711" i="1"/>
  <c r="I324" i="1"/>
  <c r="I79" i="1"/>
  <c r="I408" i="1"/>
  <c r="I559" i="1"/>
  <c r="I759" i="1"/>
  <c r="I833" i="1"/>
  <c r="I845" i="1"/>
  <c r="I57" i="1"/>
  <c r="I98" i="1"/>
  <c r="I188" i="1"/>
  <c r="I192" i="1"/>
  <c r="I206" i="1"/>
  <c r="I277" i="1"/>
  <c r="I287" i="1"/>
  <c r="I300" i="1"/>
  <c r="I401" i="1"/>
  <c r="I409" i="1"/>
  <c r="I497" i="1"/>
  <c r="I584" i="1"/>
  <c r="I101" i="1"/>
  <c r="I626" i="1"/>
  <c r="I666" i="1"/>
  <c r="I779" i="1"/>
  <c r="I257" i="1"/>
  <c r="I189" i="1"/>
  <c r="I165" i="1"/>
  <c r="I271" i="1"/>
  <c r="I347" i="1"/>
  <c r="I398" i="1"/>
  <c r="I449" i="1"/>
  <c r="I524" i="1"/>
  <c r="I576" i="1"/>
  <c r="I651" i="1"/>
  <c r="I678" i="1"/>
  <c r="I722" i="1"/>
  <c r="I794" i="1"/>
  <c r="I831" i="1"/>
  <c r="I469" i="1"/>
  <c r="I528" i="1"/>
  <c r="I525" i="1"/>
  <c r="I764" i="1"/>
  <c r="I120" i="1"/>
  <c r="I32" i="1"/>
  <c r="I229" i="1"/>
  <c r="I357" i="1"/>
  <c r="I151" i="1"/>
  <c r="I218" i="1"/>
  <c r="I360" i="1"/>
  <c r="I415" i="1"/>
  <c r="I499" i="1"/>
  <c r="I830" i="1"/>
  <c r="I24" i="1"/>
  <c r="I99" i="1"/>
  <c r="I132" i="1"/>
  <c r="I263" i="1"/>
  <c r="I284" i="1"/>
  <c r="I299" i="1"/>
  <c r="I421" i="1"/>
  <c r="I531" i="1"/>
  <c r="I534" i="1"/>
  <c r="I565" i="1"/>
  <c r="I611" i="1"/>
  <c r="I89" i="1"/>
  <c r="I103" i="1"/>
  <c r="I209" i="1"/>
  <c r="I235" i="1"/>
  <c r="I253" i="1"/>
  <c r="I296" i="1"/>
  <c r="I427" i="1"/>
  <c r="I812" i="1"/>
  <c r="I828" i="1"/>
  <c r="I847" i="1"/>
  <c r="I539" i="1"/>
  <c r="I131" i="1"/>
  <c r="I289" i="1"/>
  <c r="I354" i="1"/>
  <c r="I453" i="1"/>
  <c r="I489" i="1"/>
  <c r="I614" i="1"/>
  <c r="I629" i="1"/>
  <c r="I642" i="1"/>
  <c r="I684" i="1"/>
  <c r="I728" i="1"/>
  <c r="I835" i="1"/>
  <c r="I861" i="1"/>
  <c r="I685" i="1"/>
  <c r="I144" i="1"/>
  <c r="I19" i="1"/>
  <c r="I22" i="1"/>
  <c r="I154" i="1"/>
  <c r="I176" i="1"/>
  <c r="I258" i="1"/>
  <c r="I293" i="1"/>
  <c r="I305" i="1"/>
  <c r="I313" i="1"/>
  <c r="I356" i="1"/>
  <c r="I361" i="1"/>
  <c r="I385" i="1"/>
  <c r="I496" i="1"/>
  <c r="I561" i="1"/>
  <c r="I783" i="1"/>
  <c r="I130" i="1"/>
  <c r="I319" i="1"/>
  <c r="I423" i="1"/>
  <c r="I655" i="1"/>
  <c r="I814" i="1"/>
  <c r="I866" i="1"/>
  <c r="I66" i="1"/>
  <c r="I213" i="1"/>
  <c r="I633" i="1"/>
  <c r="I38" i="1"/>
  <c r="I53" i="1"/>
  <c r="I244" i="1"/>
  <c r="I370" i="1"/>
  <c r="I381" i="1"/>
  <c r="I585" i="1"/>
  <c r="I829" i="1"/>
  <c r="I105" i="1"/>
  <c r="I140" i="1"/>
  <c r="I190" i="1"/>
  <c r="I203" i="1"/>
  <c r="I240" i="1"/>
  <c r="I265" i="1"/>
  <c r="I316" i="1"/>
  <c r="I388" i="1"/>
  <c r="I478" i="1"/>
  <c r="I482" i="1"/>
  <c r="I502" i="1"/>
  <c r="I541" i="1"/>
  <c r="I556" i="1"/>
  <c r="I613" i="1"/>
  <c r="I663" i="1"/>
  <c r="I667" i="1"/>
  <c r="I672" i="1"/>
  <c r="I693" i="1"/>
  <c r="I694" i="1"/>
  <c r="I727" i="1"/>
  <c r="I774" i="1"/>
  <c r="I826" i="1"/>
  <c r="I519" i="1"/>
  <c r="I856" i="1"/>
  <c r="I88" i="1"/>
  <c r="I571" i="1"/>
  <c r="I500" i="1"/>
  <c r="I520" i="1"/>
  <c r="I607" i="1"/>
  <c r="I640" i="1"/>
  <c r="I106" i="1"/>
  <c r="I334" i="1"/>
  <c r="I540" i="1"/>
  <c r="I713" i="1"/>
  <c r="I396" i="1"/>
  <c r="I332" i="1"/>
  <c r="I179" i="1"/>
  <c r="I542" i="1"/>
  <c r="I237" i="1"/>
  <c r="I202" i="1"/>
  <c r="I535" i="1"/>
  <c r="I692" i="1"/>
  <c r="I113" i="1"/>
  <c r="I124" i="1"/>
  <c r="I242" i="1"/>
  <c r="I382" i="1"/>
  <c r="I389" i="1"/>
  <c r="I724" i="1"/>
  <c r="I433" i="1"/>
  <c r="I17" i="1"/>
  <c r="I454" i="1"/>
  <c r="I567" i="1"/>
  <c r="I619" i="1"/>
  <c r="I127" i="1"/>
  <c r="I402" i="1"/>
  <c r="I97" i="1"/>
  <c r="I78" i="1"/>
  <c r="I93" i="1"/>
  <c r="I126" i="1"/>
  <c r="I167" i="1"/>
  <c r="I170" i="1"/>
  <c r="I205" i="1"/>
  <c r="I241" i="1"/>
  <c r="I326" i="1"/>
  <c r="I416" i="1"/>
  <c r="I455" i="1"/>
  <c r="I506" i="1"/>
  <c r="I563" i="1"/>
  <c r="I730" i="1"/>
  <c r="I766" i="1"/>
  <c r="I816" i="1"/>
  <c r="I863" i="1"/>
  <c r="I25" i="1"/>
  <c r="I372" i="1"/>
  <c r="I405" i="1"/>
  <c r="I446" i="1"/>
  <c r="I602" i="1"/>
  <c r="I838" i="1"/>
  <c r="I329" i="1"/>
  <c r="I550" i="1"/>
  <c r="I601" i="1"/>
  <c r="I647" i="1"/>
  <c r="I40" i="1"/>
  <c r="I86" i="1"/>
  <c r="I412" i="1"/>
  <c r="I441" i="1"/>
  <c r="I572" i="1"/>
  <c r="I625" i="1"/>
  <c r="I644" i="1"/>
  <c r="I653" i="1"/>
  <c r="I657" i="1"/>
  <c r="I723" i="1"/>
  <c r="I763" i="1"/>
  <c r="I841" i="1"/>
  <c r="I436" i="1"/>
  <c r="I219" i="1"/>
  <c r="I341" i="1"/>
  <c r="I342" i="1"/>
  <c r="I393" i="1"/>
  <c r="I413" i="1"/>
  <c r="I419" i="1"/>
  <c r="I451" i="1"/>
  <c r="I749" i="1"/>
  <c r="I75" i="1"/>
  <c r="I397" i="1"/>
  <c r="I476" i="1"/>
  <c r="I543" i="1"/>
  <c r="I591" i="1"/>
  <c r="I652" i="1"/>
  <c r="I67" i="1"/>
  <c r="I96" i="1"/>
  <c r="I201" i="1"/>
  <c r="I483" i="1"/>
  <c r="I491" i="1"/>
  <c r="I507" i="1"/>
  <c r="I564" i="1"/>
  <c r="I60" i="1"/>
  <c r="I785" i="1"/>
  <c r="I714" i="1"/>
  <c r="I56" i="1"/>
  <c r="I840" i="1"/>
  <c r="I159" i="1"/>
  <c r="I364" i="1"/>
  <c r="I414" i="1"/>
  <c r="I428" i="1"/>
  <c r="I459" i="1"/>
  <c r="I465" i="1"/>
  <c r="I545" i="1"/>
  <c r="I821" i="1"/>
  <c r="I256" i="1"/>
  <c r="I34" i="1"/>
  <c r="I366" i="1"/>
  <c r="I404" i="1"/>
  <c r="I435" i="1"/>
  <c r="I786" i="1"/>
  <c r="I50" i="1"/>
  <c r="I183" i="1"/>
  <c r="I282" i="1"/>
  <c r="I301" i="1"/>
  <c r="I308" i="1"/>
  <c r="I488" i="1"/>
  <c r="I509" i="1"/>
  <c r="I537" i="1"/>
  <c r="I687" i="1"/>
  <c r="I769" i="1"/>
  <c r="I776" i="1"/>
  <c r="I82" i="1"/>
  <c r="I114" i="1"/>
  <c r="I312" i="1"/>
  <c r="I394" i="1"/>
  <c r="I464" i="1"/>
  <c r="I638" i="1"/>
  <c r="I715" i="1"/>
  <c r="I755" i="1"/>
  <c r="I849" i="1"/>
  <c r="I63" i="1"/>
  <c r="I494" i="1"/>
  <c r="I824" i="1"/>
  <c r="I27" i="1"/>
  <c r="I36" i="1"/>
  <c r="I337" i="1"/>
  <c r="I387" i="1"/>
  <c r="I527" i="1"/>
  <c r="I579" i="1"/>
  <c r="I612" i="1"/>
  <c r="I754" i="1"/>
  <c r="I760" i="1"/>
  <c r="I799" i="1"/>
  <c r="I817" i="1"/>
  <c r="I139" i="1"/>
  <c r="I228" i="1"/>
  <c r="I268" i="1"/>
  <c r="I323" i="1"/>
  <c r="I592" i="1"/>
  <c r="I710" i="1"/>
  <c r="I781" i="1"/>
  <c r="I827" i="1"/>
  <c r="I778" i="1"/>
  <c r="I136" i="1"/>
  <c r="I181" i="1"/>
  <c r="I199" i="1"/>
  <c r="I200" i="1"/>
  <c r="I336" i="1"/>
  <c r="I473" i="1"/>
  <c r="I822" i="1"/>
  <c r="I431" i="1"/>
  <c r="I238" i="1"/>
  <c r="I91" i="1"/>
  <c r="I286" i="1"/>
  <c r="I403" i="1"/>
  <c r="I529" i="1"/>
  <c r="I605" i="1"/>
  <c r="I622" i="1"/>
  <c r="I807" i="1"/>
  <c r="I643" i="1"/>
  <c r="I94" i="1"/>
  <c r="I116" i="1"/>
  <c r="I252" i="1"/>
  <c r="I280" i="1"/>
  <c r="I306" i="1"/>
  <c r="I352" i="1"/>
  <c r="I376" i="1"/>
  <c r="I457" i="1"/>
  <c r="I475" i="1"/>
  <c r="I630" i="1"/>
  <c r="I650" i="1"/>
  <c r="I682" i="1"/>
  <c r="I719" i="1"/>
  <c r="I765" i="1"/>
  <c r="I789" i="1"/>
  <c r="I555" i="1"/>
  <c r="I13" i="1"/>
  <c r="I43" i="1"/>
  <c r="I112" i="1"/>
  <c r="I216" i="1"/>
  <c r="I249" i="1"/>
  <c r="I325" i="1"/>
  <c r="I463" i="1"/>
  <c r="I487" i="1"/>
  <c r="I676" i="1"/>
  <c r="I697" i="1"/>
  <c r="I768" i="1"/>
  <c r="I813" i="1"/>
  <c r="I504" i="1"/>
  <c r="I648" i="1"/>
  <c r="I44" i="1"/>
  <c r="I141" i="1"/>
  <c r="I191" i="1"/>
  <c r="I223" i="1"/>
  <c r="I297" i="1"/>
  <c r="I340" i="1"/>
  <c r="I399" i="1"/>
  <c r="I445" i="1"/>
  <c r="I717" i="1"/>
  <c r="I184" i="1"/>
  <c r="I434" i="1"/>
  <c r="I581" i="1"/>
  <c r="I746" i="1"/>
  <c r="I587" i="1"/>
  <c r="I14" i="1"/>
  <c r="I77" i="1"/>
  <c r="I102" i="1"/>
  <c r="I227" i="1"/>
  <c r="I251" i="1"/>
  <c r="I430" i="1"/>
  <c r="I472" i="1"/>
  <c r="I681" i="1"/>
  <c r="I686" i="1"/>
  <c r="I843" i="1"/>
  <c r="I858" i="1"/>
  <c r="I12" i="1"/>
  <c r="I92" i="1"/>
  <c r="I302" i="1"/>
  <c r="I343" i="1"/>
  <c r="I367" i="1"/>
  <c r="I628" i="1"/>
  <c r="I709" i="1"/>
  <c r="I784" i="1"/>
  <c r="I123" i="1"/>
  <c r="I222" i="1"/>
  <c r="I266" i="1"/>
  <c r="I668" i="1"/>
  <c r="I756" i="1"/>
  <c r="I608" i="1"/>
  <c r="I55" i="1"/>
  <c r="I90" i="1"/>
  <c r="I162" i="1"/>
  <c r="I195" i="1"/>
  <c r="I204" i="1"/>
  <c r="I214" i="1"/>
  <c r="I246" i="1"/>
  <c r="I260" i="1"/>
  <c r="I275" i="1"/>
  <c r="I368" i="1"/>
  <c r="I578" i="1"/>
  <c r="I616" i="1"/>
  <c r="I620" i="1"/>
  <c r="I623" i="1"/>
  <c r="I627" i="1"/>
  <c r="I665" i="1"/>
  <c r="I788" i="1"/>
  <c r="I793" i="1"/>
  <c r="I801" i="1"/>
  <c r="I790" i="1"/>
  <c r="I320" i="1"/>
  <c r="I737" i="1"/>
  <c r="I772" i="1"/>
  <c r="I39" i="1"/>
  <c r="I104" i="1"/>
  <c r="I115" i="1"/>
  <c r="I212" i="1"/>
  <c r="I278" i="1"/>
  <c r="I369" i="1"/>
  <c r="I379" i="1"/>
  <c r="I425" i="1"/>
  <c r="I632" i="1"/>
  <c r="I689" i="1"/>
  <c r="I696" i="1"/>
  <c r="I762" i="1"/>
  <c r="I842" i="1"/>
  <c r="I669" i="1"/>
  <c r="I239" i="1"/>
  <c r="I358" i="1"/>
  <c r="I384" i="1"/>
  <c r="I395" i="1"/>
  <c r="I636" i="1"/>
  <c r="I688" i="1"/>
  <c r="I780" i="1"/>
  <c r="I857" i="1"/>
  <c r="I407" i="1"/>
  <c r="I68" i="1"/>
  <c r="I160" i="1"/>
  <c r="I187" i="1"/>
  <c r="I261" i="1"/>
  <c r="I276" i="1"/>
  <c r="I279" i="1"/>
  <c r="I288" i="1"/>
  <c r="I338" i="1"/>
  <c r="I460" i="1"/>
  <c r="I515" i="1"/>
  <c r="I526" i="1"/>
  <c r="I582" i="1"/>
  <c r="I777" i="1"/>
  <c r="I846" i="1"/>
  <c r="I193" i="1"/>
  <c r="I272" i="1"/>
  <c r="I314" i="1"/>
  <c r="I477" i="1"/>
  <c r="I484" i="1"/>
  <c r="I706" i="1"/>
  <c r="I752" i="1"/>
  <c r="I800" i="1"/>
  <c r="I834" i="1"/>
  <c r="I569" i="1"/>
  <c r="I589" i="1"/>
  <c r="I679" i="1"/>
  <c r="I269" i="1"/>
  <c r="I458" i="1"/>
  <c r="I35" i="1"/>
  <c r="I474" i="1"/>
  <c r="I588" i="1"/>
  <c r="I505" i="1"/>
  <c r="I712" i="1"/>
  <c r="I792" i="1"/>
  <c r="I557" i="1"/>
  <c r="I304" i="1"/>
  <c r="I744" i="1"/>
  <c r="I837" i="1"/>
  <c r="I107" i="1"/>
  <c r="I603" i="1"/>
  <c r="I639" i="1"/>
  <c r="I654" i="1"/>
  <c r="I69" i="1"/>
  <c r="I158" i="1"/>
  <c r="I210" i="1"/>
  <c r="I450" i="1"/>
  <c r="I485" i="1"/>
  <c r="I533" i="1"/>
  <c r="I551" i="1"/>
  <c r="I656" i="1"/>
  <c r="I660" i="1"/>
  <c r="I695" i="1"/>
  <c r="I704" i="1"/>
  <c r="I797" i="1"/>
  <c r="I804" i="1"/>
  <c r="I811" i="1"/>
  <c r="I815" i="1"/>
  <c r="I81" i="1"/>
  <c r="I118" i="1"/>
  <c r="I196" i="1"/>
  <c r="I267" i="1"/>
  <c r="I291" i="1"/>
  <c r="I363" i="1"/>
  <c r="I554" i="1"/>
  <c r="I604" i="1"/>
  <c r="I659" i="1"/>
  <c r="I691" i="1"/>
  <c r="I226" i="1"/>
  <c r="I270" i="1"/>
  <c r="I481" i="1"/>
  <c r="I553" i="1"/>
  <c r="I566" i="1"/>
  <c r="I590" i="1"/>
  <c r="I61" i="1"/>
  <c r="I353" i="1"/>
  <c r="I377" i="1"/>
  <c r="I420" i="1"/>
  <c r="I486" i="1"/>
  <c r="I493" i="1"/>
  <c r="I753" i="1"/>
  <c r="I48" i="1"/>
  <c r="I331" i="1"/>
  <c r="I677" i="1"/>
  <c r="I761" i="1"/>
  <c r="I818" i="1"/>
  <c r="I674" i="1"/>
  <c r="I42" i="1"/>
  <c r="I83" i="1"/>
  <c r="I108" i="1"/>
  <c r="I119" i="1"/>
  <c r="I147" i="1"/>
  <c r="I177" i="1"/>
  <c r="I255" i="1"/>
  <c r="I264" i="1"/>
  <c r="I281" i="1"/>
  <c r="I310" i="1"/>
  <c r="I371" i="1"/>
  <c r="I374" i="1"/>
  <c r="I400" i="1"/>
  <c r="I432" i="1"/>
  <c r="I462" i="1"/>
  <c r="I516" i="1"/>
  <c r="I517" i="1"/>
  <c r="I558" i="1"/>
  <c r="I609" i="1"/>
  <c r="I646" i="1"/>
  <c r="I775" i="1"/>
  <c r="I802" i="1"/>
  <c r="I851" i="1"/>
  <c r="I391" i="1"/>
  <c r="I46" i="1"/>
  <c r="I224" i="1"/>
  <c r="I65" i="1"/>
  <c r="I411" i="1"/>
  <c r="I248" i="1"/>
  <c r="I645" i="1"/>
  <c r="I701" i="1"/>
  <c r="I708" i="1"/>
  <c r="I574" i="1"/>
  <c r="I62" i="1"/>
  <c r="I76" i="1"/>
  <c r="I155" i="1"/>
  <c r="I247" i="1"/>
  <c r="I864" i="1"/>
  <c r="I37" i="1"/>
  <c r="I303" i="1"/>
  <c r="I309" i="1"/>
  <c r="I330" i="1"/>
  <c r="I365" i="1"/>
  <c r="I568" i="1"/>
  <c r="I850" i="1"/>
  <c r="I18" i="1"/>
  <c r="I45" i="1"/>
  <c r="I64" i="1"/>
  <c r="I109" i="1"/>
  <c r="I169" i="1"/>
  <c r="I254" i="1"/>
  <c r="I294" i="1"/>
  <c r="I333" i="1"/>
  <c r="I383" i="1"/>
  <c r="I429" i="1"/>
  <c r="I440" i="1"/>
  <c r="I521" i="1"/>
  <c r="I522" i="1"/>
  <c r="I573" i="1"/>
  <c r="I621" i="1"/>
  <c r="I664" i="1"/>
  <c r="I671" i="1"/>
  <c r="I675" i="1"/>
  <c r="I731" i="1"/>
  <c r="I739" i="1"/>
  <c r="I741" i="1"/>
  <c r="I747" i="1"/>
  <c r="I748" i="1"/>
  <c r="I699" i="1"/>
  <c r="I725" i="1"/>
  <c r="I808" i="1"/>
  <c r="I732" i="1"/>
  <c r="I698" i="1"/>
  <c r="I735" i="1"/>
  <c r="I250" i="1"/>
  <c r="I518" i="1"/>
  <c r="I617" i="1"/>
  <c r="I87" i="1"/>
  <c r="I20" i="1"/>
  <c r="I148" i="1"/>
  <c r="I220" i="1"/>
  <c r="I348" i="1"/>
  <c r="I552" i="1"/>
  <c r="I33" i="1"/>
  <c r="I72" i="1"/>
  <c r="I163" i="1"/>
  <c r="I197" i="1"/>
  <c r="I207" i="1"/>
  <c r="I386" i="1"/>
  <c r="I424" i="1"/>
  <c r="I560" i="1"/>
  <c r="I73" i="1"/>
  <c r="I110" i="1"/>
  <c r="I121" i="1"/>
  <c r="I152" i="1"/>
  <c r="I230" i="1"/>
  <c r="I335" i="1"/>
  <c r="I373" i="1"/>
  <c r="I479" i="1"/>
  <c r="I832" i="1"/>
  <c r="I751" i="1"/>
  <c r="I111" i="1"/>
  <c r="I225" i="1"/>
  <c r="I773" i="1"/>
  <c r="I836" i="1"/>
  <c r="I245" i="1"/>
  <c r="I346" i="1"/>
  <c r="I418" i="1"/>
  <c r="I512" i="1"/>
  <c r="I532" i="1"/>
  <c r="I637" i="1"/>
  <c r="I803" i="1"/>
  <c r="I865" i="1"/>
  <c r="I437" i="1"/>
  <c r="I536" i="1"/>
  <c r="I23" i="1"/>
  <c r="I523" i="1"/>
  <c r="I583" i="1"/>
  <c r="I705" i="1"/>
  <c r="I795" i="1"/>
  <c r="I806" i="1"/>
  <c r="I406" i="1"/>
  <c r="I575" i="1"/>
  <c r="I809" i="1"/>
  <c r="I819" i="1"/>
  <c r="I15" i="1"/>
  <c r="I58" i="1"/>
  <c r="I80" i="1"/>
  <c r="I702" i="1"/>
  <c r="I211" i="1"/>
  <c r="I285" i="1"/>
  <c r="I392" i="1"/>
  <c r="I439" i="1"/>
  <c r="I448" i="1"/>
  <c r="I495" i="1"/>
  <c r="I508" i="1"/>
  <c r="I580" i="1"/>
  <c r="I745" i="1"/>
  <c r="I452" i="1"/>
  <c r="I757" i="1"/>
  <c r="I839" i="1"/>
  <c r="I596" i="1"/>
  <c r="I742" i="1"/>
  <c r="I447" i="1"/>
  <c r="I444" i="1"/>
  <c r="I635" i="1"/>
  <c r="I182" i="1"/>
  <c r="I855" i="1"/>
  <c r="I597" i="1"/>
  <c r="I328" i="1"/>
  <c r="I122" i="1"/>
  <c r="I198" i="1"/>
  <c r="I456" i="1"/>
  <c r="I467" i="1"/>
  <c r="I490" i="1"/>
  <c r="I599" i="1"/>
  <c r="I738" i="1"/>
  <c r="I606" i="1"/>
  <c r="I100" i="1"/>
  <c r="I128" i="1"/>
  <c r="I221" i="1"/>
  <c r="I290" i="1"/>
  <c r="I422" i="1"/>
  <c r="I562" i="1"/>
  <c r="I853" i="1"/>
  <c r="I680" i="1"/>
  <c r="I26" i="1"/>
  <c r="I194" i="1"/>
  <c r="I243" i="1"/>
  <c r="I321" i="1"/>
  <c r="I466" i="1"/>
  <c r="I538" i="1"/>
  <c r="I673" i="1"/>
  <c r="I733" i="1"/>
  <c r="I758" i="1"/>
  <c r="I791" i="1"/>
  <c r="I848" i="1"/>
  <c r="I21" i="1"/>
  <c r="I30" i="1"/>
  <c r="I117" i="1"/>
  <c r="I168" i="1"/>
  <c r="I208" i="1"/>
  <c r="I390" i="1"/>
  <c r="I501" i="1"/>
  <c r="I546" i="1"/>
  <c r="I547" i="1"/>
  <c r="I743" i="1"/>
  <c r="I721" i="1"/>
  <c r="I825" i="1"/>
  <c r="I615" i="1"/>
  <c r="I157" i="1"/>
  <c r="I350" i="1"/>
  <c r="I670" i="1"/>
  <c r="I129" i="1"/>
  <c r="I153" i="1"/>
  <c r="I236" i="1"/>
  <c r="I349" i="1"/>
  <c r="I362" i="1"/>
  <c r="I641" i="1"/>
  <c r="I740" i="1"/>
  <c r="I854" i="1"/>
  <c r="I327" i="1"/>
  <c r="I16" i="1"/>
  <c r="AP375" i="1" l="1"/>
  <c r="AP513" i="1"/>
  <c r="AP514" i="1"/>
  <c r="AP618" i="1"/>
  <c r="AP767" i="1"/>
  <c r="AP31" i="1"/>
  <c r="AP74" i="1"/>
  <c r="AP29" i="1"/>
  <c r="AP138" i="1"/>
  <c r="AP172" i="1"/>
  <c r="AP149" i="1"/>
  <c r="AP594" i="1"/>
  <c r="AP295" i="1"/>
  <c r="AP468" i="1"/>
  <c r="AP178" i="1"/>
  <c r="AP649" i="1"/>
  <c r="AP471" i="1"/>
  <c r="AP232" i="1"/>
  <c r="AP378" i="1"/>
  <c r="AP736" i="1"/>
  <c r="AP344" i="1"/>
  <c r="AP595" i="1"/>
  <c r="AP173" i="1"/>
  <c r="AP85" i="1"/>
  <c r="AP726" i="1"/>
  <c r="AP41" i="1"/>
  <c r="AP125" i="1"/>
  <c r="AP215" i="1"/>
  <c r="AP292" i="1"/>
  <c r="AP442" i="1"/>
  <c r="AP600" i="1"/>
  <c r="AP852" i="1"/>
  <c r="AP70" i="1"/>
  <c r="AP84" i="1"/>
  <c r="AP298" i="1"/>
  <c r="AP417" i="1"/>
  <c r="AP720" i="1"/>
  <c r="AP771" i="1"/>
  <c r="AP782" i="1"/>
  <c r="AP844" i="1"/>
  <c r="AP283" i="1"/>
  <c r="AP311" i="1"/>
  <c r="AP661" i="1"/>
  <c r="AP700" i="1"/>
  <c r="AP54" i="1"/>
  <c r="AP59" i="1"/>
  <c r="AP161" i="1"/>
  <c r="AP180" i="1"/>
  <c r="AP322" i="1"/>
  <c r="AP410" i="1"/>
  <c r="AP598" i="1"/>
  <c r="AP610" i="1"/>
  <c r="AP28" i="1"/>
  <c r="AP231" i="1"/>
  <c r="AP318" i="1"/>
  <c r="AP438" i="1"/>
  <c r="AP492" i="1"/>
  <c r="AP498" i="1"/>
  <c r="AP503" i="1"/>
  <c r="AP734" i="1"/>
  <c r="AP796" i="1"/>
  <c r="AP624" i="1"/>
  <c r="AP716" i="1"/>
  <c r="AP166" i="1"/>
  <c r="AP262" i="1"/>
  <c r="AP351" i="1"/>
  <c r="AP577" i="1"/>
  <c r="AP718" i="1"/>
  <c r="AP729" i="1"/>
  <c r="AP174" i="1"/>
  <c r="AP52" i="1"/>
  <c r="AP133" i="1"/>
  <c r="AP164" i="1"/>
  <c r="AP186" i="1"/>
  <c r="AP426" i="1"/>
  <c r="AP549" i="1"/>
  <c r="AP703" i="1"/>
  <c r="AP859" i="1"/>
  <c r="AP860" i="1"/>
  <c r="AP134" i="1"/>
  <c r="AP143" i="1"/>
  <c r="AP171" i="1"/>
  <c r="AP345" i="1"/>
  <c r="AP510" i="1"/>
  <c r="AP570" i="1"/>
  <c r="AP593" i="1"/>
  <c r="AP798" i="1"/>
  <c r="AP805" i="1"/>
  <c r="AP820" i="1"/>
  <c r="AP142" i="1"/>
  <c r="AP47" i="1"/>
  <c r="AP71" i="1"/>
  <c r="AP95" i="1"/>
  <c r="AP234" i="1"/>
  <c r="AP135" i="1"/>
  <c r="AP273" i="1"/>
  <c r="AP339" i="1"/>
  <c r="AP480" i="1"/>
  <c r="AP443" i="1"/>
  <c r="AP631" i="1"/>
  <c r="AP634" i="1"/>
  <c r="AP658" i="1"/>
  <c r="AP810" i="1"/>
  <c r="AP145" i="1"/>
  <c r="AP150" i="1"/>
  <c r="AP511" i="1"/>
  <c r="AP530" i="1"/>
  <c r="AP544" i="1"/>
  <c r="AP823" i="1"/>
  <c r="AP137" i="1"/>
  <c r="AP146" i="1"/>
  <c r="AP355" i="1"/>
  <c r="AP470" i="1"/>
  <c r="AP586" i="1"/>
  <c r="AP683" i="1"/>
  <c r="AP707" i="1"/>
  <c r="AP750" i="1"/>
  <c r="AP770" i="1"/>
  <c r="AP862" i="1"/>
  <c r="AP51" i="1"/>
  <c r="AP175" i="1"/>
  <c r="AP217" i="1"/>
  <c r="AP274" i="1"/>
  <c r="AP307" i="1"/>
  <c r="AP315" i="1"/>
  <c r="AP359" i="1"/>
  <c r="AP380" i="1"/>
  <c r="AP548" i="1"/>
  <c r="AP690" i="1"/>
  <c r="AP787" i="1"/>
  <c r="AP49" i="1"/>
  <c r="AP156" i="1"/>
  <c r="AP317" i="1"/>
  <c r="AP461" i="1"/>
  <c r="AP711" i="1"/>
  <c r="AP324" i="1"/>
  <c r="AP79" i="1"/>
  <c r="AP408" i="1"/>
  <c r="AP559" i="1"/>
  <c r="AP759" i="1"/>
  <c r="AP833" i="1"/>
  <c r="AP845" i="1"/>
  <c r="AP57" i="1"/>
  <c r="AP98" i="1"/>
  <c r="AP188" i="1"/>
  <c r="AP192" i="1"/>
  <c r="AP206" i="1"/>
  <c r="AP277" i="1"/>
  <c r="AP287" i="1"/>
  <c r="AP300" i="1"/>
  <c r="AP401" i="1"/>
  <c r="AP409" i="1"/>
  <c r="AP497" i="1"/>
  <c r="AP584" i="1"/>
  <c r="AP101" i="1"/>
  <c r="AP626" i="1"/>
  <c r="AP666" i="1"/>
  <c r="AP779" i="1"/>
  <c r="AP257" i="1"/>
  <c r="AP189" i="1"/>
  <c r="AP165" i="1"/>
  <c r="AP271" i="1"/>
  <c r="AP347" i="1"/>
  <c r="AP398" i="1"/>
  <c r="AP449" i="1"/>
  <c r="AP524" i="1"/>
  <c r="AP576" i="1"/>
  <c r="AP651" i="1"/>
  <c r="AP678" i="1"/>
  <c r="AP722" i="1"/>
  <c r="AP794" i="1"/>
  <c r="AP831" i="1"/>
  <c r="AP469" i="1"/>
  <c r="AP528" i="1"/>
  <c r="AP525" i="1"/>
  <c r="AP764" i="1"/>
  <c r="AP120" i="1"/>
  <c r="AP32" i="1"/>
  <c r="AP229" i="1"/>
  <c r="AP357" i="1"/>
  <c r="AP151" i="1"/>
  <c r="AP218" i="1"/>
  <c r="AP360" i="1"/>
  <c r="AP415" i="1"/>
  <c r="AP499" i="1"/>
  <c r="AP830" i="1"/>
  <c r="AP24" i="1"/>
  <c r="AP99" i="1"/>
  <c r="AP132" i="1"/>
  <c r="AP263" i="1"/>
  <c r="AP284" i="1"/>
  <c r="AP299" i="1"/>
  <c r="AP421" i="1"/>
  <c r="AP531" i="1"/>
  <c r="AP534" i="1"/>
  <c r="AP565" i="1"/>
  <c r="AP611" i="1"/>
  <c r="AP89" i="1"/>
  <c r="AP103" i="1"/>
  <c r="AP209" i="1"/>
  <c r="AP235" i="1"/>
  <c r="AP253" i="1"/>
  <c r="AP296" i="1"/>
  <c r="AP427" i="1"/>
  <c r="AP812" i="1"/>
  <c r="AP828" i="1"/>
  <c r="AP847" i="1"/>
  <c r="AP539" i="1"/>
  <c r="AP131" i="1"/>
  <c r="AP289" i="1"/>
  <c r="AP354" i="1"/>
  <c r="AP453" i="1"/>
  <c r="AP489" i="1"/>
  <c r="AP614" i="1"/>
  <c r="AP629" i="1"/>
  <c r="AP642" i="1"/>
  <c r="AP684" i="1"/>
  <c r="AP728" i="1"/>
  <c r="AP835" i="1"/>
  <c r="AP861" i="1"/>
  <c r="AP685" i="1"/>
  <c r="AP144" i="1"/>
  <c r="AP19" i="1"/>
  <c r="AP22" i="1"/>
  <c r="AP154" i="1"/>
  <c r="AP176" i="1"/>
  <c r="AP258" i="1"/>
  <c r="AP293" i="1"/>
  <c r="AP305" i="1"/>
  <c r="AP313" i="1"/>
  <c r="AP356" i="1"/>
  <c r="AP361" i="1"/>
  <c r="AP385" i="1"/>
  <c r="AP496" i="1"/>
  <c r="AP561" i="1"/>
  <c r="AP783" i="1"/>
  <c r="AP130" i="1"/>
  <c r="AP319" i="1"/>
  <c r="AP423" i="1"/>
  <c r="AP655" i="1"/>
  <c r="AP814" i="1"/>
  <c r="AP866" i="1"/>
  <c r="AP66" i="1"/>
  <c r="AP213" i="1"/>
  <c r="AP633" i="1"/>
  <c r="AP38" i="1"/>
  <c r="AP53" i="1"/>
  <c r="AP244" i="1"/>
  <c r="AP370" i="1"/>
  <c r="AP381" i="1"/>
  <c r="AP585" i="1"/>
  <c r="AP829" i="1"/>
  <c r="AP105" i="1"/>
  <c r="AP140" i="1"/>
  <c r="AP190" i="1"/>
  <c r="AP203" i="1"/>
  <c r="AP240" i="1"/>
  <c r="AP265" i="1"/>
  <c r="AP316" i="1"/>
  <c r="AP388" i="1"/>
  <c r="AP478" i="1"/>
  <c r="AP482" i="1"/>
  <c r="AP502" i="1"/>
  <c r="AP541" i="1"/>
  <c r="AP556" i="1"/>
  <c r="AP613" i="1"/>
  <c r="AP663" i="1"/>
  <c r="AP667" i="1"/>
  <c r="AP672" i="1"/>
  <c r="AP693" i="1"/>
  <c r="AP694" i="1"/>
  <c r="AP727" i="1"/>
  <c r="AP774" i="1"/>
  <c r="AP826" i="1"/>
  <c r="AP519" i="1"/>
  <c r="AP856" i="1"/>
  <c r="AP88" i="1"/>
  <c r="AP571" i="1"/>
  <c r="AP500" i="1"/>
  <c r="AP520" i="1"/>
  <c r="AP607" i="1"/>
  <c r="AP640" i="1"/>
  <c r="AP106" i="1"/>
  <c r="AP334" i="1"/>
  <c r="AP540" i="1"/>
  <c r="AP713" i="1"/>
  <c r="AP396" i="1"/>
  <c r="AP332" i="1"/>
  <c r="AP179" i="1"/>
  <c r="AP542" i="1"/>
  <c r="AP237" i="1"/>
  <c r="AP202" i="1"/>
  <c r="AP535" i="1"/>
  <c r="AP692" i="1"/>
  <c r="AP113" i="1"/>
  <c r="AP124" i="1"/>
  <c r="AP242" i="1"/>
  <c r="AP382" i="1"/>
  <c r="AP389" i="1"/>
  <c r="AP724" i="1"/>
  <c r="AP433" i="1"/>
  <c r="AP17" i="1"/>
  <c r="AP454" i="1"/>
  <c r="AP567" i="1"/>
  <c r="AP619" i="1"/>
  <c r="AP127" i="1"/>
  <c r="AP402" i="1"/>
  <c r="AP97" i="1"/>
  <c r="AP78" i="1"/>
  <c r="AP93" i="1"/>
  <c r="AP126" i="1"/>
  <c r="AP167" i="1"/>
  <c r="AP170" i="1"/>
  <c r="AP205" i="1"/>
  <c r="AP241" i="1"/>
  <c r="AP326" i="1"/>
  <c r="AP416" i="1"/>
  <c r="AP455" i="1"/>
  <c r="AP506" i="1"/>
  <c r="AP563" i="1"/>
  <c r="AP730" i="1"/>
  <c r="AP766" i="1"/>
  <c r="AP816" i="1"/>
  <c r="AP863" i="1"/>
  <c r="AP25" i="1"/>
  <c r="AP372" i="1"/>
  <c r="AP405" i="1"/>
  <c r="AP446" i="1"/>
  <c r="AP602" i="1"/>
  <c r="AP838" i="1"/>
  <c r="AP329" i="1"/>
  <c r="AP550" i="1"/>
  <c r="AP601" i="1"/>
  <c r="AP647" i="1"/>
  <c r="AP40" i="1"/>
  <c r="AP86" i="1"/>
  <c r="AP412" i="1"/>
  <c r="AP441" i="1"/>
  <c r="AP572" i="1"/>
  <c r="AP625" i="1"/>
  <c r="AP644" i="1"/>
  <c r="AP653" i="1"/>
  <c r="AP657" i="1"/>
  <c r="AP723" i="1"/>
  <c r="AP763" i="1"/>
  <c r="AP841" i="1"/>
  <c r="AP436" i="1"/>
  <c r="AP219" i="1"/>
  <c r="AP341" i="1"/>
  <c r="AP342" i="1"/>
  <c r="AP393" i="1"/>
  <c r="AP413" i="1"/>
  <c r="AP419" i="1"/>
  <c r="AP451" i="1"/>
  <c r="AP749" i="1"/>
  <c r="AP75" i="1"/>
  <c r="AP397" i="1"/>
  <c r="AP476" i="1"/>
  <c r="AP543" i="1"/>
  <c r="AP591" i="1"/>
  <c r="AP652" i="1"/>
  <c r="AP67" i="1"/>
  <c r="AP96" i="1"/>
  <c r="AP201" i="1"/>
  <c r="AP483" i="1"/>
  <c r="AP491" i="1"/>
  <c r="AP507" i="1"/>
  <c r="AP564" i="1"/>
  <c r="AP60" i="1"/>
  <c r="AP785" i="1"/>
  <c r="AP714" i="1"/>
  <c r="AP56" i="1"/>
  <c r="AP840" i="1"/>
  <c r="AP159" i="1"/>
  <c r="AP364" i="1"/>
  <c r="AP414" i="1"/>
  <c r="AP428" i="1"/>
  <c r="AP459" i="1"/>
  <c r="AP465" i="1"/>
  <c r="AP545" i="1"/>
  <c r="AP821" i="1"/>
  <c r="AP256" i="1"/>
  <c r="AP34" i="1"/>
  <c r="AP366" i="1"/>
  <c r="AP404" i="1"/>
  <c r="AP435" i="1"/>
  <c r="AP786" i="1"/>
  <c r="AP50" i="1"/>
  <c r="AP183" i="1"/>
  <c r="AP282" i="1"/>
  <c r="AP301" i="1"/>
  <c r="AP308" i="1"/>
  <c r="AP488" i="1"/>
  <c r="AP509" i="1"/>
  <c r="AP537" i="1"/>
  <c r="AP687" i="1"/>
  <c r="AP769" i="1"/>
  <c r="AP776" i="1"/>
  <c r="AP82" i="1"/>
  <c r="AP114" i="1"/>
  <c r="AP312" i="1"/>
  <c r="AP394" i="1"/>
  <c r="AP464" i="1"/>
  <c r="AP638" i="1"/>
  <c r="AP715" i="1"/>
  <c r="AP755" i="1"/>
  <c r="AP849" i="1"/>
  <c r="AP63" i="1"/>
  <c r="AP494" i="1"/>
  <c r="AP824" i="1"/>
  <c r="AP27" i="1"/>
  <c r="AP36" i="1"/>
  <c r="AP337" i="1"/>
  <c r="AP387" i="1"/>
  <c r="AP527" i="1"/>
  <c r="AP579" i="1"/>
  <c r="AP612" i="1"/>
  <c r="AP754" i="1"/>
  <c r="AP760" i="1"/>
  <c r="AP799" i="1"/>
  <c r="AP817" i="1"/>
  <c r="AP139" i="1"/>
  <c r="AP228" i="1"/>
  <c r="AP268" i="1"/>
  <c r="AP323" i="1"/>
  <c r="AP592" i="1"/>
  <c r="AP710" i="1"/>
  <c r="AP781" i="1"/>
  <c r="AP827" i="1"/>
  <c r="AP778" i="1"/>
  <c r="AP136" i="1"/>
  <c r="AP181" i="1"/>
  <c r="AP199" i="1"/>
  <c r="AP200" i="1"/>
  <c r="AP336" i="1"/>
  <c r="AP473" i="1"/>
  <c r="AP822" i="1"/>
  <c r="AP431" i="1"/>
  <c r="AP238" i="1"/>
  <c r="AP91" i="1"/>
  <c r="AP286" i="1"/>
  <c r="AP403" i="1"/>
  <c r="AP529" i="1"/>
  <c r="AP605" i="1"/>
  <c r="AP622" i="1"/>
  <c r="AP807" i="1"/>
  <c r="AP643" i="1"/>
  <c r="AP94" i="1"/>
  <c r="AP116" i="1"/>
  <c r="AP252" i="1"/>
  <c r="AP280" i="1"/>
  <c r="AP306" i="1"/>
  <c r="AP352" i="1"/>
  <c r="AP376" i="1"/>
  <c r="AP457" i="1"/>
  <c r="AP475" i="1"/>
  <c r="AP630" i="1"/>
  <c r="AP650" i="1"/>
  <c r="AP682" i="1"/>
  <c r="AP719" i="1"/>
  <c r="AP765" i="1"/>
  <c r="AP789" i="1"/>
  <c r="AP555" i="1"/>
  <c r="AP13" i="1"/>
  <c r="AP43" i="1"/>
  <c r="AP112" i="1"/>
  <c r="AP216" i="1"/>
  <c r="AP249" i="1"/>
  <c r="AP325" i="1"/>
  <c r="AP463" i="1"/>
  <c r="AP487" i="1"/>
  <c r="AP676" i="1"/>
  <c r="AP697" i="1"/>
  <c r="AP768" i="1"/>
  <c r="AP813" i="1"/>
  <c r="AP504" i="1"/>
  <c r="AP648" i="1"/>
  <c r="AP44" i="1"/>
  <c r="AP141" i="1"/>
  <c r="AP191" i="1"/>
  <c r="AP223" i="1"/>
  <c r="AP297" i="1"/>
  <c r="AP340" i="1"/>
  <c r="AP399" i="1"/>
  <c r="AP445" i="1"/>
  <c r="AP717" i="1"/>
  <c r="AP184" i="1"/>
  <c r="AP434" i="1"/>
  <c r="AP581" i="1"/>
  <c r="AP746" i="1"/>
  <c r="AP587" i="1"/>
  <c r="AP14" i="1"/>
  <c r="AP77" i="1"/>
  <c r="AP102" i="1"/>
  <c r="AP227" i="1"/>
  <c r="AP251" i="1"/>
  <c r="AP430" i="1"/>
  <c r="AP472" i="1"/>
  <c r="AP681" i="1"/>
  <c r="AP686" i="1"/>
  <c r="AP843" i="1"/>
  <c r="AP858" i="1"/>
  <c r="AP12" i="1"/>
  <c r="AP92" i="1"/>
  <c r="AP302" i="1"/>
  <c r="AP343" i="1"/>
  <c r="AP367" i="1"/>
  <c r="AP628" i="1"/>
  <c r="AP709" i="1"/>
  <c r="AP784" i="1"/>
  <c r="AP123" i="1"/>
  <c r="AP222" i="1"/>
  <c r="AP266" i="1"/>
  <c r="AP668" i="1"/>
  <c r="AP756" i="1"/>
  <c r="AP608" i="1"/>
  <c r="AP55" i="1"/>
  <c r="AP90" i="1"/>
  <c r="AP162" i="1"/>
  <c r="AP195" i="1"/>
  <c r="AP204" i="1"/>
  <c r="AP214" i="1"/>
  <c r="AP246" i="1"/>
  <c r="AP260" i="1"/>
  <c r="AP275" i="1"/>
  <c r="AP368" i="1"/>
  <c r="AP578" i="1"/>
  <c r="AP616" i="1"/>
  <c r="AP620" i="1"/>
  <c r="AP623" i="1"/>
  <c r="AP627" i="1"/>
  <c r="AP665" i="1"/>
  <c r="AP788" i="1"/>
  <c r="AP793" i="1"/>
  <c r="AP801" i="1"/>
  <c r="AP790" i="1"/>
  <c r="AP320" i="1"/>
  <c r="AP737" i="1"/>
  <c r="AP772" i="1"/>
  <c r="AP39" i="1"/>
  <c r="AP104" i="1"/>
  <c r="AP115" i="1"/>
  <c r="AP212" i="1"/>
  <c r="AP278" i="1"/>
  <c r="AP369" i="1"/>
  <c r="AP379" i="1"/>
  <c r="AP425" i="1"/>
  <c r="AP632" i="1"/>
  <c r="AP689" i="1"/>
  <c r="AP696" i="1"/>
  <c r="AP762" i="1"/>
  <c r="AP842" i="1"/>
  <c r="AP669" i="1"/>
  <c r="AP239" i="1"/>
  <c r="AP358" i="1"/>
  <c r="AP384" i="1"/>
  <c r="AP395" i="1"/>
  <c r="AP636" i="1"/>
  <c r="AP688" i="1"/>
  <c r="AP780" i="1"/>
  <c r="AP857" i="1"/>
  <c r="AP407" i="1"/>
  <c r="AP68" i="1"/>
  <c r="AP160" i="1"/>
  <c r="AP187" i="1"/>
  <c r="AP233" i="1"/>
  <c r="AP261" i="1"/>
  <c r="AP276" i="1"/>
  <c r="AP279" i="1"/>
  <c r="AP288" i="1"/>
  <c r="AP338" i="1"/>
  <c r="AP460" i="1"/>
  <c r="AP515" i="1"/>
  <c r="AP526" i="1"/>
  <c r="AP582" i="1"/>
  <c r="AP777" i="1"/>
  <c r="AP846" i="1"/>
  <c r="AP193" i="1"/>
  <c r="AP272" i="1"/>
  <c r="AP314" i="1"/>
  <c r="AP477" i="1"/>
  <c r="AP484" i="1"/>
  <c r="AP706" i="1"/>
  <c r="AP752" i="1"/>
  <c r="AP800" i="1"/>
  <c r="AP834" i="1"/>
  <c r="AP569" i="1"/>
  <c r="AP589" i="1"/>
  <c r="AP679" i="1"/>
  <c r="AP269" i="1"/>
  <c r="AP458" i="1"/>
  <c r="AP35" i="1"/>
  <c r="AP474" i="1"/>
  <c r="AP588" i="1"/>
  <c r="AP505" i="1"/>
  <c r="AP712" i="1"/>
  <c r="AP792" i="1"/>
  <c r="AP557" i="1"/>
  <c r="AP304" i="1"/>
  <c r="AP744" i="1"/>
  <c r="AP837" i="1"/>
  <c r="AP107" i="1"/>
  <c r="AP603" i="1"/>
  <c r="AP639" i="1"/>
  <c r="AP654" i="1"/>
  <c r="AP69" i="1"/>
  <c r="AP158" i="1"/>
  <c r="AP210" i="1"/>
  <c r="AP450" i="1"/>
  <c r="AP485" i="1"/>
  <c r="AP533" i="1"/>
  <c r="AP551" i="1"/>
  <c r="AP656" i="1"/>
  <c r="AP660" i="1"/>
  <c r="AP695" i="1"/>
  <c r="AP704" i="1"/>
  <c r="AP797" i="1"/>
  <c r="AP804" i="1"/>
  <c r="AP811" i="1"/>
  <c r="AP815" i="1"/>
  <c r="AP81" i="1"/>
  <c r="AP118" i="1"/>
  <c r="AP196" i="1"/>
  <c r="AP267" i="1"/>
  <c r="AP291" i="1"/>
  <c r="AP363" i="1"/>
  <c r="AP554" i="1"/>
  <c r="AP604" i="1"/>
  <c r="AP659" i="1"/>
  <c r="AP691" i="1"/>
  <c r="AP226" i="1"/>
  <c r="AP270" i="1"/>
  <c r="AP481" i="1"/>
  <c r="AP553" i="1"/>
  <c r="AP566" i="1"/>
  <c r="AP590" i="1"/>
  <c r="AP61" i="1"/>
  <c r="AP353" i="1"/>
  <c r="AP377" i="1"/>
  <c r="AP420" i="1"/>
  <c r="AP486" i="1"/>
  <c r="AP493" i="1"/>
  <c r="AP753" i="1"/>
  <c r="AP48" i="1"/>
  <c r="AP331" i="1"/>
  <c r="AP677" i="1"/>
  <c r="AP761" i="1"/>
  <c r="AP818" i="1"/>
  <c r="AP674" i="1"/>
  <c r="AP42" i="1"/>
  <c r="AP83" i="1"/>
  <c r="AP108" i="1"/>
  <c r="AP119" i="1"/>
  <c r="AP147" i="1"/>
  <c r="AP177" i="1"/>
  <c r="AP255" i="1"/>
  <c r="AP264" i="1"/>
  <c r="AP281" i="1"/>
  <c r="AP310" i="1"/>
  <c r="AP371" i="1"/>
  <c r="AP374" i="1"/>
  <c r="AP400" i="1"/>
  <c r="AP432" i="1"/>
  <c r="AP462" i="1"/>
  <c r="AP516" i="1"/>
  <c r="AP517" i="1"/>
  <c r="AP558" i="1"/>
  <c r="AP609" i="1"/>
  <c r="AP646" i="1"/>
  <c r="AP775" i="1"/>
  <c r="AP802" i="1"/>
  <c r="AP851" i="1"/>
  <c r="AP391" i="1"/>
  <c r="AP46" i="1"/>
  <c r="AP224" i="1"/>
  <c r="AP65" i="1"/>
  <c r="AP411" i="1"/>
  <c r="AP248" i="1"/>
  <c r="AP645" i="1"/>
  <c r="AP701" i="1"/>
  <c r="AP708" i="1"/>
  <c r="AP574" i="1"/>
  <c r="AP62" i="1"/>
  <c r="AP76" i="1"/>
  <c r="AP155" i="1"/>
  <c r="AP247" i="1"/>
  <c r="AP864" i="1"/>
  <c r="AP37" i="1"/>
  <c r="AP303" i="1"/>
  <c r="AP309" i="1"/>
  <c r="AP330" i="1"/>
  <c r="AP365" i="1"/>
  <c r="AP568" i="1"/>
  <c r="AP850" i="1"/>
  <c r="AP18" i="1"/>
  <c r="AP45" i="1"/>
  <c r="AP64" i="1"/>
  <c r="AP109" i="1"/>
  <c r="AP169" i="1"/>
  <c r="AP254" i="1"/>
  <c r="AP294" i="1"/>
  <c r="AP333" i="1"/>
  <c r="AP383" i="1"/>
  <c r="AP429" i="1"/>
  <c r="AP440" i="1"/>
  <c r="AP521" i="1"/>
  <c r="AP522" i="1"/>
  <c r="AP573" i="1"/>
  <c r="AP621" i="1"/>
  <c r="AP664" i="1"/>
  <c r="AP671" i="1"/>
  <c r="AP675" i="1"/>
  <c r="AP731" i="1"/>
  <c r="AP739" i="1"/>
  <c r="AP741" i="1"/>
  <c r="AP747" i="1"/>
  <c r="AP748" i="1"/>
  <c r="AP699" i="1"/>
  <c r="AP725" i="1"/>
  <c r="AP808" i="1"/>
  <c r="AP732" i="1"/>
  <c r="AP698" i="1"/>
  <c r="AP735" i="1"/>
  <c r="AP250" i="1"/>
  <c r="AP518" i="1"/>
  <c r="AP617" i="1"/>
  <c r="AP87" i="1"/>
  <c r="AP20" i="1"/>
  <c r="AP148" i="1"/>
  <c r="AP220" i="1"/>
  <c r="AP348" i="1"/>
  <c r="AP552" i="1"/>
  <c r="AP33" i="1"/>
  <c r="AP72" i="1"/>
  <c r="AP163" i="1"/>
  <c r="AP197" i="1"/>
  <c r="AP207" i="1"/>
  <c r="AP386" i="1"/>
  <c r="AP424" i="1"/>
  <c r="AP560" i="1"/>
  <c r="AP73" i="1"/>
  <c r="AP110" i="1"/>
  <c r="AP121" i="1"/>
  <c r="AP152" i="1"/>
  <c r="AP230" i="1"/>
  <c r="AP335" i="1"/>
  <c r="AP373" i="1"/>
  <c r="AP479" i="1"/>
  <c r="AP832" i="1"/>
  <c r="AP751" i="1"/>
  <c r="AP111" i="1"/>
  <c r="AP225" i="1"/>
  <c r="AP773" i="1"/>
  <c r="AP836" i="1"/>
  <c r="AP245" i="1"/>
  <c r="AP346" i="1"/>
  <c r="AP418" i="1"/>
  <c r="AP512" i="1"/>
  <c r="AP532" i="1"/>
  <c r="AP637" i="1"/>
  <c r="AP803" i="1"/>
  <c r="AP865" i="1"/>
  <c r="AP437" i="1"/>
  <c r="AP536" i="1"/>
  <c r="AP23" i="1"/>
  <c r="AP523" i="1"/>
  <c r="AP583" i="1"/>
  <c r="AP705" i="1"/>
  <c r="AP795" i="1"/>
  <c r="AP806" i="1"/>
  <c r="AP406" i="1"/>
  <c r="AP575" i="1"/>
  <c r="AP809" i="1"/>
  <c r="AP819" i="1"/>
  <c r="AP15" i="1"/>
  <c r="AP58" i="1"/>
  <c r="AP80" i="1"/>
  <c r="AP702" i="1"/>
  <c r="AP211" i="1"/>
  <c r="AP285" i="1"/>
  <c r="AP392" i="1"/>
  <c r="AP439" i="1"/>
  <c r="AP448" i="1"/>
  <c r="AP495" i="1"/>
  <c r="AP508" i="1"/>
  <c r="AP580" i="1"/>
  <c r="AP745" i="1"/>
  <c r="AP452" i="1"/>
  <c r="AP757" i="1"/>
  <c r="AP839" i="1"/>
  <c r="AP596" i="1"/>
  <c r="AP742" i="1"/>
  <c r="AP447" i="1"/>
  <c r="AP444" i="1"/>
  <c r="AP635" i="1"/>
  <c r="AP182" i="1"/>
  <c r="AP855" i="1"/>
  <c r="AP597" i="1"/>
  <c r="AP328" i="1"/>
  <c r="AP122" i="1"/>
  <c r="AP198" i="1"/>
  <c r="AP456" i="1"/>
  <c r="AP467" i="1"/>
  <c r="AP490" i="1"/>
  <c r="AP599" i="1"/>
  <c r="AP738" i="1"/>
  <c r="AP606" i="1"/>
  <c r="AP100" i="1"/>
  <c r="AP128" i="1"/>
  <c r="AP221" i="1"/>
  <c r="AP290" i="1"/>
  <c r="AP422" i="1"/>
  <c r="AP562" i="1"/>
  <c r="AP853" i="1"/>
  <c r="AP680" i="1"/>
  <c r="AP26" i="1"/>
  <c r="AP194" i="1"/>
  <c r="AP243" i="1"/>
  <c r="AP321" i="1"/>
  <c r="AP466" i="1"/>
  <c r="AP538" i="1"/>
  <c r="AP673" i="1"/>
  <c r="AP733" i="1"/>
  <c r="AP758" i="1"/>
  <c r="AP791" i="1"/>
  <c r="AP848" i="1"/>
  <c r="AP21" i="1"/>
  <c r="AP30" i="1"/>
  <c r="AP117" i="1"/>
  <c r="AP168" i="1"/>
  <c r="AP208" i="1"/>
  <c r="AP390" i="1"/>
  <c r="AP501" i="1"/>
  <c r="AP546" i="1"/>
  <c r="AP547" i="1"/>
  <c r="AP743" i="1"/>
  <c r="AP721" i="1"/>
  <c r="AP825" i="1"/>
  <c r="AP615" i="1"/>
  <c r="AP157" i="1"/>
  <c r="AP350" i="1"/>
  <c r="AP670" i="1"/>
  <c r="AP129" i="1"/>
  <c r="AP153" i="1"/>
  <c r="AP236" i="1"/>
  <c r="AP349" i="1"/>
  <c r="AP362" i="1"/>
  <c r="AP641" i="1"/>
  <c r="AP740" i="1"/>
  <c r="AP854" i="1"/>
  <c r="AP327" i="1"/>
  <c r="AP16" i="1"/>
  <c r="AO375" i="1"/>
  <c r="AO513" i="1"/>
  <c r="AO514" i="1"/>
  <c r="AO618" i="1"/>
  <c r="AO767" i="1"/>
  <c r="AO31" i="1"/>
  <c r="AO74" i="1"/>
  <c r="AO29" i="1"/>
  <c r="AO138" i="1"/>
  <c r="AO172" i="1"/>
  <c r="AO149" i="1"/>
  <c r="AO594" i="1"/>
  <c r="AO295" i="1"/>
  <c r="AO468" i="1"/>
  <c r="AO178" i="1"/>
  <c r="AO649" i="1"/>
  <c r="AO471" i="1"/>
  <c r="AO232" i="1"/>
  <c r="AO378" i="1"/>
  <c r="AO736" i="1"/>
  <c r="AO344" i="1"/>
  <c r="AO595" i="1"/>
  <c r="AO173" i="1"/>
  <c r="AO85" i="1"/>
  <c r="AO726" i="1"/>
  <c r="AO41" i="1"/>
  <c r="AO125" i="1"/>
  <c r="AO215" i="1"/>
  <c r="AO292" i="1"/>
  <c r="AO442" i="1"/>
  <c r="AO600" i="1"/>
  <c r="AO852" i="1"/>
  <c r="AO70" i="1"/>
  <c r="AO84" i="1"/>
  <c r="AO298" i="1"/>
  <c r="AO417" i="1"/>
  <c r="AO720" i="1"/>
  <c r="AO771" i="1"/>
  <c r="AO782" i="1"/>
  <c r="AO844" i="1"/>
  <c r="AO283" i="1"/>
  <c r="AO311" i="1"/>
  <c r="AO661" i="1"/>
  <c r="AO700" i="1"/>
  <c r="AO54" i="1"/>
  <c r="AO59" i="1"/>
  <c r="AO161" i="1"/>
  <c r="AO180" i="1"/>
  <c r="AO322" i="1"/>
  <c r="AO410" i="1"/>
  <c r="AO598" i="1"/>
  <c r="AO610" i="1"/>
  <c r="AO28" i="1"/>
  <c r="AO231" i="1"/>
  <c r="AO318" i="1"/>
  <c r="AO438" i="1"/>
  <c r="AO492" i="1"/>
  <c r="AO498" i="1"/>
  <c r="AO503" i="1"/>
  <c r="AO734" i="1"/>
  <c r="AO796" i="1"/>
  <c r="AO624" i="1"/>
  <c r="AO716" i="1"/>
  <c r="AO166" i="1"/>
  <c r="AO262" i="1"/>
  <c r="AO351" i="1"/>
  <c r="AO577" i="1"/>
  <c r="AO718" i="1"/>
  <c r="AO729" i="1"/>
  <c r="AO174" i="1"/>
  <c r="AO52" i="1"/>
  <c r="AO133" i="1"/>
  <c r="AO164" i="1"/>
  <c r="AO186" i="1"/>
  <c r="AO426" i="1"/>
  <c r="AO549" i="1"/>
  <c r="AO703" i="1"/>
  <c r="AO859" i="1"/>
  <c r="AO860" i="1"/>
  <c r="AO134" i="1"/>
  <c r="AO143" i="1"/>
  <c r="AO171" i="1"/>
  <c r="AO345" i="1"/>
  <c r="AO510" i="1"/>
  <c r="AO570" i="1"/>
  <c r="AO593" i="1"/>
  <c r="AO798" i="1"/>
  <c r="AO805" i="1"/>
  <c r="AO820" i="1"/>
  <c r="AO142" i="1"/>
  <c r="AO47" i="1"/>
  <c r="AO71" i="1"/>
  <c r="AO95" i="1"/>
  <c r="AO234" i="1"/>
  <c r="AO135" i="1"/>
  <c r="AO273" i="1"/>
  <c r="AO339" i="1"/>
  <c r="AO480" i="1"/>
  <c r="AO443" i="1"/>
  <c r="AO631" i="1"/>
  <c r="AO634" i="1"/>
  <c r="AO658" i="1"/>
  <c r="AO810" i="1"/>
  <c r="AO145" i="1"/>
  <c r="AO150" i="1"/>
  <c r="AO511" i="1"/>
  <c r="AO530" i="1"/>
  <c r="AO544" i="1"/>
  <c r="AO823" i="1"/>
  <c r="AO137" i="1"/>
  <c r="AO146" i="1"/>
  <c r="AO355" i="1"/>
  <c r="AO470" i="1"/>
  <c r="AO586" i="1"/>
  <c r="AO683" i="1"/>
  <c r="AO707" i="1"/>
  <c r="AO750" i="1"/>
  <c r="AO770" i="1"/>
  <c r="AO862" i="1"/>
  <c r="AO51" i="1"/>
  <c r="AO175" i="1"/>
  <c r="AO217" i="1"/>
  <c r="AO274" i="1"/>
  <c r="AO307" i="1"/>
  <c r="AO315" i="1"/>
  <c r="AO359" i="1"/>
  <c r="AO380" i="1"/>
  <c r="AO548" i="1"/>
  <c r="AO690" i="1"/>
  <c r="AO787" i="1"/>
  <c r="AO49" i="1"/>
  <c r="AO156" i="1"/>
  <c r="AO317" i="1"/>
  <c r="AO461" i="1"/>
  <c r="AO711" i="1"/>
  <c r="AO324" i="1"/>
  <c r="AO79" i="1"/>
  <c r="AO408" i="1"/>
  <c r="AO559" i="1"/>
  <c r="AO759" i="1"/>
  <c r="AO833" i="1"/>
  <c r="AO845" i="1"/>
  <c r="AO57" i="1"/>
  <c r="AO98" i="1"/>
  <c r="AO188" i="1"/>
  <c r="AO192" i="1"/>
  <c r="AO206" i="1"/>
  <c r="AO277" i="1"/>
  <c r="AO287" i="1"/>
  <c r="AO300" i="1"/>
  <c r="AO401" i="1"/>
  <c r="AO409" i="1"/>
  <c r="AO497" i="1"/>
  <c r="AO584" i="1"/>
  <c r="AO101" i="1"/>
  <c r="AO626" i="1"/>
  <c r="AO666" i="1"/>
  <c r="AO779" i="1"/>
  <c r="AO257" i="1"/>
  <c r="AO189" i="1"/>
  <c r="AO165" i="1"/>
  <c r="AO271" i="1"/>
  <c r="AO347" i="1"/>
  <c r="AO398" i="1"/>
  <c r="AO449" i="1"/>
  <c r="AO524" i="1"/>
  <c r="AO576" i="1"/>
  <c r="AO651" i="1"/>
  <c r="AO678" i="1"/>
  <c r="AO722" i="1"/>
  <c r="AO794" i="1"/>
  <c r="AO831" i="1"/>
  <c r="AO469" i="1"/>
  <c r="AO528" i="1"/>
  <c r="AO525" i="1"/>
  <c r="AO764" i="1"/>
  <c r="AO120" i="1"/>
  <c r="AO32" i="1"/>
  <c r="AO229" i="1"/>
  <c r="AO357" i="1"/>
  <c r="AO151" i="1"/>
  <c r="AO218" i="1"/>
  <c r="AO360" i="1"/>
  <c r="AO415" i="1"/>
  <c r="AO499" i="1"/>
  <c r="AO830" i="1"/>
  <c r="AO24" i="1"/>
  <c r="AO99" i="1"/>
  <c r="AO132" i="1"/>
  <c r="AO263" i="1"/>
  <c r="AO284" i="1"/>
  <c r="AO299" i="1"/>
  <c r="AO421" i="1"/>
  <c r="AO531" i="1"/>
  <c r="AO534" i="1"/>
  <c r="AO565" i="1"/>
  <c r="AO611" i="1"/>
  <c r="AO89" i="1"/>
  <c r="AO103" i="1"/>
  <c r="AO209" i="1"/>
  <c r="AO235" i="1"/>
  <c r="AO253" i="1"/>
  <c r="AO296" i="1"/>
  <c r="AO427" i="1"/>
  <c r="AO812" i="1"/>
  <c r="AO828" i="1"/>
  <c r="AO847" i="1"/>
  <c r="AO539" i="1"/>
  <c r="AO131" i="1"/>
  <c r="AO289" i="1"/>
  <c r="AO354" i="1"/>
  <c r="AO453" i="1"/>
  <c r="AO489" i="1"/>
  <c r="AO614" i="1"/>
  <c r="AO629" i="1"/>
  <c r="AO642" i="1"/>
  <c r="AO684" i="1"/>
  <c r="AO728" i="1"/>
  <c r="AO835" i="1"/>
  <c r="AO861" i="1"/>
  <c r="AO685" i="1"/>
  <c r="AO144" i="1"/>
  <c r="AO19" i="1"/>
  <c r="AO22" i="1"/>
  <c r="AO154" i="1"/>
  <c r="AO176" i="1"/>
  <c r="AO258" i="1"/>
  <c r="AO293" i="1"/>
  <c r="AO305" i="1"/>
  <c r="AO313" i="1"/>
  <c r="AO356" i="1"/>
  <c r="AO361" i="1"/>
  <c r="AO385" i="1"/>
  <c r="AO496" i="1"/>
  <c r="AO561" i="1"/>
  <c r="AO783" i="1"/>
  <c r="AO130" i="1"/>
  <c r="AO319" i="1"/>
  <c r="AO423" i="1"/>
  <c r="AO655" i="1"/>
  <c r="AO814" i="1"/>
  <c r="AO866" i="1"/>
  <c r="AO66" i="1"/>
  <c r="AO213" i="1"/>
  <c r="AO633" i="1"/>
  <c r="AO38" i="1"/>
  <c r="AO53" i="1"/>
  <c r="AO244" i="1"/>
  <c r="AO370" i="1"/>
  <c r="AO381" i="1"/>
  <c r="AO585" i="1"/>
  <c r="AO829" i="1"/>
  <c r="AO105" i="1"/>
  <c r="AO140" i="1"/>
  <c r="AO190" i="1"/>
  <c r="AO203" i="1"/>
  <c r="AO240" i="1"/>
  <c r="AO265" i="1"/>
  <c r="AO316" i="1"/>
  <c r="AO388" i="1"/>
  <c r="AO478" i="1"/>
  <c r="AO482" i="1"/>
  <c r="AO502" i="1"/>
  <c r="AO541" i="1"/>
  <c r="AO556" i="1"/>
  <c r="AO613" i="1"/>
  <c r="AO663" i="1"/>
  <c r="AO667" i="1"/>
  <c r="AO672" i="1"/>
  <c r="AO693" i="1"/>
  <c r="AO694" i="1"/>
  <c r="AO727" i="1"/>
  <c r="AO774" i="1"/>
  <c r="AO826" i="1"/>
  <c r="AO519" i="1"/>
  <c r="AO856" i="1"/>
  <c r="AO88" i="1"/>
  <c r="AO571" i="1"/>
  <c r="AO500" i="1"/>
  <c r="AO520" i="1"/>
  <c r="AO607" i="1"/>
  <c r="AO640" i="1"/>
  <c r="AO106" i="1"/>
  <c r="AO334" i="1"/>
  <c r="AO540" i="1"/>
  <c r="AO713" i="1"/>
  <c r="AO396" i="1"/>
  <c r="AO332" i="1"/>
  <c r="AO179" i="1"/>
  <c r="AO542" i="1"/>
  <c r="AO237" i="1"/>
  <c r="AO202" i="1"/>
  <c r="AO535" i="1"/>
  <c r="AO692" i="1"/>
  <c r="AO113" i="1"/>
  <c r="AO124" i="1"/>
  <c r="AO242" i="1"/>
  <c r="AO382" i="1"/>
  <c r="AO389" i="1"/>
  <c r="AO724" i="1"/>
  <c r="AO433" i="1"/>
  <c r="AO17" i="1"/>
  <c r="AO454" i="1"/>
  <c r="AO567" i="1"/>
  <c r="AO619" i="1"/>
  <c r="AO127" i="1"/>
  <c r="AO402" i="1"/>
  <c r="AO97" i="1"/>
  <c r="AO78" i="1"/>
  <c r="AO93" i="1"/>
  <c r="AO126" i="1"/>
  <c r="AO167" i="1"/>
  <c r="AO170" i="1"/>
  <c r="AO205" i="1"/>
  <c r="AO241" i="1"/>
  <c r="AO326" i="1"/>
  <c r="AO416" i="1"/>
  <c r="AO455" i="1"/>
  <c r="AO506" i="1"/>
  <c r="AO563" i="1"/>
  <c r="AO730" i="1"/>
  <c r="AO766" i="1"/>
  <c r="AO816" i="1"/>
  <c r="AO863" i="1"/>
  <c r="AO25" i="1"/>
  <c r="AO372" i="1"/>
  <c r="AO405" i="1"/>
  <c r="AO446" i="1"/>
  <c r="AO602" i="1"/>
  <c r="AO838" i="1"/>
  <c r="AO329" i="1"/>
  <c r="AO550" i="1"/>
  <c r="AO601" i="1"/>
  <c r="AO647" i="1"/>
  <c r="AO40" i="1"/>
  <c r="AO86" i="1"/>
  <c r="AO412" i="1"/>
  <c r="AO441" i="1"/>
  <c r="AO572" i="1"/>
  <c r="AO625" i="1"/>
  <c r="AO644" i="1"/>
  <c r="AO653" i="1"/>
  <c r="AO657" i="1"/>
  <c r="AO723" i="1"/>
  <c r="AO763" i="1"/>
  <c r="AO841" i="1"/>
  <c r="AO436" i="1"/>
  <c r="AO219" i="1"/>
  <c r="AO341" i="1"/>
  <c r="AO342" i="1"/>
  <c r="AO393" i="1"/>
  <c r="AO413" i="1"/>
  <c r="AO419" i="1"/>
  <c r="AO451" i="1"/>
  <c r="AO749" i="1"/>
  <c r="AO75" i="1"/>
  <c r="AO397" i="1"/>
  <c r="AO476" i="1"/>
  <c r="AO543" i="1"/>
  <c r="AO591" i="1"/>
  <c r="AO652" i="1"/>
  <c r="AO67" i="1"/>
  <c r="AO96" i="1"/>
  <c r="AO201" i="1"/>
  <c r="AO483" i="1"/>
  <c r="AO491" i="1"/>
  <c r="AO507" i="1"/>
  <c r="AO564" i="1"/>
  <c r="AO60" i="1"/>
  <c r="AO785" i="1"/>
  <c r="AO714" i="1"/>
  <c r="AO56" i="1"/>
  <c r="AO840" i="1"/>
  <c r="AO159" i="1"/>
  <c r="AO364" i="1"/>
  <c r="AO414" i="1"/>
  <c r="AO428" i="1"/>
  <c r="AO459" i="1"/>
  <c r="AO465" i="1"/>
  <c r="AO545" i="1"/>
  <c r="AO821" i="1"/>
  <c r="AO256" i="1"/>
  <c r="AO34" i="1"/>
  <c r="AO366" i="1"/>
  <c r="AO404" i="1"/>
  <c r="AO435" i="1"/>
  <c r="AO786" i="1"/>
  <c r="AO50" i="1"/>
  <c r="AO183" i="1"/>
  <c r="AO282" i="1"/>
  <c r="AO301" i="1"/>
  <c r="AO308" i="1"/>
  <c r="AO488" i="1"/>
  <c r="AO509" i="1"/>
  <c r="AO537" i="1"/>
  <c r="AO687" i="1"/>
  <c r="AO769" i="1"/>
  <c r="AO776" i="1"/>
  <c r="AO82" i="1"/>
  <c r="AO114" i="1"/>
  <c r="AO312" i="1"/>
  <c r="AO394" i="1"/>
  <c r="AO464" i="1"/>
  <c r="AO638" i="1"/>
  <c r="AO715" i="1"/>
  <c r="AO755" i="1"/>
  <c r="AO849" i="1"/>
  <c r="AO63" i="1"/>
  <c r="AO494" i="1"/>
  <c r="AO824" i="1"/>
  <c r="AO27" i="1"/>
  <c r="AO36" i="1"/>
  <c r="AO337" i="1"/>
  <c r="AO387" i="1"/>
  <c r="AO527" i="1"/>
  <c r="AO579" i="1"/>
  <c r="AO612" i="1"/>
  <c r="AO754" i="1"/>
  <c r="AO760" i="1"/>
  <c r="AO799" i="1"/>
  <c r="AO817" i="1"/>
  <c r="AO139" i="1"/>
  <c r="AO228" i="1"/>
  <c r="AO268" i="1"/>
  <c r="AO323" i="1"/>
  <c r="AO592" i="1"/>
  <c r="AO710" i="1"/>
  <c r="AO781" i="1"/>
  <c r="AO827" i="1"/>
  <c r="AO778" i="1"/>
  <c r="AO136" i="1"/>
  <c r="AO181" i="1"/>
  <c r="AO199" i="1"/>
  <c r="AO200" i="1"/>
  <c r="AO336" i="1"/>
  <c r="AO473" i="1"/>
  <c r="AO822" i="1"/>
  <c r="AO431" i="1"/>
  <c r="AO238" i="1"/>
  <c r="AO91" i="1"/>
  <c r="AO286" i="1"/>
  <c r="AO403" i="1"/>
  <c r="AO529" i="1"/>
  <c r="AO605" i="1"/>
  <c r="AO622" i="1"/>
  <c r="AO807" i="1"/>
  <c r="AO643" i="1"/>
  <c r="AO94" i="1"/>
  <c r="AO116" i="1"/>
  <c r="AO252" i="1"/>
  <c r="AO280" i="1"/>
  <c r="AO306" i="1"/>
  <c r="AO352" i="1"/>
  <c r="AO376" i="1"/>
  <c r="AO457" i="1"/>
  <c r="AO475" i="1"/>
  <c r="AO630" i="1"/>
  <c r="AO650" i="1"/>
  <c r="AO682" i="1"/>
  <c r="AO719" i="1"/>
  <c r="AO765" i="1"/>
  <c r="AO789" i="1"/>
  <c r="AO555" i="1"/>
  <c r="AO13" i="1"/>
  <c r="AO43" i="1"/>
  <c r="AO112" i="1"/>
  <c r="AO216" i="1"/>
  <c r="AO249" i="1"/>
  <c r="AO325" i="1"/>
  <c r="AO463" i="1"/>
  <c r="AO487" i="1"/>
  <c r="AO676" i="1"/>
  <c r="AO697" i="1"/>
  <c r="AO768" i="1"/>
  <c r="AO813" i="1"/>
  <c r="AO504" i="1"/>
  <c r="AO648" i="1"/>
  <c r="AO44" i="1"/>
  <c r="AO141" i="1"/>
  <c r="AO191" i="1"/>
  <c r="AO223" i="1"/>
  <c r="AO297" i="1"/>
  <c r="AO340" i="1"/>
  <c r="AO399" i="1"/>
  <c r="AO445" i="1"/>
  <c r="AO717" i="1"/>
  <c r="AO184" i="1"/>
  <c r="AO434" i="1"/>
  <c r="AO581" i="1"/>
  <c r="AO746" i="1"/>
  <c r="AO587" i="1"/>
  <c r="AO14" i="1"/>
  <c r="AO77" i="1"/>
  <c r="AO102" i="1"/>
  <c r="AO227" i="1"/>
  <c r="AO251" i="1"/>
  <c r="AO430" i="1"/>
  <c r="AO472" i="1"/>
  <c r="AO681" i="1"/>
  <c r="AO686" i="1"/>
  <c r="AO843" i="1"/>
  <c r="AO858" i="1"/>
  <c r="AO12" i="1"/>
  <c r="AO92" i="1"/>
  <c r="AO302" i="1"/>
  <c r="AO343" i="1"/>
  <c r="AO367" i="1"/>
  <c r="AO628" i="1"/>
  <c r="AO709" i="1"/>
  <c r="AO784" i="1"/>
  <c r="AO123" i="1"/>
  <c r="AO222" i="1"/>
  <c r="AO266" i="1"/>
  <c r="AO668" i="1"/>
  <c r="AO756" i="1"/>
  <c r="AO608" i="1"/>
  <c r="AO55" i="1"/>
  <c r="AO90" i="1"/>
  <c r="AO162" i="1"/>
  <c r="AO195" i="1"/>
  <c r="AO204" i="1"/>
  <c r="AO214" i="1"/>
  <c r="AO246" i="1"/>
  <c r="AO260" i="1"/>
  <c r="AO275" i="1"/>
  <c r="AO368" i="1"/>
  <c r="AO578" i="1"/>
  <c r="AO616" i="1"/>
  <c r="AO620" i="1"/>
  <c r="AO623" i="1"/>
  <c r="AO627" i="1"/>
  <c r="AO665" i="1"/>
  <c r="AO788" i="1"/>
  <c r="AO793" i="1"/>
  <c r="AO801" i="1"/>
  <c r="AO790" i="1"/>
  <c r="AO320" i="1"/>
  <c r="AO737" i="1"/>
  <c r="AO772" i="1"/>
  <c r="AO39" i="1"/>
  <c r="AO104" i="1"/>
  <c r="AO115" i="1"/>
  <c r="AO212" i="1"/>
  <c r="AO278" i="1"/>
  <c r="AO369" i="1"/>
  <c r="AO379" i="1"/>
  <c r="AO425" i="1"/>
  <c r="AO632" i="1"/>
  <c r="AO689" i="1"/>
  <c r="AO696" i="1"/>
  <c r="AO762" i="1"/>
  <c r="AO842" i="1"/>
  <c r="AO669" i="1"/>
  <c r="AO239" i="1"/>
  <c r="AO358" i="1"/>
  <c r="AO384" i="1"/>
  <c r="AO395" i="1"/>
  <c r="AO636" i="1"/>
  <c r="AO688" i="1"/>
  <c r="AO780" i="1"/>
  <c r="AO857" i="1"/>
  <c r="AO407" i="1"/>
  <c r="AO68" i="1"/>
  <c r="AO160" i="1"/>
  <c r="AO187" i="1"/>
  <c r="AO233" i="1"/>
  <c r="AO261" i="1"/>
  <c r="AO276" i="1"/>
  <c r="AO279" i="1"/>
  <c r="AO288" i="1"/>
  <c r="AO338" i="1"/>
  <c r="AO460" i="1"/>
  <c r="AO515" i="1"/>
  <c r="AO526" i="1"/>
  <c r="AO582" i="1"/>
  <c r="AO777" i="1"/>
  <c r="AO846" i="1"/>
  <c r="AO193" i="1"/>
  <c r="AO272" i="1"/>
  <c r="AO314" i="1"/>
  <c r="AO477" i="1"/>
  <c r="AO484" i="1"/>
  <c r="AO706" i="1"/>
  <c r="AO752" i="1"/>
  <c r="AO800" i="1"/>
  <c r="AO834" i="1"/>
  <c r="AO569" i="1"/>
  <c r="AO589" i="1"/>
  <c r="AO679" i="1"/>
  <c r="AO269" i="1"/>
  <c r="AO458" i="1"/>
  <c r="AO35" i="1"/>
  <c r="AO474" i="1"/>
  <c r="AO588" i="1"/>
  <c r="AO505" i="1"/>
  <c r="AO712" i="1"/>
  <c r="AO792" i="1"/>
  <c r="AO557" i="1"/>
  <c r="AO304" i="1"/>
  <c r="AO744" i="1"/>
  <c r="AO837" i="1"/>
  <c r="AO107" i="1"/>
  <c r="AO603" i="1"/>
  <c r="AO639" i="1"/>
  <c r="AO654" i="1"/>
  <c r="AO69" i="1"/>
  <c r="AO158" i="1"/>
  <c r="AO210" i="1"/>
  <c r="AO450" i="1"/>
  <c r="AO485" i="1"/>
  <c r="AO533" i="1"/>
  <c r="AO551" i="1"/>
  <c r="AO656" i="1"/>
  <c r="AO660" i="1"/>
  <c r="AO695" i="1"/>
  <c r="AO704" i="1"/>
  <c r="AO797" i="1"/>
  <c r="AO804" i="1"/>
  <c r="AO811" i="1"/>
  <c r="AO815" i="1"/>
  <c r="AO81" i="1"/>
  <c r="AO118" i="1"/>
  <c r="AO196" i="1"/>
  <c r="AO267" i="1"/>
  <c r="AO291" i="1"/>
  <c r="AO363" i="1"/>
  <c r="AO554" i="1"/>
  <c r="AO604" i="1"/>
  <c r="AO659" i="1"/>
  <c r="AO691" i="1"/>
  <c r="AO226" i="1"/>
  <c r="AO270" i="1"/>
  <c r="AO481" i="1"/>
  <c r="AO553" i="1"/>
  <c r="AO566" i="1"/>
  <c r="AO590" i="1"/>
  <c r="AO61" i="1"/>
  <c r="AO353" i="1"/>
  <c r="AO377" i="1"/>
  <c r="AO420" i="1"/>
  <c r="AO486" i="1"/>
  <c r="AO493" i="1"/>
  <c r="AO753" i="1"/>
  <c r="AO48" i="1"/>
  <c r="AO331" i="1"/>
  <c r="AO677" i="1"/>
  <c r="AO761" i="1"/>
  <c r="AO818" i="1"/>
  <c r="AO674" i="1"/>
  <c r="AO42" i="1"/>
  <c r="AO83" i="1"/>
  <c r="AO108" i="1"/>
  <c r="AO119" i="1"/>
  <c r="AO147" i="1"/>
  <c r="AO177" i="1"/>
  <c r="AO255" i="1"/>
  <c r="AO264" i="1"/>
  <c r="AO281" i="1"/>
  <c r="AO310" i="1"/>
  <c r="AO371" i="1"/>
  <c r="AO374" i="1"/>
  <c r="AO400" i="1"/>
  <c r="AO432" i="1"/>
  <c r="AO462" i="1"/>
  <c r="AO516" i="1"/>
  <c r="AO517" i="1"/>
  <c r="AO558" i="1"/>
  <c r="AO609" i="1"/>
  <c r="AO646" i="1"/>
  <c r="AO775" i="1"/>
  <c r="AO802" i="1"/>
  <c r="AO851" i="1"/>
  <c r="AO391" i="1"/>
  <c r="AO46" i="1"/>
  <c r="AO224" i="1"/>
  <c r="AO65" i="1"/>
  <c r="AO411" i="1"/>
  <c r="AO248" i="1"/>
  <c r="AO645" i="1"/>
  <c r="AO701" i="1"/>
  <c r="AO708" i="1"/>
  <c r="AO574" i="1"/>
  <c r="AO62" i="1"/>
  <c r="AO76" i="1"/>
  <c r="AO155" i="1"/>
  <c r="AO247" i="1"/>
  <c r="AO864" i="1"/>
  <c r="AO37" i="1"/>
  <c r="AO303" i="1"/>
  <c r="AO309" i="1"/>
  <c r="AO330" i="1"/>
  <c r="AO365" i="1"/>
  <c r="AO568" i="1"/>
  <c r="AO850" i="1"/>
  <c r="AO18" i="1"/>
  <c r="AO45" i="1"/>
  <c r="AO64" i="1"/>
  <c r="AO109" i="1"/>
  <c r="AO169" i="1"/>
  <c r="AO254" i="1"/>
  <c r="AO294" i="1"/>
  <c r="AO333" i="1"/>
  <c r="AO383" i="1"/>
  <c r="AO429" i="1"/>
  <c r="AO440" i="1"/>
  <c r="AO521" i="1"/>
  <c r="AO522" i="1"/>
  <c r="AO573" i="1"/>
  <c r="AO621" i="1"/>
  <c r="AO664" i="1"/>
  <c r="AO671" i="1"/>
  <c r="AO675" i="1"/>
  <c r="AO731" i="1"/>
  <c r="AO739" i="1"/>
  <c r="AO741" i="1"/>
  <c r="AO747" i="1"/>
  <c r="AO748" i="1"/>
  <c r="AO699" i="1"/>
  <c r="AO725" i="1"/>
  <c r="AO808" i="1"/>
  <c r="AO732" i="1"/>
  <c r="AO698" i="1"/>
  <c r="AO735" i="1"/>
  <c r="AO250" i="1"/>
  <c r="AO518" i="1"/>
  <c r="AO617" i="1"/>
  <c r="AO87" i="1"/>
  <c r="AO20" i="1"/>
  <c r="AO148" i="1"/>
  <c r="AO220" i="1"/>
  <c r="AO348" i="1"/>
  <c r="AO552" i="1"/>
  <c r="AO33" i="1"/>
  <c r="AO72" i="1"/>
  <c r="AO163" i="1"/>
  <c r="AO197" i="1"/>
  <c r="AO207" i="1"/>
  <c r="AO386" i="1"/>
  <c r="AO424" i="1"/>
  <c r="AO560" i="1"/>
  <c r="AO73" i="1"/>
  <c r="AO110" i="1"/>
  <c r="AO121" i="1"/>
  <c r="AO152" i="1"/>
  <c r="AO230" i="1"/>
  <c r="AO335" i="1"/>
  <c r="AO373" i="1"/>
  <c r="AO479" i="1"/>
  <c r="AO832" i="1"/>
  <c r="AO751" i="1"/>
  <c r="AO111" i="1"/>
  <c r="AO225" i="1"/>
  <c r="AO773" i="1"/>
  <c r="AO836" i="1"/>
  <c r="AO245" i="1"/>
  <c r="AO346" i="1"/>
  <c r="AO418" i="1"/>
  <c r="AO512" i="1"/>
  <c r="AO532" i="1"/>
  <c r="AO637" i="1"/>
  <c r="AO803" i="1"/>
  <c r="AO865" i="1"/>
  <c r="AO437" i="1"/>
  <c r="AO536" i="1"/>
  <c r="AO23" i="1"/>
  <c r="AO523" i="1"/>
  <c r="AO583" i="1"/>
  <c r="AO705" i="1"/>
  <c r="AO795" i="1"/>
  <c r="AO806" i="1"/>
  <c r="AO406" i="1"/>
  <c r="AO575" i="1"/>
  <c r="AO809" i="1"/>
  <c r="AO819" i="1"/>
  <c r="AO15" i="1"/>
  <c r="AO58" i="1"/>
  <c r="AO80" i="1"/>
  <c r="AO702" i="1"/>
  <c r="AO211" i="1"/>
  <c r="AO285" i="1"/>
  <c r="AO392" i="1"/>
  <c r="AO439" i="1"/>
  <c r="AO448" i="1"/>
  <c r="AO495" i="1"/>
  <c r="AO508" i="1"/>
  <c r="AO580" i="1"/>
  <c r="AO745" i="1"/>
  <c r="AO452" i="1"/>
  <c r="AO757" i="1"/>
  <c r="AO839" i="1"/>
  <c r="AO596" i="1"/>
  <c r="AO742" i="1"/>
  <c r="AO447" i="1"/>
  <c r="AO444" i="1"/>
  <c r="AO635" i="1"/>
  <c r="AO182" i="1"/>
  <c r="AO855" i="1"/>
  <c r="AO597" i="1"/>
  <c r="AO328" i="1"/>
  <c r="AO122" i="1"/>
  <c r="AO198" i="1"/>
  <c r="AO456" i="1"/>
  <c r="AO467" i="1"/>
  <c r="AO490" i="1"/>
  <c r="AO599" i="1"/>
  <c r="AO738" i="1"/>
  <c r="AO606" i="1"/>
  <c r="AO100" i="1"/>
  <c r="AO128" i="1"/>
  <c r="AO221" i="1"/>
  <c r="AO290" i="1"/>
  <c r="AO422" i="1"/>
  <c r="AO562" i="1"/>
  <c r="AO853" i="1"/>
  <c r="AO680" i="1"/>
  <c r="AO26" i="1"/>
  <c r="AO194" i="1"/>
  <c r="AO243" i="1"/>
  <c r="AO321" i="1"/>
  <c r="AO466" i="1"/>
  <c r="AO538" i="1"/>
  <c r="AO673" i="1"/>
  <c r="AO733" i="1"/>
  <c r="AO758" i="1"/>
  <c r="AO791" i="1"/>
  <c r="AO848" i="1"/>
  <c r="AO21" i="1"/>
  <c r="AO30" i="1"/>
  <c r="AO117" i="1"/>
  <c r="AO168" i="1"/>
  <c r="AO208" i="1"/>
  <c r="AO390" i="1"/>
  <c r="AO501" i="1"/>
  <c r="AO546" i="1"/>
  <c r="AO547" i="1"/>
  <c r="AO743" i="1"/>
  <c r="AO721" i="1"/>
  <c r="AO825" i="1"/>
  <c r="AO615" i="1"/>
  <c r="AO157" i="1"/>
  <c r="AO350" i="1"/>
  <c r="AO670" i="1"/>
  <c r="AO129" i="1"/>
  <c r="AO153" i="1"/>
  <c r="AO236" i="1"/>
  <c r="AO349" i="1"/>
  <c r="AO362" i="1"/>
  <c r="AO641" i="1"/>
  <c r="AO740" i="1"/>
  <c r="AO854" i="1"/>
  <c r="AO327" i="1"/>
  <c r="AO16" i="1"/>
  <c r="AA13" i="1" l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12" i="1"/>
  <c r="AH865" i="1" l="1"/>
  <c r="AH861" i="1"/>
  <c r="AJ861" i="1" s="1"/>
  <c r="AH857" i="1"/>
  <c r="AJ857" i="1" s="1"/>
  <c r="AH853" i="1"/>
  <c r="AJ853" i="1" s="1"/>
  <c r="AH849" i="1"/>
  <c r="AJ849" i="1" s="1"/>
  <c r="AH845" i="1"/>
  <c r="AH841" i="1"/>
  <c r="AH837" i="1"/>
  <c r="AH833" i="1"/>
  <c r="AJ833" i="1" s="1"/>
  <c r="AH829" i="1"/>
  <c r="AJ829" i="1" s="1"/>
  <c r="AH825" i="1"/>
  <c r="AJ825" i="1" s="1"/>
  <c r="AH821" i="1"/>
  <c r="AH817" i="1"/>
  <c r="AJ817" i="1" s="1"/>
  <c r="AH813" i="1"/>
  <c r="AJ813" i="1" s="1"/>
  <c r="AH809" i="1"/>
  <c r="AJ809" i="1" s="1"/>
  <c r="AH805" i="1"/>
  <c r="AH801" i="1"/>
  <c r="AJ801" i="1" s="1"/>
  <c r="AH797" i="1"/>
  <c r="AJ797" i="1" s="1"/>
  <c r="AH793" i="1"/>
  <c r="AJ793" i="1" s="1"/>
  <c r="AH789" i="1"/>
  <c r="AJ789" i="1" s="1"/>
  <c r="AH785" i="1"/>
  <c r="AH781" i="1"/>
  <c r="AJ781" i="1" s="1"/>
  <c r="AH777" i="1"/>
  <c r="AJ777" i="1" s="1"/>
  <c r="AH773" i="1"/>
  <c r="AH770" i="1"/>
  <c r="AJ770" i="1" s="1"/>
  <c r="AH766" i="1"/>
  <c r="AJ766" i="1" s="1"/>
  <c r="AH762" i="1"/>
  <c r="AH758" i="1"/>
  <c r="AH754" i="1"/>
  <c r="AJ754" i="1" s="1"/>
  <c r="AH750" i="1"/>
  <c r="AJ750" i="1" s="1"/>
  <c r="AH746" i="1"/>
  <c r="AH742" i="1"/>
  <c r="AH738" i="1"/>
  <c r="AH734" i="1"/>
  <c r="AJ734" i="1" s="1"/>
  <c r="AH730" i="1"/>
  <c r="AJ730" i="1" s="1"/>
  <c r="AH726" i="1"/>
  <c r="AH722" i="1"/>
  <c r="AH718" i="1"/>
  <c r="AH714" i="1"/>
  <c r="AH710" i="1"/>
  <c r="AJ710" i="1" s="1"/>
  <c r="AH706" i="1"/>
  <c r="AJ706" i="1" s="1"/>
  <c r="AH702" i="1"/>
  <c r="AH698" i="1"/>
  <c r="AH694" i="1"/>
  <c r="AH690" i="1"/>
  <c r="AH686" i="1"/>
  <c r="AJ686" i="1" s="1"/>
  <c r="AH682" i="1"/>
  <c r="AJ682" i="1" s="1"/>
  <c r="AH678" i="1"/>
  <c r="AH674" i="1"/>
  <c r="AJ674" i="1" s="1"/>
  <c r="AH670" i="1"/>
  <c r="AH666" i="1"/>
  <c r="AJ666" i="1" s="1"/>
  <c r="AH661" i="1"/>
  <c r="AJ661" i="1" s="1"/>
  <c r="AH657" i="1"/>
  <c r="AJ657" i="1" s="1"/>
  <c r="AH653" i="1"/>
  <c r="AJ653" i="1" s="1"/>
  <c r="AH649" i="1"/>
  <c r="AH645" i="1"/>
  <c r="AH641" i="1"/>
  <c r="AJ641" i="1" s="1"/>
  <c r="AH637" i="1"/>
  <c r="AH633" i="1"/>
  <c r="AH629" i="1"/>
  <c r="AJ629" i="1" s="1"/>
  <c r="AH625" i="1"/>
  <c r="AJ625" i="1" s="1"/>
  <c r="AH621" i="1"/>
  <c r="AH617" i="1"/>
  <c r="AH613" i="1"/>
  <c r="AH609" i="1"/>
  <c r="AH605" i="1"/>
  <c r="AH601" i="1"/>
  <c r="AH597" i="1"/>
  <c r="AH593" i="1"/>
  <c r="AH589" i="1"/>
  <c r="AH585" i="1"/>
  <c r="AJ585" i="1" s="1"/>
  <c r="AH581" i="1"/>
  <c r="AJ581" i="1" s="1"/>
  <c r="AH577" i="1"/>
  <c r="AH573" i="1"/>
  <c r="AH569" i="1"/>
  <c r="AH565" i="1"/>
  <c r="AJ565" i="1" s="1"/>
  <c r="AH561" i="1"/>
  <c r="AJ561" i="1" s="1"/>
  <c r="AH557" i="1"/>
  <c r="AH553" i="1"/>
  <c r="AH549" i="1"/>
  <c r="AH545" i="1"/>
  <c r="AH541" i="1"/>
  <c r="AJ541" i="1" s="1"/>
  <c r="AH537" i="1"/>
  <c r="AH533" i="1"/>
  <c r="AJ533" i="1" s="1"/>
  <c r="AH529" i="1"/>
  <c r="AH525" i="1"/>
  <c r="AH521" i="1"/>
  <c r="AJ521" i="1" s="1"/>
  <c r="AH517" i="1"/>
  <c r="AJ517" i="1" s="1"/>
  <c r="AH513" i="1"/>
  <c r="AJ513" i="1" s="1"/>
  <c r="AH509" i="1"/>
  <c r="AH505" i="1"/>
  <c r="AH501" i="1"/>
  <c r="AJ501" i="1" s="1"/>
  <c r="AH497" i="1"/>
  <c r="AJ497" i="1" s="1"/>
  <c r="AH493" i="1"/>
  <c r="AH489" i="1"/>
  <c r="AJ489" i="1" s="1"/>
  <c r="AH485" i="1"/>
  <c r="AJ485" i="1" s="1"/>
  <c r="AH481" i="1"/>
  <c r="AH477" i="1"/>
  <c r="AH473" i="1"/>
  <c r="AH469" i="1"/>
  <c r="AH465" i="1"/>
  <c r="AH461" i="1"/>
  <c r="AJ461" i="1" s="1"/>
  <c r="AH457" i="1"/>
  <c r="AJ457" i="1" s="1"/>
  <c r="AH453" i="1"/>
  <c r="AJ453" i="1" s="1"/>
  <c r="AH449" i="1"/>
  <c r="AH445" i="1"/>
  <c r="AJ445" i="1" s="1"/>
  <c r="AH441" i="1"/>
  <c r="AJ441" i="1" s="1"/>
  <c r="AH437" i="1"/>
  <c r="AH433" i="1"/>
  <c r="AH429" i="1"/>
  <c r="AJ429" i="1" s="1"/>
  <c r="AH425" i="1"/>
  <c r="AJ425" i="1" s="1"/>
  <c r="AH421" i="1"/>
  <c r="AJ421" i="1" s="1"/>
  <c r="AH417" i="1"/>
  <c r="AJ417" i="1" s="1"/>
  <c r="AH413" i="1"/>
  <c r="AJ413" i="1" s="1"/>
  <c r="AH409" i="1"/>
  <c r="AJ409" i="1" s="1"/>
  <c r="AH405" i="1"/>
  <c r="AH401" i="1"/>
  <c r="AJ401" i="1" s="1"/>
  <c r="AH397" i="1"/>
  <c r="AH393" i="1"/>
  <c r="AJ393" i="1" s="1"/>
  <c r="AH389" i="1"/>
  <c r="AJ389" i="1" s="1"/>
  <c r="AH385" i="1"/>
  <c r="AJ385" i="1" s="1"/>
  <c r="AH381" i="1"/>
  <c r="AJ381" i="1" s="1"/>
  <c r="AH377" i="1"/>
  <c r="AJ377" i="1" s="1"/>
  <c r="AH373" i="1"/>
  <c r="AJ373" i="1" s="1"/>
  <c r="AH369" i="1"/>
  <c r="AJ369" i="1" s="1"/>
  <c r="AH365" i="1"/>
  <c r="AJ365" i="1" s="1"/>
  <c r="AH361" i="1"/>
  <c r="AJ361" i="1" s="1"/>
  <c r="AH357" i="1"/>
  <c r="AH353" i="1"/>
  <c r="AJ353" i="1" s="1"/>
  <c r="AH349" i="1"/>
  <c r="AJ349" i="1" s="1"/>
  <c r="AH345" i="1"/>
  <c r="AJ345" i="1" s="1"/>
  <c r="AH341" i="1"/>
  <c r="AJ341" i="1" s="1"/>
  <c r="AH337" i="1"/>
  <c r="AJ337" i="1" s="1"/>
  <c r="AH333" i="1"/>
  <c r="AJ333" i="1" s="1"/>
  <c r="AH329" i="1"/>
  <c r="AJ329" i="1" s="1"/>
  <c r="AH325" i="1"/>
  <c r="AJ325" i="1" s="1"/>
  <c r="AH321" i="1"/>
  <c r="AH317" i="1"/>
  <c r="AJ317" i="1" s="1"/>
  <c r="AH313" i="1"/>
  <c r="AJ313" i="1" s="1"/>
  <c r="AH309" i="1"/>
  <c r="AJ309" i="1" s="1"/>
  <c r="AH305" i="1"/>
  <c r="AJ305" i="1" s="1"/>
  <c r="AH301" i="1"/>
  <c r="AJ301" i="1" s="1"/>
  <c r="AH297" i="1"/>
  <c r="AJ297" i="1" s="1"/>
  <c r="AH293" i="1"/>
  <c r="AJ293" i="1" s="1"/>
  <c r="AH289" i="1"/>
  <c r="AJ289" i="1" s="1"/>
  <c r="AH285" i="1"/>
  <c r="AH281" i="1"/>
  <c r="AH277" i="1"/>
  <c r="AJ277" i="1" s="1"/>
  <c r="AH273" i="1"/>
  <c r="AJ273" i="1" s="1"/>
  <c r="AH269" i="1"/>
  <c r="AH265" i="1"/>
  <c r="AH261" i="1"/>
  <c r="AH256" i="1"/>
  <c r="AJ256" i="1" s="1"/>
  <c r="AH252" i="1"/>
  <c r="AJ252" i="1" s="1"/>
  <c r="AH248" i="1"/>
  <c r="AH244" i="1"/>
  <c r="AJ244" i="1" s="1"/>
  <c r="AH240" i="1"/>
  <c r="AH236" i="1"/>
  <c r="AJ236" i="1" s="1"/>
  <c r="AH232" i="1"/>
  <c r="AH228" i="1"/>
  <c r="AJ228" i="1" s="1"/>
  <c r="AH224" i="1"/>
  <c r="AH220" i="1"/>
  <c r="AJ220" i="1" s="1"/>
  <c r="AH216" i="1"/>
  <c r="AJ216" i="1" s="1"/>
  <c r="AH212" i="1"/>
  <c r="AJ212" i="1" s="1"/>
  <c r="AH208" i="1"/>
  <c r="AH204" i="1"/>
  <c r="AJ204" i="1" s="1"/>
  <c r="AH200" i="1"/>
  <c r="AJ200" i="1" s="1"/>
  <c r="AH196" i="1"/>
  <c r="AJ196" i="1" s="1"/>
  <c r="AH192" i="1"/>
  <c r="AJ192" i="1" s="1"/>
  <c r="AH188" i="1"/>
  <c r="AH183" i="1"/>
  <c r="AJ183" i="1" s="1"/>
  <c r="AH179" i="1"/>
  <c r="AH175" i="1"/>
  <c r="AH171" i="1"/>
  <c r="AH167" i="1"/>
  <c r="AH163" i="1"/>
  <c r="AH159" i="1"/>
  <c r="AJ159" i="1" s="1"/>
  <c r="AH155" i="1"/>
  <c r="AH151" i="1"/>
  <c r="AH147" i="1"/>
  <c r="AH143" i="1"/>
  <c r="AH139" i="1"/>
  <c r="AJ139" i="1" s="1"/>
  <c r="AH135" i="1"/>
  <c r="AJ135" i="1" s="1"/>
  <c r="AH131" i="1"/>
  <c r="AJ131" i="1" s="1"/>
  <c r="AH127" i="1"/>
  <c r="AH123" i="1"/>
  <c r="AH119" i="1"/>
  <c r="AJ119" i="1" s="1"/>
  <c r="AH115" i="1"/>
  <c r="AJ115" i="1" s="1"/>
  <c r="AH111" i="1"/>
  <c r="AH107" i="1"/>
  <c r="AH103" i="1"/>
  <c r="AH99" i="1"/>
  <c r="AH95" i="1"/>
  <c r="AJ95" i="1" s="1"/>
  <c r="AH91" i="1"/>
  <c r="AJ91" i="1" s="1"/>
  <c r="AH87" i="1"/>
  <c r="AH83" i="1"/>
  <c r="AJ83" i="1" s="1"/>
  <c r="AH79" i="1"/>
  <c r="AJ79" i="1" s="1"/>
  <c r="AH75" i="1"/>
  <c r="AJ75" i="1" s="1"/>
  <c r="AH71" i="1"/>
  <c r="AJ71" i="1" s="1"/>
  <c r="AH67" i="1"/>
  <c r="AJ67" i="1" s="1"/>
  <c r="AH63" i="1"/>
  <c r="AJ63" i="1" s="1"/>
  <c r="AH59" i="1"/>
  <c r="AJ59" i="1" s="1"/>
  <c r="AH55" i="1"/>
  <c r="AJ55" i="1" s="1"/>
  <c r="AH51" i="1"/>
  <c r="AH47" i="1"/>
  <c r="AH43" i="1"/>
  <c r="AH39" i="1"/>
  <c r="AH35" i="1"/>
  <c r="AH31" i="1"/>
  <c r="AH27" i="1"/>
  <c r="AJ27" i="1" s="1"/>
  <c r="AH23" i="1"/>
  <c r="AJ23" i="1" s="1"/>
  <c r="AH19" i="1"/>
  <c r="AH15" i="1"/>
  <c r="AH864" i="1"/>
  <c r="AH860" i="1"/>
  <c r="AJ860" i="1" s="1"/>
  <c r="AH856" i="1"/>
  <c r="AJ856" i="1" s="1"/>
  <c r="AH852" i="1"/>
  <c r="AJ852" i="1" s="1"/>
  <c r="AH848" i="1"/>
  <c r="AH844" i="1"/>
  <c r="AJ844" i="1" s="1"/>
  <c r="AH840" i="1"/>
  <c r="AJ840" i="1" s="1"/>
  <c r="AH836" i="1"/>
  <c r="AJ836" i="1" s="1"/>
  <c r="AH832" i="1"/>
  <c r="AH828" i="1"/>
  <c r="AJ828" i="1" s="1"/>
  <c r="AH824" i="1"/>
  <c r="AJ824" i="1" s="1"/>
  <c r="AH820" i="1"/>
  <c r="AH816" i="1"/>
  <c r="AJ816" i="1" s="1"/>
  <c r="AH812" i="1"/>
  <c r="AJ812" i="1" s="1"/>
  <c r="AH808" i="1"/>
  <c r="AH804" i="1"/>
  <c r="AJ804" i="1" s="1"/>
  <c r="AH800" i="1"/>
  <c r="AJ800" i="1" s="1"/>
  <c r="AH796" i="1"/>
  <c r="AJ796" i="1" s="1"/>
  <c r="AH792" i="1"/>
  <c r="AH788" i="1"/>
  <c r="AJ788" i="1" s="1"/>
  <c r="AH784" i="1"/>
  <c r="AJ784" i="1" s="1"/>
  <c r="AH780" i="1"/>
  <c r="AJ780" i="1" s="1"/>
  <c r="AH776" i="1"/>
  <c r="AJ776" i="1" s="1"/>
  <c r="AH769" i="1"/>
  <c r="AJ769" i="1" s="1"/>
  <c r="AH765" i="1"/>
  <c r="AJ765" i="1" s="1"/>
  <c r="AH761" i="1"/>
  <c r="AH757" i="1"/>
  <c r="AH753" i="1"/>
  <c r="AJ753" i="1" s="1"/>
  <c r="AH749" i="1"/>
  <c r="AJ749" i="1" s="1"/>
  <c r="AH745" i="1"/>
  <c r="AH741" i="1"/>
  <c r="AH737" i="1"/>
  <c r="AJ737" i="1" s="1"/>
  <c r="AH733" i="1"/>
  <c r="AH729" i="1"/>
  <c r="AJ729" i="1" s="1"/>
  <c r="AH725" i="1"/>
  <c r="AH721" i="1"/>
  <c r="AH717" i="1"/>
  <c r="AJ717" i="1" s="1"/>
  <c r="AH713" i="1"/>
  <c r="AH709" i="1"/>
  <c r="AJ709" i="1" s="1"/>
  <c r="AH705" i="1"/>
  <c r="AH701" i="1"/>
  <c r="AH697" i="1"/>
  <c r="AJ697" i="1" s="1"/>
  <c r="AH693" i="1"/>
  <c r="AH689" i="1"/>
  <c r="AH685" i="1"/>
  <c r="AJ685" i="1" s="1"/>
  <c r="AH681" i="1"/>
  <c r="AJ681" i="1" s="1"/>
  <c r="AH677" i="1"/>
  <c r="AH673" i="1"/>
  <c r="AJ673" i="1" s="1"/>
  <c r="AH669" i="1"/>
  <c r="AJ669" i="1" s="1"/>
  <c r="AH665" i="1"/>
  <c r="AH660" i="1"/>
  <c r="AH656" i="1"/>
  <c r="AH652" i="1"/>
  <c r="AJ652" i="1" s="1"/>
  <c r="AH648" i="1"/>
  <c r="AJ648" i="1" s="1"/>
  <c r="AH644" i="1"/>
  <c r="AJ644" i="1" s="1"/>
  <c r="AH640" i="1"/>
  <c r="AH636" i="1"/>
  <c r="AH632" i="1"/>
  <c r="AH628" i="1"/>
  <c r="AJ628" i="1" s="1"/>
  <c r="AH624" i="1"/>
  <c r="AJ624" i="1" s="1"/>
  <c r="AH620" i="1"/>
  <c r="AJ620" i="1" s="1"/>
  <c r="AH616" i="1"/>
  <c r="AJ616" i="1" s="1"/>
  <c r="AH612" i="1"/>
  <c r="AJ612" i="1" s="1"/>
  <c r="AH608" i="1"/>
  <c r="AH604" i="1"/>
  <c r="AJ604" i="1" s="1"/>
  <c r="AH600" i="1"/>
  <c r="AJ600" i="1" s="1"/>
  <c r="AH596" i="1"/>
  <c r="AH592" i="1"/>
  <c r="AJ592" i="1" s="1"/>
  <c r="AH588" i="1"/>
  <c r="AH584" i="1"/>
  <c r="AJ584" i="1" s="1"/>
  <c r="AH580" i="1"/>
  <c r="AH576" i="1"/>
  <c r="AJ576" i="1" s="1"/>
  <c r="AH572" i="1"/>
  <c r="AJ572" i="1" s="1"/>
  <c r="AH568" i="1"/>
  <c r="AJ568" i="1" s="1"/>
  <c r="AH564" i="1"/>
  <c r="AJ564" i="1" s="1"/>
  <c r="AH560" i="1"/>
  <c r="AH556" i="1"/>
  <c r="AH552" i="1"/>
  <c r="AH548" i="1"/>
  <c r="AH544" i="1"/>
  <c r="AH540" i="1"/>
  <c r="AH536" i="1"/>
  <c r="AH532" i="1"/>
  <c r="AJ532" i="1" s="1"/>
  <c r="AH528" i="1"/>
  <c r="AJ528" i="1" s="1"/>
  <c r="AH524" i="1"/>
  <c r="AH520" i="1"/>
  <c r="AH516" i="1"/>
  <c r="AJ516" i="1" s="1"/>
  <c r="AH512" i="1"/>
  <c r="AJ512" i="1" s="1"/>
  <c r="AH508" i="1"/>
  <c r="AH504" i="1"/>
  <c r="AJ504" i="1" s="1"/>
  <c r="AH500" i="1"/>
  <c r="AH496" i="1"/>
  <c r="AJ496" i="1" s="1"/>
  <c r="AH492" i="1"/>
  <c r="AJ492" i="1" s="1"/>
  <c r="AH488" i="1"/>
  <c r="AJ488" i="1" s="1"/>
  <c r="AH484" i="1"/>
  <c r="AJ484" i="1" s="1"/>
  <c r="AH480" i="1"/>
  <c r="AJ480" i="1" s="1"/>
  <c r="AH476" i="1"/>
  <c r="AH472" i="1"/>
  <c r="AJ472" i="1" s="1"/>
  <c r="AH468" i="1"/>
  <c r="AH464" i="1"/>
  <c r="AH460" i="1"/>
  <c r="AJ460" i="1" s="1"/>
  <c r="AH456" i="1"/>
  <c r="AJ456" i="1" s="1"/>
  <c r="AH452" i="1"/>
  <c r="AH448" i="1"/>
  <c r="AH444" i="1"/>
  <c r="AJ444" i="1" s="1"/>
  <c r="AH440" i="1"/>
  <c r="AJ440" i="1" s="1"/>
  <c r="AH436" i="1"/>
  <c r="AH432" i="1"/>
  <c r="AJ432" i="1" s="1"/>
  <c r="AH428" i="1"/>
  <c r="AJ428" i="1" s="1"/>
  <c r="AH424" i="1"/>
  <c r="AJ424" i="1" s="1"/>
  <c r="AH420" i="1"/>
  <c r="AJ420" i="1" s="1"/>
  <c r="AH416" i="1"/>
  <c r="AH412" i="1"/>
  <c r="AJ412" i="1" s="1"/>
  <c r="AH408" i="1"/>
  <c r="AJ408" i="1" s="1"/>
  <c r="AH404" i="1"/>
  <c r="AJ404" i="1" s="1"/>
  <c r="AH400" i="1"/>
  <c r="AH396" i="1"/>
  <c r="AH392" i="1"/>
  <c r="AH388" i="1"/>
  <c r="AH384" i="1"/>
  <c r="AJ384" i="1" s="1"/>
  <c r="AH380" i="1"/>
  <c r="AJ380" i="1" s="1"/>
  <c r="AH376" i="1"/>
  <c r="AJ376" i="1" s="1"/>
  <c r="AH372" i="1"/>
  <c r="AJ372" i="1" s="1"/>
  <c r="AH368" i="1"/>
  <c r="AH364" i="1"/>
  <c r="AJ364" i="1" s="1"/>
  <c r="AH360" i="1"/>
  <c r="AH356" i="1"/>
  <c r="AJ356" i="1" s="1"/>
  <c r="AH352" i="1"/>
  <c r="AJ352" i="1" s="1"/>
  <c r="AH348" i="1"/>
  <c r="AJ348" i="1" s="1"/>
  <c r="AH344" i="1"/>
  <c r="AH340" i="1"/>
  <c r="AJ340" i="1" s="1"/>
  <c r="AH336" i="1"/>
  <c r="AJ336" i="1" s="1"/>
  <c r="AH332" i="1"/>
  <c r="AH328" i="1"/>
  <c r="AH324" i="1"/>
  <c r="AJ324" i="1" s="1"/>
  <c r="AH320" i="1"/>
  <c r="AJ320" i="1" s="1"/>
  <c r="AH316" i="1"/>
  <c r="AH312" i="1"/>
  <c r="AH308" i="1"/>
  <c r="AJ308" i="1" s="1"/>
  <c r="AH304" i="1"/>
  <c r="AH300" i="1"/>
  <c r="AJ300" i="1" s="1"/>
  <c r="AH296" i="1"/>
  <c r="AJ296" i="1" s="1"/>
  <c r="AH292" i="1"/>
  <c r="AJ292" i="1" s="1"/>
  <c r="AH288" i="1"/>
  <c r="AJ288" i="1" s="1"/>
  <c r="AH284" i="1"/>
  <c r="AJ284" i="1" s="1"/>
  <c r="AH280" i="1"/>
  <c r="AJ280" i="1" s="1"/>
  <c r="AH276" i="1"/>
  <c r="AJ276" i="1" s="1"/>
  <c r="AH272" i="1"/>
  <c r="AJ272" i="1" s="1"/>
  <c r="AH268" i="1"/>
  <c r="AH264" i="1"/>
  <c r="AH260" i="1"/>
  <c r="AJ260" i="1" s="1"/>
  <c r="AH255" i="1"/>
  <c r="AH251" i="1"/>
  <c r="AJ251" i="1" s="1"/>
  <c r="AH247" i="1"/>
  <c r="AH243" i="1"/>
  <c r="AJ243" i="1" s="1"/>
  <c r="AH239" i="1"/>
  <c r="AJ239" i="1" s="1"/>
  <c r="AH235" i="1"/>
  <c r="AJ235" i="1" s="1"/>
  <c r="AH231" i="1"/>
  <c r="AH227" i="1"/>
  <c r="AJ227" i="1" s="1"/>
  <c r="AH223" i="1"/>
  <c r="AJ223" i="1" s="1"/>
  <c r="AH219" i="1"/>
  <c r="AJ219" i="1" s="1"/>
  <c r="AH215" i="1"/>
  <c r="AH211" i="1"/>
  <c r="AH207" i="1"/>
  <c r="AH203" i="1"/>
  <c r="AH199" i="1"/>
  <c r="AJ199" i="1" s="1"/>
  <c r="AH195" i="1"/>
  <c r="AJ195" i="1" s="1"/>
  <c r="AH191" i="1"/>
  <c r="AJ191" i="1" s="1"/>
  <c r="AH187" i="1"/>
  <c r="AH182" i="1"/>
  <c r="AH178" i="1"/>
  <c r="AH174" i="1"/>
  <c r="AJ174" i="1" s="1"/>
  <c r="AH170" i="1"/>
  <c r="AH166" i="1"/>
  <c r="AJ166" i="1" s="1"/>
  <c r="AH162" i="1"/>
  <c r="AJ162" i="1" s="1"/>
  <c r="AH158" i="1"/>
  <c r="AJ158" i="1" s="1"/>
  <c r="AH154" i="1"/>
  <c r="AJ154" i="1" s="1"/>
  <c r="AH150" i="1"/>
  <c r="AJ150" i="1" s="1"/>
  <c r="AH146" i="1"/>
  <c r="AH142" i="1"/>
  <c r="AH138" i="1"/>
  <c r="AH134" i="1"/>
  <c r="AH130" i="1"/>
  <c r="AH126" i="1"/>
  <c r="AJ126" i="1" s="1"/>
  <c r="AH122" i="1"/>
  <c r="AH118" i="1"/>
  <c r="AJ118" i="1" s="1"/>
  <c r="AH114" i="1"/>
  <c r="AJ114" i="1" s="1"/>
  <c r="AH110" i="1"/>
  <c r="AJ110" i="1" s="1"/>
  <c r="AH106" i="1"/>
  <c r="AH102" i="1"/>
  <c r="AJ102" i="1" s="1"/>
  <c r="AH98" i="1"/>
  <c r="AH94" i="1"/>
  <c r="AH90" i="1"/>
  <c r="AJ90" i="1" s="1"/>
  <c r="AH86" i="1"/>
  <c r="AJ86" i="1" s="1"/>
  <c r="AH82" i="1"/>
  <c r="AJ82" i="1" s="1"/>
  <c r="AH78" i="1"/>
  <c r="AJ78" i="1" s="1"/>
  <c r="AH74" i="1"/>
  <c r="AJ74" i="1" s="1"/>
  <c r="AH70" i="1"/>
  <c r="AH66" i="1"/>
  <c r="AH62" i="1"/>
  <c r="AH58" i="1"/>
  <c r="AH54" i="1"/>
  <c r="AJ54" i="1" s="1"/>
  <c r="AH50" i="1"/>
  <c r="AJ50" i="1" s="1"/>
  <c r="AH46" i="1"/>
  <c r="AJ46" i="1" s="1"/>
  <c r="AH42" i="1"/>
  <c r="AJ42" i="1" s="1"/>
  <c r="AH38" i="1"/>
  <c r="AH34" i="1"/>
  <c r="AJ34" i="1" s="1"/>
  <c r="AH30" i="1"/>
  <c r="AH26" i="1"/>
  <c r="AJ26" i="1" s="1"/>
  <c r="AH22" i="1"/>
  <c r="AH18" i="1"/>
  <c r="AH14" i="1"/>
  <c r="AH866" i="1"/>
  <c r="AH862" i="1"/>
  <c r="AH858" i="1"/>
  <c r="AH854" i="1"/>
  <c r="AJ854" i="1" s="1"/>
  <c r="AH850" i="1"/>
  <c r="AJ850" i="1" s="1"/>
  <c r="AH846" i="1"/>
  <c r="AJ846" i="1" s="1"/>
  <c r="AH842" i="1"/>
  <c r="AJ842" i="1" s="1"/>
  <c r="AH838" i="1"/>
  <c r="AJ838" i="1" s="1"/>
  <c r="AH834" i="1"/>
  <c r="AJ834" i="1" s="1"/>
  <c r="AH830" i="1"/>
  <c r="AJ830" i="1" s="1"/>
  <c r="AH826" i="1"/>
  <c r="AH822" i="1"/>
  <c r="AH818" i="1"/>
  <c r="AJ818" i="1" s="1"/>
  <c r="AH814" i="1"/>
  <c r="AH810" i="1"/>
  <c r="AJ810" i="1" s="1"/>
  <c r="AH806" i="1"/>
  <c r="AH802" i="1"/>
  <c r="AH798" i="1"/>
  <c r="AH794" i="1"/>
  <c r="AH790" i="1"/>
  <c r="AJ790" i="1" s="1"/>
  <c r="AH786" i="1"/>
  <c r="AJ786" i="1" s="1"/>
  <c r="AH782" i="1"/>
  <c r="AJ782" i="1" s="1"/>
  <c r="AH778" i="1"/>
  <c r="AJ778" i="1" s="1"/>
  <c r="AH774" i="1"/>
  <c r="AJ774" i="1" s="1"/>
  <c r="AH771" i="1"/>
  <c r="AJ771" i="1" s="1"/>
  <c r="AH767" i="1"/>
  <c r="AJ767" i="1" s="1"/>
  <c r="AH763" i="1"/>
  <c r="AJ763" i="1" s="1"/>
  <c r="AH759" i="1"/>
  <c r="AJ759" i="1" s="1"/>
  <c r="AH755" i="1"/>
  <c r="AJ755" i="1" s="1"/>
  <c r="AH751" i="1"/>
  <c r="AH747" i="1"/>
  <c r="AJ747" i="1" s="1"/>
  <c r="AH743" i="1"/>
  <c r="AH739" i="1"/>
  <c r="AH735" i="1"/>
  <c r="AH731" i="1"/>
  <c r="AJ731" i="1" s="1"/>
  <c r="AH727" i="1"/>
  <c r="AH723" i="1"/>
  <c r="AJ723" i="1" s="1"/>
  <c r="AH719" i="1"/>
  <c r="AJ719" i="1" s="1"/>
  <c r="AH715" i="1"/>
  <c r="AJ715" i="1" s="1"/>
  <c r="AH711" i="1"/>
  <c r="AJ711" i="1" s="1"/>
  <c r="AH707" i="1"/>
  <c r="AH703" i="1"/>
  <c r="AJ703" i="1" s="1"/>
  <c r="AH699" i="1"/>
  <c r="AH695" i="1"/>
  <c r="AJ695" i="1" s="1"/>
  <c r="AH691" i="1"/>
  <c r="AJ691" i="1" s="1"/>
  <c r="AH687" i="1"/>
  <c r="AJ687" i="1" s="1"/>
  <c r="AH683" i="1"/>
  <c r="AH679" i="1"/>
  <c r="AH675" i="1"/>
  <c r="AH671" i="1"/>
  <c r="AH667" i="1"/>
  <c r="AH663" i="1"/>
  <c r="AH658" i="1"/>
  <c r="AJ658" i="1" s="1"/>
  <c r="AH654" i="1"/>
  <c r="AJ654" i="1" s="1"/>
  <c r="AH650" i="1"/>
  <c r="AJ650" i="1" s="1"/>
  <c r="AH646" i="1"/>
  <c r="AH642" i="1"/>
  <c r="AJ642" i="1" s="1"/>
  <c r="AH638" i="1"/>
  <c r="AJ638" i="1" s="1"/>
  <c r="AH634" i="1"/>
  <c r="AJ634" i="1" s="1"/>
  <c r="AH630" i="1"/>
  <c r="AH626" i="1"/>
  <c r="AJ626" i="1" s="1"/>
  <c r="AH622" i="1"/>
  <c r="AH618" i="1"/>
  <c r="AJ618" i="1" s="1"/>
  <c r="AH614" i="1"/>
  <c r="AJ614" i="1" s="1"/>
  <c r="AH610" i="1"/>
  <c r="AJ610" i="1" s="1"/>
  <c r="AH606" i="1"/>
  <c r="AH602" i="1"/>
  <c r="AJ602" i="1" s="1"/>
  <c r="AH598" i="1"/>
  <c r="AJ598" i="1" s="1"/>
  <c r="AH594" i="1"/>
  <c r="AH590" i="1"/>
  <c r="AH586" i="1"/>
  <c r="AH582" i="1"/>
  <c r="AJ582" i="1" s="1"/>
  <c r="AH578" i="1"/>
  <c r="AJ578" i="1" s="1"/>
  <c r="AH574" i="1"/>
  <c r="AH570" i="1"/>
  <c r="AJ570" i="1" s="1"/>
  <c r="AH566" i="1"/>
  <c r="AJ566" i="1" s="1"/>
  <c r="AH562" i="1"/>
  <c r="AJ562" i="1" s="1"/>
  <c r="AH558" i="1"/>
  <c r="AH554" i="1"/>
  <c r="AJ554" i="1" s="1"/>
  <c r="AH550" i="1"/>
  <c r="AH546" i="1"/>
  <c r="AH542" i="1"/>
  <c r="AH538" i="1"/>
  <c r="AJ538" i="1" s="1"/>
  <c r="AH534" i="1"/>
  <c r="AJ534" i="1" s="1"/>
  <c r="AH530" i="1"/>
  <c r="AJ530" i="1" s="1"/>
  <c r="AH526" i="1"/>
  <c r="AJ526" i="1" s="1"/>
  <c r="AH522" i="1"/>
  <c r="AH518" i="1"/>
  <c r="AJ518" i="1" s="1"/>
  <c r="AH514" i="1"/>
  <c r="AJ514" i="1" s="1"/>
  <c r="AH510" i="1"/>
  <c r="AH506" i="1"/>
  <c r="AJ506" i="1" s="1"/>
  <c r="AH502" i="1"/>
  <c r="AJ502" i="1" s="1"/>
  <c r="AH498" i="1"/>
  <c r="AH494" i="1"/>
  <c r="AJ494" i="1" s="1"/>
  <c r="AH490" i="1"/>
  <c r="AJ490" i="1" s="1"/>
  <c r="AH486" i="1"/>
  <c r="AH482" i="1"/>
  <c r="AJ482" i="1" s="1"/>
  <c r="AH478" i="1"/>
  <c r="AH474" i="1"/>
  <c r="AH470" i="1"/>
  <c r="AH466" i="1"/>
  <c r="AH462" i="1"/>
  <c r="AJ462" i="1" s="1"/>
  <c r="AH458" i="1"/>
  <c r="AH454" i="1"/>
  <c r="AJ454" i="1" s="1"/>
  <c r="AH450" i="1"/>
  <c r="AJ450" i="1" s="1"/>
  <c r="AH446" i="1"/>
  <c r="AH442" i="1"/>
  <c r="AJ442" i="1" s="1"/>
  <c r="AH438" i="1"/>
  <c r="AH434" i="1"/>
  <c r="AJ434" i="1" s="1"/>
  <c r="AH430" i="1"/>
  <c r="AJ430" i="1" s="1"/>
  <c r="AH426" i="1"/>
  <c r="AJ426" i="1" s="1"/>
  <c r="AH422" i="1"/>
  <c r="AJ422" i="1" s="1"/>
  <c r="AH418" i="1"/>
  <c r="AJ418" i="1" s="1"/>
  <c r="AH414" i="1"/>
  <c r="AJ414" i="1" s="1"/>
  <c r="AH410" i="1"/>
  <c r="AJ410" i="1" s="1"/>
  <c r="AH406" i="1"/>
  <c r="AH402" i="1"/>
  <c r="AH398" i="1"/>
  <c r="AH394" i="1"/>
  <c r="AH390" i="1"/>
  <c r="AH386" i="1"/>
  <c r="AJ386" i="1" s="1"/>
  <c r="AH382" i="1"/>
  <c r="AJ382" i="1" s="1"/>
  <c r="AH378" i="1"/>
  <c r="AJ378" i="1" s="1"/>
  <c r="AH374" i="1"/>
  <c r="AH370" i="1"/>
  <c r="AJ370" i="1" s="1"/>
  <c r="AH366" i="1"/>
  <c r="AJ366" i="1" s="1"/>
  <c r="AH362" i="1"/>
  <c r="AJ362" i="1" s="1"/>
  <c r="AH358" i="1"/>
  <c r="AJ358" i="1" s="1"/>
  <c r="AH354" i="1"/>
  <c r="AJ354" i="1" s="1"/>
  <c r="AH350" i="1"/>
  <c r="AH346" i="1"/>
  <c r="AJ346" i="1" s="1"/>
  <c r="AH342" i="1"/>
  <c r="AJ342" i="1" s="1"/>
  <c r="AH338" i="1"/>
  <c r="AJ338" i="1" s="1"/>
  <c r="AH334" i="1"/>
  <c r="AH330" i="1"/>
  <c r="AJ330" i="1" s="1"/>
  <c r="AH326" i="1"/>
  <c r="AH322" i="1"/>
  <c r="AJ322" i="1" s="1"/>
  <c r="AH318" i="1"/>
  <c r="AJ318" i="1" s="1"/>
  <c r="AH314" i="1"/>
  <c r="AH310" i="1"/>
  <c r="AJ310" i="1" s="1"/>
  <c r="AH306" i="1"/>
  <c r="AJ306" i="1" s="1"/>
  <c r="AH302" i="1"/>
  <c r="AJ302" i="1" s="1"/>
  <c r="AH298" i="1"/>
  <c r="AJ298" i="1" s="1"/>
  <c r="AH294" i="1"/>
  <c r="AJ294" i="1" s="1"/>
  <c r="AH290" i="1"/>
  <c r="AJ290" i="1" s="1"/>
  <c r="AH286" i="1"/>
  <c r="AJ286" i="1" s="1"/>
  <c r="AH282" i="1"/>
  <c r="AJ282" i="1" s="1"/>
  <c r="AH278" i="1"/>
  <c r="AJ278" i="1" s="1"/>
  <c r="AH274" i="1"/>
  <c r="AH270" i="1"/>
  <c r="AH266" i="1"/>
  <c r="AJ266" i="1" s="1"/>
  <c r="AH262" i="1"/>
  <c r="AJ262" i="1" s="1"/>
  <c r="AH257" i="1"/>
  <c r="AJ257" i="1" s="1"/>
  <c r="AH253" i="1"/>
  <c r="AJ253" i="1" s="1"/>
  <c r="AH249" i="1"/>
  <c r="AJ249" i="1" s="1"/>
  <c r="AH245" i="1"/>
  <c r="AJ245" i="1" s="1"/>
  <c r="AH241" i="1"/>
  <c r="AJ241" i="1" s="1"/>
  <c r="AH237" i="1"/>
  <c r="AH233" i="1"/>
  <c r="AH229" i="1"/>
  <c r="AH225" i="1"/>
  <c r="AJ225" i="1" s="1"/>
  <c r="AH221" i="1"/>
  <c r="AJ221" i="1" s="1"/>
  <c r="AH217" i="1"/>
  <c r="AH213" i="1"/>
  <c r="AJ213" i="1" s="1"/>
  <c r="AH209" i="1"/>
  <c r="AJ209" i="1" s="1"/>
  <c r="AH205" i="1"/>
  <c r="AJ205" i="1" s="1"/>
  <c r="AH201" i="1"/>
  <c r="AJ201" i="1" s="1"/>
  <c r="AH197" i="1"/>
  <c r="AJ197" i="1" s="1"/>
  <c r="AH193" i="1"/>
  <c r="AJ193" i="1" s="1"/>
  <c r="AH189" i="1"/>
  <c r="AJ189" i="1" s="1"/>
  <c r="AH184" i="1"/>
  <c r="AJ184" i="1" s="1"/>
  <c r="AH180" i="1"/>
  <c r="AJ180" i="1" s="1"/>
  <c r="AH176" i="1"/>
  <c r="AJ176" i="1" s="1"/>
  <c r="AH172" i="1"/>
  <c r="AH168" i="1"/>
  <c r="AH164" i="1"/>
  <c r="AH160" i="1"/>
  <c r="AJ160" i="1" s="1"/>
  <c r="AH156" i="1"/>
  <c r="AJ156" i="1" s="1"/>
  <c r="AH152" i="1"/>
  <c r="AJ152" i="1" s="1"/>
  <c r="AH148" i="1"/>
  <c r="AJ148" i="1" s="1"/>
  <c r="AH144" i="1"/>
  <c r="AH140" i="1"/>
  <c r="AH136" i="1"/>
  <c r="AJ136" i="1" s="1"/>
  <c r="AH132" i="1"/>
  <c r="AJ132" i="1" s="1"/>
  <c r="AH128" i="1"/>
  <c r="AH124" i="1"/>
  <c r="AH120" i="1"/>
  <c r="AH116" i="1"/>
  <c r="AJ116" i="1" s="1"/>
  <c r="AH112" i="1"/>
  <c r="AH108" i="1"/>
  <c r="AJ108" i="1" s="1"/>
  <c r="AH104" i="1"/>
  <c r="AJ104" i="1" s="1"/>
  <c r="AH100" i="1"/>
  <c r="AH96" i="1"/>
  <c r="AJ96" i="1" s="1"/>
  <c r="AH92" i="1"/>
  <c r="AJ92" i="1" s="1"/>
  <c r="AH88" i="1"/>
  <c r="AH84" i="1"/>
  <c r="AJ84" i="1" s="1"/>
  <c r="AH80" i="1"/>
  <c r="AH76" i="1"/>
  <c r="AH72" i="1"/>
  <c r="AH68" i="1"/>
  <c r="AJ68" i="1" s="1"/>
  <c r="AH64" i="1"/>
  <c r="AJ64" i="1" s="1"/>
  <c r="AH60" i="1"/>
  <c r="AJ60" i="1" s="1"/>
  <c r="AH56" i="1"/>
  <c r="AJ56" i="1" s="1"/>
  <c r="AH52" i="1"/>
  <c r="AJ52" i="1" s="1"/>
  <c r="AH48" i="1"/>
  <c r="AJ48" i="1" s="1"/>
  <c r="AH44" i="1"/>
  <c r="AJ44" i="1" s="1"/>
  <c r="AH40" i="1"/>
  <c r="AJ40" i="1" s="1"/>
  <c r="AH36" i="1"/>
  <c r="AJ36" i="1" s="1"/>
  <c r="AH32" i="1"/>
  <c r="AH28" i="1"/>
  <c r="AJ28" i="1" s="1"/>
  <c r="AH24" i="1"/>
  <c r="AH20" i="1"/>
  <c r="AJ20" i="1" s="1"/>
  <c r="AH16" i="1"/>
  <c r="AJ16" i="1" s="1"/>
  <c r="AJ622" i="1"/>
  <c r="AH12" i="1"/>
  <c r="AH863" i="1"/>
  <c r="AJ863" i="1" s="1"/>
  <c r="AH859" i="1"/>
  <c r="AJ859" i="1" s="1"/>
  <c r="AH855" i="1"/>
  <c r="AH851" i="1"/>
  <c r="AH847" i="1"/>
  <c r="AJ847" i="1" s="1"/>
  <c r="AH843" i="1"/>
  <c r="AJ843" i="1" s="1"/>
  <c r="AH839" i="1"/>
  <c r="AH835" i="1"/>
  <c r="AJ835" i="1" s="1"/>
  <c r="AH831" i="1"/>
  <c r="AH827" i="1"/>
  <c r="AJ827" i="1" s="1"/>
  <c r="AH823" i="1"/>
  <c r="AH819" i="1"/>
  <c r="AH815" i="1"/>
  <c r="AJ815" i="1" s="1"/>
  <c r="AH811" i="1"/>
  <c r="AJ811" i="1" s="1"/>
  <c r="AH807" i="1"/>
  <c r="AJ807" i="1" s="1"/>
  <c r="AH803" i="1"/>
  <c r="AH799" i="1"/>
  <c r="AJ799" i="1" s="1"/>
  <c r="AH795" i="1"/>
  <c r="AJ795" i="1" s="1"/>
  <c r="AH791" i="1"/>
  <c r="AH787" i="1"/>
  <c r="AJ787" i="1" s="1"/>
  <c r="AH783" i="1"/>
  <c r="AJ783" i="1" s="1"/>
  <c r="AH779" i="1"/>
  <c r="AJ779" i="1" s="1"/>
  <c r="AH775" i="1"/>
  <c r="AH772" i="1"/>
  <c r="AH768" i="1"/>
  <c r="AJ768" i="1" s="1"/>
  <c r="AH764" i="1"/>
  <c r="AH760" i="1"/>
  <c r="AJ760" i="1" s="1"/>
  <c r="AH756" i="1"/>
  <c r="AH752" i="1"/>
  <c r="AJ752" i="1" s="1"/>
  <c r="AH748" i="1"/>
  <c r="AJ748" i="1" s="1"/>
  <c r="AH744" i="1"/>
  <c r="AH740" i="1"/>
  <c r="AJ740" i="1" s="1"/>
  <c r="AH736" i="1"/>
  <c r="AH732" i="1"/>
  <c r="AH728" i="1"/>
  <c r="AH724" i="1"/>
  <c r="AJ724" i="1" s="1"/>
  <c r="AH720" i="1"/>
  <c r="AJ720" i="1" s="1"/>
  <c r="AH716" i="1"/>
  <c r="AJ716" i="1" s="1"/>
  <c r="AH712" i="1"/>
  <c r="AH708" i="1"/>
  <c r="AH704" i="1"/>
  <c r="AJ704" i="1" s="1"/>
  <c r="AH700" i="1"/>
  <c r="AH696" i="1"/>
  <c r="AH692" i="1"/>
  <c r="AH688" i="1"/>
  <c r="AH684" i="1"/>
  <c r="AJ684" i="1" s="1"/>
  <c r="AH680" i="1"/>
  <c r="AJ680" i="1" s="1"/>
  <c r="AH676" i="1"/>
  <c r="AJ676" i="1" s="1"/>
  <c r="AH672" i="1"/>
  <c r="AH668" i="1"/>
  <c r="AH664" i="1"/>
  <c r="AJ664" i="1" s="1"/>
  <c r="AH659" i="1"/>
  <c r="AJ659" i="1" s="1"/>
  <c r="AH655" i="1"/>
  <c r="AH651" i="1"/>
  <c r="AJ651" i="1" s="1"/>
  <c r="AH647" i="1"/>
  <c r="AJ647" i="1" s="1"/>
  <c r="AH643" i="1"/>
  <c r="AH639" i="1"/>
  <c r="AJ639" i="1" s="1"/>
  <c r="AH635" i="1"/>
  <c r="AJ635" i="1" s="1"/>
  <c r="AH631" i="1"/>
  <c r="AJ631" i="1" s="1"/>
  <c r="AH627" i="1"/>
  <c r="AH623" i="1"/>
  <c r="AH619" i="1"/>
  <c r="AH615" i="1"/>
  <c r="AH611" i="1"/>
  <c r="AJ611" i="1" s="1"/>
  <c r="AH607" i="1"/>
  <c r="AH603" i="1"/>
  <c r="AJ603" i="1" s="1"/>
  <c r="AH599" i="1"/>
  <c r="AJ599" i="1" s="1"/>
  <c r="AH595" i="1"/>
  <c r="AH591" i="1"/>
  <c r="AJ591" i="1" s="1"/>
  <c r="AH587" i="1"/>
  <c r="AH583" i="1"/>
  <c r="AJ583" i="1" s="1"/>
  <c r="AH579" i="1"/>
  <c r="AJ579" i="1" s="1"/>
  <c r="AH575" i="1"/>
  <c r="AJ575" i="1" s="1"/>
  <c r="AH571" i="1"/>
  <c r="AH567" i="1"/>
  <c r="AJ567" i="1" s="1"/>
  <c r="AH563" i="1"/>
  <c r="AJ563" i="1" s="1"/>
  <c r="AH559" i="1"/>
  <c r="AJ559" i="1" s="1"/>
  <c r="AH555" i="1"/>
  <c r="AJ555" i="1" s="1"/>
  <c r="AH551" i="1"/>
  <c r="AJ551" i="1" s="1"/>
  <c r="AH547" i="1"/>
  <c r="AH543" i="1"/>
  <c r="AJ543" i="1" s="1"/>
  <c r="AH539" i="1"/>
  <c r="AJ539" i="1" s="1"/>
  <c r="AH535" i="1"/>
  <c r="AH531" i="1"/>
  <c r="AJ531" i="1" s="1"/>
  <c r="AH527" i="1"/>
  <c r="AJ527" i="1" s="1"/>
  <c r="AH523" i="1"/>
  <c r="AH519" i="1"/>
  <c r="AH515" i="1"/>
  <c r="AJ515" i="1" s="1"/>
  <c r="AH511" i="1"/>
  <c r="AJ511" i="1" s="1"/>
  <c r="AH507" i="1"/>
  <c r="AJ507" i="1" s="1"/>
  <c r="AH503" i="1"/>
  <c r="AJ503" i="1" s="1"/>
  <c r="AH499" i="1"/>
  <c r="AH495" i="1"/>
  <c r="AH491" i="1"/>
  <c r="AJ491" i="1" s="1"/>
  <c r="AH487" i="1"/>
  <c r="AJ487" i="1" s="1"/>
  <c r="AH483" i="1"/>
  <c r="AJ483" i="1" s="1"/>
  <c r="AH479" i="1"/>
  <c r="AH475" i="1"/>
  <c r="AH471" i="1"/>
  <c r="AH467" i="1"/>
  <c r="AJ467" i="1" s="1"/>
  <c r="AH463" i="1"/>
  <c r="AJ463" i="1" s="1"/>
  <c r="AH459" i="1"/>
  <c r="AH455" i="1"/>
  <c r="AJ455" i="1" s="1"/>
  <c r="AH451" i="1"/>
  <c r="AJ451" i="1" s="1"/>
  <c r="AH447" i="1"/>
  <c r="AJ447" i="1" s="1"/>
  <c r="AH443" i="1"/>
  <c r="AJ443" i="1" s="1"/>
  <c r="AH439" i="1"/>
  <c r="AH435" i="1"/>
  <c r="AJ435" i="1" s="1"/>
  <c r="AH431" i="1"/>
  <c r="AJ431" i="1" s="1"/>
  <c r="AH427" i="1"/>
  <c r="AJ427" i="1" s="1"/>
  <c r="AH423" i="1"/>
  <c r="AJ423" i="1" s="1"/>
  <c r="AH419" i="1"/>
  <c r="AJ419" i="1" s="1"/>
  <c r="AH415" i="1"/>
  <c r="AH411" i="1"/>
  <c r="AH407" i="1"/>
  <c r="AJ407" i="1" s="1"/>
  <c r="AH403" i="1"/>
  <c r="AJ403" i="1" s="1"/>
  <c r="AH399" i="1"/>
  <c r="AJ399" i="1" s="1"/>
  <c r="AH395" i="1"/>
  <c r="AJ395" i="1" s="1"/>
  <c r="AH391" i="1"/>
  <c r="AJ391" i="1" s="1"/>
  <c r="AH387" i="1"/>
  <c r="AJ387" i="1" s="1"/>
  <c r="AH383" i="1"/>
  <c r="AJ383" i="1" s="1"/>
  <c r="AH379" i="1"/>
  <c r="AJ379" i="1" s="1"/>
  <c r="AH375" i="1"/>
  <c r="AJ375" i="1" s="1"/>
  <c r="AH371" i="1"/>
  <c r="AH367" i="1"/>
  <c r="AJ367" i="1" s="1"/>
  <c r="AH363" i="1"/>
  <c r="AJ363" i="1" s="1"/>
  <c r="AH359" i="1"/>
  <c r="AJ359" i="1" s="1"/>
  <c r="AH355" i="1"/>
  <c r="AH351" i="1"/>
  <c r="AJ351" i="1" s="1"/>
  <c r="AH347" i="1"/>
  <c r="AH343" i="1"/>
  <c r="AJ343" i="1" s="1"/>
  <c r="AH339" i="1"/>
  <c r="AJ339" i="1" s="1"/>
  <c r="AH335" i="1"/>
  <c r="AJ335" i="1" s="1"/>
  <c r="AH331" i="1"/>
  <c r="AJ331" i="1" s="1"/>
  <c r="AH327" i="1"/>
  <c r="AH323" i="1"/>
  <c r="AH319" i="1"/>
  <c r="AH315" i="1"/>
  <c r="AJ315" i="1" s="1"/>
  <c r="AH311" i="1"/>
  <c r="AJ311" i="1" s="1"/>
  <c r="AH307" i="1"/>
  <c r="AJ307" i="1" s="1"/>
  <c r="AH303" i="1"/>
  <c r="AJ303" i="1" s="1"/>
  <c r="AH299" i="1"/>
  <c r="AJ299" i="1" s="1"/>
  <c r="AH295" i="1"/>
  <c r="AH291" i="1"/>
  <c r="AJ291" i="1" s="1"/>
  <c r="AH287" i="1"/>
  <c r="AJ287" i="1" s="1"/>
  <c r="AH283" i="1"/>
  <c r="AH279" i="1"/>
  <c r="AJ279" i="1" s="1"/>
  <c r="AH275" i="1"/>
  <c r="AH271" i="1"/>
  <c r="AH267" i="1"/>
  <c r="AJ267" i="1" s="1"/>
  <c r="AH263" i="1"/>
  <c r="AJ263" i="1" s="1"/>
  <c r="AH258" i="1"/>
  <c r="AJ258" i="1" s="1"/>
  <c r="AH254" i="1"/>
  <c r="AH250" i="1"/>
  <c r="AH246" i="1"/>
  <c r="AJ246" i="1" s="1"/>
  <c r="AH242" i="1"/>
  <c r="AH238" i="1"/>
  <c r="AJ238" i="1" s="1"/>
  <c r="AH234" i="1"/>
  <c r="AJ234" i="1" s="1"/>
  <c r="AH230" i="1"/>
  <c r="AJ230" i="1" s="1"/>
  <c r="AH226" i="1"/>
  <c r="AJ226" i="1" s="1"/>
  <c r="AH222" i="1"/>
  <c r="AH218" i="1"/>
  <c r="AH214" i="1"/>
  <c r="AJ214" i="1" s="1"/>
  <c r="AH210" i="1"/>
  <c r="AJ210" i="1" s="1"/>
  <c r="AH206" i="1"/>
  <c r="AJ206" i="1" s="1"/>
  <c r="AH202" i="1"/>
  <c r="AH198" i="1"/>
  <c r="AH194" i="1"/>
  <c r="AJ194" i="1" s="1"/>
  <c r="AH190" i="1"/>
  <c r="AH186" i="1"/>
  <c r="AJ186" i="1" s="1"/>
  <c r="AH181" i="1"/>
  <c r="AJ181" i="1" s="1"/>
  <c r="AH177" i="1"/>
  <c r="AH173" i="1"/>
  <c r="AH169" i="1"/>
  <c r="AH165" i="1"/>
  <c r="AJ165" i="1" s="1"/>
  <c r="AH161" i="1"/>
  <c r="AJ161" i="1" s="1"/>
  <c r="AH157" i="1"/>
  <c r="AH153" i="1"/>
  <c r="AJ153" i="1" s="1"/>
  <c r="AH149" i="1"/>
  <c r="AH145" i="1"/>
  <c r="AJ145" i="1" s="1"/>
  <c r="AH141" i="1"/>
  <c r="AJ141" i="1" s="1"/>
  <c r="AH137" i="1"/>
  <c r="AJ137" i="1" s="1"/>
  <c r="AH133" i="1"/>
  <c r="AJ133" i="1" s="1"/>
  <c r="AH129" i="1"/>
  <c r="AH125" i="1"/>
  <c r="AJ125" i="1" s="1"/>
  <c r="AH121" i="1"/>
  <c r="AJ121" i="1" s="1"/>
  <c r="AH117" i="1"/>
  <c r="AH113" i="1"/>
  <c r="AH109" i="1"/>
  <c r="AH105" i="1"/>
  <c r="AH101" i="1"/>
  <c r="AH97" i="1"/>
  <c r="AH93" i="1"/>
  <c r="AJ93" i="1" s="1"/>
  <c r="AH89" i="1"/>
  <c r="AH85" i="1"/>
  <c r="AH81" i="1"/>
  <c r="AJ81" i="1" s="1"/>
  <c r="AH77" i="1"/>
  <c r="AJ77" i="1" s="1"/>
  <c r="AH73" i="1"/>
  <c r="AJ73" i="1" s="1"/>
  <c r="AH69" i="1"/>
  <c r="AJ69" i="1" s="1"/>
  <c r="AH65" i="1"/>
  <c r="AH61" i="1"/>
  <c r="AH57" i="1"/>
  <c r="AH53" i="1"/>
  <c r="AJ53" i="1" s="1"/>
  <c r="AH49" i="1"/>
  <c r="AJ49" i="1" s="1"/>
  <c r="AH45" i="1"/>
  <c r="AH41" i="1"/>
  <c r="AJ41" i="1" s="1"/>
  <c r="AH37" i="1"/>
  <c r="AH33" i="1"/>
  <c r="AH29" i="1"/>
  <c r="AH25" i="1"/>
  <c r="AJ25" i="1" s="1"/>
  <c r="AH21" i="1"/>
  <c r="AH17" i="1"/>
  <c r="AH13" i="1"/>
  <c r="AJ13" i="1" s="1"/>
  <c r="X11" i="1"/>
  <c r="Z259" i="1" s="1"/>
  <c r="AK259" i="1" s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AG35" i="1" s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AG323" i="1" s="1"/>
  <c r="Q324" i="1"/>
  <c r="Q325" i="1"/>
  <c r="Q326" i="1"/>
  <c r="Q327" i="1"/>
  <c r="Q328" i="1"/>
  <c r="AG328" i="1" s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AG371" i="1" s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AG798" i="1" s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12" i="1"/>
  <c r="AJ510" i="1" l="1"/>
  <c r="AJ468" i="1"/>
  <c r="AJ109" i="1"/>
  <c r="AJ791" i="1"/>
  <c r="AJ207" i="1"/>
  <c r="AJ560" i="1"/>
  <c r="AJ773" i="1"/>
  <c r="AJ198" i="1"/>
  <c r="AJ523" i="1"/>
  <c r="AJ705" i="1"/>
  <c r="AR259" i="1"/>
  <c r="AT259" i="1" s="1"/>
  <c r="Z662" i="1"/>
  <c r="AK662" i="1" s="1"/>
  <c r="Z185" i="1"/>
  <c r="AK185" i="1" s="1"/>
  <c r="AG588" i="1"/>
  <c r="AJ588" i="1"/>
  <c r="AJ627" i="1"/>
  <c r="AJ101" i="1"/>
  <c r="AG474" i="1"/>
  <c r="AJ474" i="1" s="1"/>
  <c r="AJ621" i="1"/>
  <c r="AG439" i="1"/>
  <c r="AJ728" i="1"/>
  <c r="AJ761" i="1"/>
  <c r="AJ170" i="1"/>
  <c r="AJ675" i="1"/>
  <c r="AJ45" i="1"/>
  <c r="AJ762" i="1"/>
  <c r="AJ605" i="1"/>
  <c r="AJ477" i="1"/>
  <c r="AJ111" i="1"/>
  <c r="AJ671" i="1"/>
  <c r="AJ458" i="1"/>
  <c r="AJ613" i="1"/>
  <c r="AJ179" i="1"/>
  <c r="AJ58" i="1"/>
  <c r="AJ623" i="1"/>
  <c r="AJ741" i="1"/>
  <c r="AJ107" i="1"/>
  <c r="AJ524" i="1"/>
  <c r="AJ80" i="1"/>
  <c r="AJ122" i="1"/>
  <c r="AJ416" i="1"/>
  <c r="AJ573" i="1"/>
  <c r="AJ493" i="1"/>
  <c r="AJ822" i="1"/>
  <c r="AJ464" i="1"/>
  <c r="AJ478" i="1"/>
  <c r="AJ665" i="1"/>
  <c r="AJ630" i="1"/>
  <c r="AJ61" i="1"/>
  <c r="AJ17" i="1"/>
  <c r="AJ33" i="1"/>
  <c r="AJ97" i="1"/>
  <c r="AJ113" i="1"/>
  <c r="AJ129" i="1"/>
  <c r="AJ177" i="1"/>
  <c r="AJ242" i="1"/>
  <c r="AJ355" i="1"/>
  <c r="AJ499" i="1"/>
  <c r="AJ12" i="1"/>
  <c r="AJ406" i="1"/>
  <c r="AJ14" i="1"/>
  <c r="AJ94" i="1"/>
  <c r="AJ304" i="1"/>
  <c r="AJ400" i="1"/>
  <c r="AJ448" i="1"/>
  <c r="AJ608" i="1"/>
  <c r="AJ689" i="1"/>
  <c r="AJ47" i="1"/>
  <c r="AJ536" i="1"/>
  <c r="AJ814" i="1"/>
  <c r="AJ37" i="1"/>
  <c r="AJ519" i="1"/>
  <c r="AJ839" i="1"/>
  <c r="AJ66" i="1"/>
  <c r="AJ211" i="1"/>
  <c r="AJ436" i="1"/>
  <c r="AJ452" i="1"/>
  <c r="AJ660" i="1"/>
  <c r="AJ725" i="1"/>
  <c r="AJ99" i="1"/>
  <c r="AJ261" i="1"/>
  <c r="AJ469" i="1"/>
  <c r="AJ742" i="1"/>
  <c r="AJ758" i="1"/>
  <c r="AJ390" i="1"/>
  <c r="AJ727" i="1"/>
  <c r="AJ821" i="1"/>
  <c r="AJ250" i="1"/>
  <c r="AJ347" i="1"/>
  <c r="AJ764" i="1"/>
  <c r="AJ334" i="1"/>
  <c r="AJ446" i="1"/>
  <c r="AJ606" i="1"/>
  <c r="AJ22" i="1"/>
  <c r="AJ38" i="1"/>
  <c r="AJ360" i="1"/>
  <c r="AJ39" i="1"/>
  <c r="AJ87" i="1"/>
  <c r="AJ103" i="1"/>
  <c r="AJ151" i="1"/>
  <c r="AJ265" i="1"/>
  <c r="AJ281" i="1"/>
  <c r="AJ537" i="1"/>
  <c r="AJ553" i="1"/>
  <c r="AJ601" i="1"/>
  <c r="AJ714" i="1"/>
  <c r="AJ323" i="1"/>
  <c r="AJ851" i="1"/>
  <c r="AJ368" i="1"/>
  <c r="AJ721" i="1"/>
  <c r="AJ175" i="1"/>
  <c r="AJ690" i="1"/>
  <c r="AJ775" i="1"/>
  <c r="AJ823" i="1"/>
  <c r="AJ794" i="1"/>
  <c r="AJ693" i="1"/>
  <c r="AJ163" i="1"/>
  <c r="AJ157" i="1"/>
  <c r="AJ222" i="1"/>
  <c r="AJ254" i="1"/>
  <c r="AJ319" i="1"/>
  <c r="AJ688" i="1"/>
  <c r="AJ112" i="1"/>
  <c r="AJ128" i="1"/>
  <c r="AJ274" i="1"/>
  <c r="AJ466" i="1"/>
  <c r="AJ707" i="1"/>
  <c r="AJ476" i="1"/>
  <c r="AJ508" i="1"/>
  <c r="AJ832" i="1"/>
  <c r="AJ155" i="1"/>
  <c r="AJ171" i="1"/>
  <c r="AJ188" i="1"/>
  <c r="AJ865" i="1"/>
  <c r="Z28" i="1"/>
  <c r="AK28" i="1" s="1"/>
  <c r="Z851" i="1"/>
  <c r="Z830" i="1"/>
  <c r="AK830" i="1" s="1"/>
  <c r="Z798" i="1"/>
  <c r="Z751" i="1"/>
  <c r="Z719" i="1"/>
  <c r="AK719" i="1" s="1"/>
  <c r="Z687" i="1"/>
  <c r="AK687" i="1" s="1"/>
  <c r="Z654" i="1"/>
  <c r="AK654" i="1" s="1"/>
  <c r="Z638" i="1"/>
  <c r="AK638" i="1" s="1"/>
  <c r="Z595" i="1"/>
  <c r="Z542" i="1"/>
  <c r="Z478" i="1"/>
  <c r="Z414" i="1"/>
  <c r="AK414" i="1" s="1"/>
  <c r="Z350" i="1"/>
  <c r="Z286" i="1"/>
  <c r="AK286" i="1" s="1"/>
  <c r="Z221" i="1"/>
  <c r="AK221" i="1" s="1"/>
  <c r="Z156" i="1"/>
  <c r="AK156" i="1" s="1"/>
  <c r="Z92" i="1"/>
  <c r="AK92" i="1" s="1"/>
  <c r="Z60" i="1"/>
  <c r="AK60" i="1" s="1"/>
  <c r="Z17" i="1"/>
  <c r="Z21" i="1"/>
  <c r="Z37" i="1"/>
  <c r="Z53" i="1"/>
  <c r="AK53" i="1" s="1"/>
  <c r="Z69" i="1"/>
  <c r="AK69" i="1" s="1"/>
  <c r="Z85" i="1"/>
  <c r="Z101" i="1"/>
  <c r="Z117" i="1"/>
  <c r="Z133" i="1"/>
  <c r="AK133" i="1" s="1"/>
  <c r="Z149" i="1"/>
  <c r="Z165" i="1"/>
  <c r="AK165" i="1" s="1"/>
  <c r="Z181" i="1"/>
  <c r="AK181" i="1" s="1"/>
  <c r="Z198" i="1"/>
  <c r="Z214" i="1"/>
  <c r="AK214" i="1" s="1"/>
  <c r="Z230" i="1"/>
  <c r="AK230" i="1" s="1"/>
  <c r="Z246" i="1"/>
  <c r="AK246" i="1" s="1"/>
  <c r="Z263" i="1"/>
  <c r="AK263" i="1" s="1"/>
  <c r="Z279" i="1"/>
  <c r="AK279" i="1" s="1"/>
  <c r="Z295" i="1"/>
  <c r="Z311" i="1"/>
  <c r="AK311" i="1" s="1"/>
  <c r="Z327" i="1"/>
  <c r="Z343" i="1"/>
  <c r="AK343" i="1" s="1"/>
  <c r="Z359" i="1"/>
  <c r="AK359" i="1" s="1"/>
  <c r="Z375" i="1"/>
  <c r="AK375" i="1" s="1"/>
  <c r="Z391" i="1"/>
  <c r="AK391" i="1" s="1"/>
  <c r="Z407" i="1"/>
  <c r="AK407" i="1" s="1"/>
  <c r="Z423" i="1"/>
  <c r="AK423" i="1" s="1"/>
  <c r="Z439" i="1"/>
  <c r="Z455" i="1"/>
  <c r="AK455" i="1" s="1"/>
  <c r="Z471" i="1"/>
  <c r="Z487" i="1"/>
  <c r="AK487" i="1" s="1"/>
  <c r="Z503" i="1"/>
  <c r="AK503" i="1" s="1"/>
  <c r="Z519" i="1"/>
  <c r="Z535" i="1"/>
  <c r="Z551" i="1"/>
  <c r="AK551" i="1" s="1"/>
  <c r="Z567" i="1"/>
  <c r="AK567" i="1" s="1"/>
  <c r="Z580" i="1"/>
  <c r="Z591" i="1"/>
  <c r="AK591" i="1" s="1"/>
  <c r="Z602" i="1"/>
  <c r="AK602" i="1" s="1"/>
  <c r="Z612" i="1"/>
  <c r="AK612" i="1" s="1"/>
  <c r="Z623" i="1"/>
  <c r="Z634" i="1"/>
  <c r="AK634" i="1" s="1"/>
  <c r="Z643" i="1"/>
  <c r="Z651" i="1"/>
  <c r="AK651" i="1" s="1"/>
  <c r="Z659" i="1"/>
  <c r="AK659" i="1" s="1"/>
  <c r="Z668" i="1"/>
  <c r="Z676" i="1"/>
  <c r="AK676" i="1" s="1"/>
  <c r="Z684" i="1"/>
  <c r="AK684" i="1" s="1"/>
  <c r="Z692" i="1"/>
  <c r="Z700" i="1"/>
  <c r="Z708" i="1"/>
  <c r="Z716" i="1"/>
  <c r="AK716" i="1" s="1"/>
  <c r="Z724" i="1"/>
  <c r="AK724" i="1" s="1"/>
  <c r="Z732" i="1"/>
  <c r="Z740" i="1"/>
  <c r="AK740" i="1" s="1"/>
  <c r="Z748" i="1"/>
  <c r="AK748" i="1" s="1"/>
  <c r="Z756" i="1"/>
  <c r="Z764" i="1"/>
  <c r="Z772" i="1"/>
  <c r="Z779" i="1"/>
  <c r="AK779" i="1" s="1"/>
  <c r="Z787" i="1"/>
  <c r="AK787" i="1" s="1"/>
  <c r="Z795" i="1"/>
  <c r="AK795" i="1" s="1"/>
  <c r="Z803" i="1"/>
  <c r="Z811" i="1"/>
  <c r="AK811" i="1" s="1"/>
  <c r="Z819" i="1"/>
  <c r="Z827" i="1"/>
  <c r="AK827" i="1" s="1"/>
  <c r="Z20" i="1"/>
  <c r="AK20" i="1" s="1"/>
  <c r="Z36" i="1"/>
  <c r="AK36" i="1" s="1"/>
  <c r="Z52" i="1"/>
  <c r="AK52" i="1" s="1"/>
  <c r="Z68" i="1"/>
  <c r="AK68" i="1" s="1"/>
  <c r="Z84" i="1"/>
  <c r="AK84" i="1" s="1"/>
  <c r="Z100" i="1"/>
  <c r="Z116" i="1"/>
  <c r="AK116" i="1" s="1"/>
  <c r="Z132" i="1"/>
  <c r="AK132" i="1" s="1"/>
  <c r="Z148" i="1"/>
  <c r="AK148" i="1" s="1"/>
  <c r="Z164" i="1"/>
  <c r="Z180" i="1"/>
  <c r="AK180" i="1" s="1"/>
  <c r="Z197" i="1"/>
  <c r="AK197" i="1" s="1"/>
  <c r="Z213" i="1"/>
  <c r="AK213" i="1" s="1"/>
  <c r="Z229" i="1"/>
  <c r="Z245" i="1"/>
  <c r="AK245" i="1" s="1"/>
  <c r="Z262" i="1"/>
  <c r="AK262" i="1" s="1"/>
  <c r="Z278" i="1"/>
  <c r="AK278" i="1" s="1"/>
  <c r="Z294" i="1"/>
  <c r="AK294" i="1" s="1"/>
  <c r="Z310" i="1"/>
  <c r="AK310" i="1" s="1"/>
  <c r="Z326" i="1"/>
  <c r="Z342" i="1"/>
  <c r="AK342" i="1" s="1"/>
  <c r="Z358" i="1"/>
  <c r="AK358" i="1" s="1"/>
  <c r="Z374" i="1"/>
  <c r="Z390" i="1"/>
  <c r="Z406" i="1"/>
  <c r="Z422" i="1"/>
  <c r="AK422" i="1" s="1"/>
  <c r="Z438" i="1"/>
  <c r="Z454" i="1"/>
  <c r="AK454" i="1" s="1"/>
  <c r="Z470" i="1"/>
  <c r="Z486" i="1"/>
  <c r="Z502" i="1"/>
  <c r="AK502" i="1" s="1"/>
  <c r="Z518" i="1"/>
  <c r="AK518" i="1" s="1"/>
  <c r="Z534" i="1"/>
  <c r="AK534" i="1" s="1"/>
  <c r="Z550" i="1"/>
  <c r="Z566" i="1"/>
  <c r="AK566" i="1" s="1"/>
  <c r="Z579" i="1"/>
  <c r="AK579" i="1" s="1"/>
  <c r="Z590" i="1"/>
  <c r="Z600" i="1"/>
  <c r="AK600" i="1" s="1"/>
  <c r="Z611" i="1"/>
  <c r="AK611" i="1" s="1"/>
  <c r="Z622" i="1"/>
  <c r="AK622" i="1" s="1"/>
  <c r="Z632" i="1"/>
  <c r="Z642" i="1"/>
  <c r="AK642" i="1" s="1"/>
  <c r="Z650" i="1"/>
  <c r="AK650" i="1" s="1"/>
  <c r="Z658" i="1"/>
  <c r="AK658" i="1" s="1"/>
  <c r="Z667" i="1"/>
  <c r="Z675" i="1"/>
  <c r="Z683" i="1"/>
  <c r="Z691" i="1"/>
  <c r="AK691" i="1" s="1"/>
  <c r="Z699" i="1"/>
  <c r="Z707" i="1"/>
  <c r="Z715" i="1"/>
  <c r="AK715" i="1" s="1"/>
  <c r="Z723" i="1"/>
  <c r="AK723" i="1" s="1"/>
  <c r="Z731" i="1"/>
  <c r="AK731" i="1" s="1"/>
  <c r="Z739" i="1"/>
  <c r="Z747" i="1"/>
  <c r="AK747" i="1" s="1"/>
  <c r="Z755" i="1"/>
  <c r="AK755" i="1" s="1"/>
  <c r="Z763" i="1"/>
  <c r="AK763" i="1" s="1"/>
  <c r="Z771" i="1"/>
  <c r="AK771" i="1" s="1"/>
  <c r="Z778" i="1"/>
  <c r="AK778" i="1" s="1"/>
  <c r="Z786" i="1"/>
  <c r="AK786" i="1" s="1"/>
  <c r="Z794" i="1"/>
  <c r="Z802" i="1"/>
  <c r="Z810" i="1"/>
  <c r="AK810" i="1" s="1"/>
  <c r="Z818" i="1"/>
  <c r="AK818" i="1" s="1"/>
  <c r="Z826" i="1"/>
  <c r="Z834" i="1"/>
  <c r="AK834" i="1" s="1"/>
  <c r="Z842" i="1"/>
  <c r="AK842" i="1" s="1"/>
  <c r="Z850" i="1"/>
  <c r="AK850" i="1" s="1"/>
  <c r="Z858" i="1"/>
  <c r="Z866" i="1"/>
  <c r="Z847" i="1"/>
  <c r="AK847" i="1" s="1"/>
  <c r="Z823" i="1"/>
  <c r="Z791" i="1"/>
  <c r="AK791" i="1" s="1"/>
  <c r="Z775" i="1"/>
  <c r="Z760" i="1"/>
  <c r="AK760" i="1" s="1"/>
  <c r="Z744" i="1"/>
  <c r="Z712" i="1"/>
  <c r="Z696" i="1"/>
  <c r="Z680" i="1"/>
  <c r="AK680" i="1" s="1"/>
  <c r="Z647" i="1"/>
  <c r="AK647" i="1" s="1"/>
  <c r="Z628" i="1"/>
  <c r="AK628" i="1" s="1"/>
  <c r="Z586" i="1"/>
  <c r="Z559" i="1"/>
  <c r="AK559" i="1" s="1"/>
  <c r="Z495" i="1"/>
  <c r="Z431" i="1"/>
  <c r="AK431" i="1" s="1"/>
  <c r="Z367" i="1"/>
  <c r="AK367" i="1" s="1"/>
  <c r="Z303" i="1"/>
  <c r="AK303" i="1" s="1"/>
  <c r="Z238" i="1"/>
  <c r="AK238" i="1" s="1"/>
  <c r="Z173" i="1"/>
  <c r="Z109" i="1"/>
  <c r="AK109" i="1" s="1"/>
  <c r="Z45" i="1"/>
  <c r="Z13" i="1"/>
  <c r="AK13" i="1" s="1"/>
  <c r="AJ683" i="1"/>
  <c r="AJ646" i="1"/>
  <c r="AJ594" i="1"/>
  <c r="AJ574" i="1"/>
  <c r="AJ558" i="1"/>
  <c r="AJ542" i="1"/>
  <c r="AJ522" i="1"/>
  <c r="AJ486" i="1"/>
  <c r="AJ470" i="1"/>
  <c r="AJ438" i="1"/>
  <c r="AJ402" i="1"/>
  <c r="AJ350" i="1"/>
  <c r="AJ314" i="1"/>
  <c r="AJ233" i="1"/>
  <c r="AJ217" i="1"/>
  <c r="AJ168" i="1"/>
  <c r="AJ144" i="1"/>
  <c r="AJ124" i="1"/>
  <c r="AJ100" i="1"/>
  <c r="AJ72" i="1"/>
  <c r="Z863" i="1"/>
  <c r="AK863" i="1" s="1"/>
  <c r="Z854" i="1"/>
  <c r="AK854" i="1" s="1"/>
  <c r="Z843" i="1"/>
  <c r="AK843" i="1" s="1"/>
  <c r="Z831" i="1"/>
  <c r="Z815" i="1"/>
  <c r="AK815" i="1" s="1"/>
  <c r="Z799" i="1"/>
  <c r="AK799" i="1" s="1"/>
  <c r="Z783" i="1"/>
  <c r="AK783" i="1" s="1"/>
  <c r="Z768" i="1"/>
  <c r="AK768" i="1" s="1"/>
  <c r="Z752" i="1"/>
  <c r="AK752" i="1" s="1"/>
  <c r="Z736" i="1"/>
  <c r="Z720" i="1"/>
  <c r="AK720" i="1" s="1"/>
  <c r="Z704" i="1"/>
  <c r="AK704" i="1" s="1"/>
  <c r="Z688" i="1"/>
  <c r="Z672" i="1"/>
  <c r="Z655" i="1"/>
  <c r="Z639" i="1"/>
  <c r="AK639" i="1" s="1"/>
  <c r="Z618" i="1"/>
  <c r="AK618" i="1" s="1"/>
  <c r="Z596" i="1"/>
  <c r="Z575" i="1"/>
  <c r="AK575" i="1" s="1"/>
  <c r="Z543" i="1"/>
  <c r="AK543" i="1" s="1"/>
  <c r="Z511" i="1"/>
  <c r="AK511" i="1" s="1"/>
  <c r="Z479" i="1"/>
  <c r="Z447" i="1"/>
  <c r="AK447" i="1" s="1"/>
  <c r="Z415" i="1"/>
  <c r="Z383" i="1"/>
  <c r="AK383" i="1" s="1"/>
  <c r="Z351" i="1"/>
  <c r="AK351" i="1" s="1"/>
  <c r="Z319" i="1"/>
  <c r="Z287" i="1"/>
  <c r="AK287" i="1" s="1"/>
  <c r="Z254" i="1"/>
  <c r="Z222" i="1"/>
  <c r="Z190" i="1"/>
  <c r="Z157" i="1"/>
  <c r="Z125" i="1"/>
  <c r="AK125" i="1" s="1"/>
  <c r="Z93" i="1"/>
  <c r="AK93" i="1" s="1"/>
  <c r="Z61" i="1"/>
  <c r="Z29" i="1"/>
  <c r="Z862" i="1"/>
  <c r="Z839" i="1"/>
  <c r="Z814" i="1"/>
  <c r="Z782" i="1"/>
  <c r="AK782" i="1" s="1"/>
  <c r="Z767" i="1"/>
  <c r="AK767" i="1" s="1"/>
  <c r="Z735" i="1"/>
  <c r="Z703" i="1"/>
  <c r="AK703" i="1" s="1"/>
  <c r="Z671" i="1"/>
  <c r="Z616" i="1"/>
  <c r="AK616" i="1" s="1"/>
  <c r="Z574" i="1"/>
  <c r="Z510" i="1"/>
  <c r="AK510" i="1" s="1"/>
  <c r="Z446" i="1"/>
  <c r="Z382" i="1"/>
  <c r="AK382" i="1" s="1"/>
  <c r="Z318" i="1"/>
  <c r="AK318" i="1" s="1"/>
  <c r="Z253" i="1"/>
  <c r="AK253" i="1" s="1"/>
  <c r="Z189" i="1"/>
  <c r="AK189" i="1" s="1"/>
  <c r="Z124" i="1"/>
  <c r="Z859" i="1"/>
  <c r="AK859" i="1" s="1"/>
  <c r="Z838" i="1"/>
  <c r="AK838" i="1" s="1"/>
  <c r="Z807" i="1"/>
  <c r="AK807" i="1" s="1"/>
  <c r="Z728" i="1"/>
  <c r="Z664" i="1"/>
  <c r="AK664" i="1" s="1"/>
  <c r="Z607" i="1"/>
  <c r="Z527" i="1"/>
  <c r="AK527" i="1" s="1"/>
  <c r="Z463" i="1"/>
  <c r="AK463" i="1" s="1"/>
  <c r="Z399" i="1"/>
  <c r="AK399" i="1" s="1"/>
  <c r="Z335" i="1"/>
  <c r="AK335" i="1" s="1"/>
  <c r="Z271" i="1"/>
  <c r="Z206" i="1"/>
  <c r="AK206" i="1" s="1"/>
  <c r="Z141" i="1"/>
  <c r="AK141" i="1" s="1"/>
  <c r="Z77" i="1"/>
  <c r="AK77" i="1" s="1"/>
  <c r="Z12" i="1"/>
  <c r="Z855" i="1"/>
  <c r="Z846" i="1"/>
  <c r="AK846" i="1" s="1"/>
  <c r="Z835" i="1"/>
  <c r="AK835" i="1" s="1"/>
  <c r="Z822" i="1"/>
  <c r="Z806" i="1"/>
  <c r="Z790" i="1"/>
  <c r="AK790" i="1" s="1"/>
  <c r="Z774" i="1"/>
  <c r="AK774" i="1" s="1"/>
  <c r="Z759" i="1"/>
  <c r="AK759" i="1" s="1"/>
  <c r="Z743" i="1"/>
  <c r="Z727" i="1"/>
  <c r="Z711" i="1"/>
  <c r="AK711" i="1" s="1"/>
  <c r="Z695" i="1"/>
  <c r="AK695" i="1" s="1"/>
  <c r="Z679" i="1"/>
  <c r="Z663" i="1"/>
  <c r="Z646" i="1"/>
  <c r="Z627" i="1"/>
  <c r="Z606" i="1"/>
  <c r="Z584" i="1"/>
  <c r="AK584" i="1" s="1"/>
  <c r="Z558" i="1"/>
  <c r="Z526" i="1"/>
  <c r="AK526" i="1" s="1"/>
  <c r="Z494" i="1"/>
  <c r="AK494" i="1" s="1"/>
  <c r="Z462" i="1"/>
  <c r="AK462" i="1" s="1"/>
  <c r="Z430" i="1"/>
  <c r="AK430" i="1" s="1"/>
  <c r="Z398" i="1"/>
  <c r="Z366" i="1"/>
  <c r="AK366" i="1" s="1"/>
  <c r="Z334" i="1"/>
  <c r="Z302" i="1"/>
  <c r="AK302" i="1" s="1"/>
  <c r="Z270" i="1"/>
  <c r="Z237" i="1"/>
  <c r="Z205" i="1"/>
  <c r="AK205" i="1" s="1"/>
  <c r="Z172" i="1"/>
  <c r="Z140" i="1"/>
  <c r="Z108" i="1"/>
  <c r="AK108" i="1" s="1"/>
  <c r="Z76" i="1"/>
  <c r="Z44" i="1"/>
  <c r="AK44" i="1" s="1"/>
  <c r="AJ619" i="1"/>
  <c r="AJ479" i="1"/>
  <c r="AJ475" i="1"/>
  <c r="AJ459" i="1"/>
  <c r="AJ411" i="1"/>
  <c r="AJ283" i="1"/>
  <c r="AJ149" i="1"/>
  <c r="AJ21" i="1"/>
  <c r="AJ439" i="1"/>
  <c r="AJ203" i="1"/>
  <c r="AJ700" i="1"/>
  <c r="AJ655" i="1"/>
  <c r="AJ615" i="1"/>
  <c r="AJ571" i="1"/>
  <c r="AJ471" i="1"/>
  <c r="AJ271" i="1"/>
  <c r="AJ117" i="1"/>
  <c r="AJ105" i="1"/>
  <c r="AJ85" i="1"/>
  <c r="AJ855" i="1"/>
  <c r="AJ672" i="1"/>
  <c r="AJ668" i="1"/>
  <c r="AJ587" i="1"/>
  <c r="AJ275" i="1"/>
  <c r="AJ190" i="1"/>
  <c r="AJ29" i="1"/>
  <c r="AJ756" i="1"/>
  <c r="AJ732" i="1"/>
  <c r="AJ708" i="1"/>
  <c r="AJ643" i="1"/>
  <c r="AJ595" i="1"/>
  <c r="AJ547" i="1"/>
  <c r="AJ218" i="1"/>
  <c r="AJ862" i="1"/>
  <c r="AJ826" i="1"/>
  <c r="AJ798" i="1"/>
  <c r="AJ739" i="1"/>
  <c r="AJ699" i="1"/>
  <c r="AJ845" i="1"/>
  <c r="AJ841" i="1"/>
  <c r="AJ837" i="1"/>
  <c r="AJ805" i="1"/>
  <c r="AJ785" i="1"/>
  <c r="AJ746" i="1"/>
  <c r="AJ738" i="1"/>
  <c r="AJ726" i="1"/>
  <c r="AJ722" i="1"/>
  <c r="AJ718" i="1"/>
  <c r="AJ702" i="1"/>
  <c r="AJ698" i="1"/>
  <c r="AJ694" i="1"/>
  <c r="AJ678" i="1"/>
  <c r="AJ670" i="1"/>
  <c r="AJ649" i="1"/>
  <c r="AJ645" i="1"/>
  <c r="AJ637" i="1"/>
  <c r="AJ633" i="1"/>
  <c r="AJ617" i="1"/>
  <c r="AJ597" i="1"/>
  <c r="AJ593" i="1"/>
  <c r="AJ589" i="1"/>
  <c r="AJ577" i="1"/>
  <c r="AJ569" i="1"/>
  <c r="AJ557" i="1"/>
  <c r="AJ549" i="1"/>
  <c r="AJ545" i="1"/>
  <c r="AJ529" i="1"/>
  <c r="AJ525" i="1"/>
  <c r="AJ509" i="1"/>
  <c r="AJ505" i="1"/>
  <c r="AJ481" i="1"/>
  <c r="AJ473" i="1"/>
  <c r="AJ449" i="1"/>
  <c r="AJ437" i="1"/>
  <c r="AJ433" i="1"/>
  <c r="AJ405" i="1"/>
  <c r="AJ397" i="1"/>
  <c r="AJ357" i="1"/>
  <c r="AJ321" i="1"/>
  <c r="AJ285" i="1"/>
  <c r="AJ269" i="1"/>
  <c r="AJ248" i="1"/>
  <c r="AJ240" i="1"/>
  <c r="AJ232" i="1"/>
  <c r="AJ224" i="1"/>
  <c r="AJ167" i="1"/>
  <c r="AJ147" i="1"/>
  <c r="AJ143" i="1"/>
  <c r="AJ127" i="1"/>
  <c r="AJ123" i="1"/>
  <c r="AJ51" i="1"/>
  <c r="AJ43" i="1"/>
  <c r="AJ35" i="1"/>
  <c r="AJ31" i="1"/>
  <c r="AJ19" i="1"/>
  <c r="AJ15" i="1"/>
  <c r="AJ772" i="1"/>
  <c r="AJ744" i="1"/>
  <c r="AJ696" i="1"/>
  <c r="AJ202" i="1"/>
  <c r="AJ169" i="1"/>
  <c r="AJ89" i="1"/>
  <c r="AJ57" i="1"/>
  <c r="AJ858" i="1"/>
  <c r="AJ802" i="1"/>
  <c r="AJ743" i="1"/>
  <c r="AJ864" i="1"/>
  <c r="AJ848" i="1"/>
  <c r="AJ820" i="1"/>
  <c r="AJ808" i="1"/>
  <c r="AJ792" i="1"/>
  <c r="AJ757" i="1"/>
  <c r="AJ745" i="1"/>
  <c r="AJ733" i="1"/>
  <c r="AJ713" i="1"/>
  <c r="AJ701" i="1"/>
  <c r="AJ677" i="1"/>
  <c r="AJ656" i="1"/>
  <c r="AJ640" i="1"/>
  <c r="AJ636" i="1"/>
  <c r="AJ596" i="1"/>
  <c r="AJ580" i="1"/>
  <c r="AJ556" i="1"/>
  <c r="AJ552" i="1"/>
  <c r="AJ548" i="1"/>
  <c r="AJ544" i="1"/>
  <c r="AJ540" i="1"/>
  <c r="AJ520" i="1"/>
  <c r="AJ500" i="1"/>
  <c r="AJ396" i="1"/>
  <c r="AJ392" i="1"/>
  <c r="AJ388" i="1"/>
  <c r="AJ344" i="1"/>
  <c r="AJ332" i="1"/>
  <c r="AJ328" i="1"/>
  <c r="AJ316" i="1"/>
  <c r="AJ312" i="1"/>
  <c r="AG268" i="1"/>
  <c r="AJ264" i="1"/>
  <c r="AJ255" i="1"/>
  <c r="AJ247" i="1"/>
  <c r="AJ231" i="1"/>
  <c r="AJ215" i="1"/>
  <c r="AJ187" i="1"/>
  <c r="AJ182" i="1"/>
  <c r="AJ178" i="1"/>
  <c r="AJ146" i="1"/>
  <c r="AJ142" i="1"/>
  <c r="AJ138" i="1"/>
  <c r="AJ134" i="1"/>
  <c r="AJ130" i="1"/>
  <c r="AJ106" i="1"/>
  <c r="AJ98" i="1"/>
  <c r="AJ70" i="1"/>
  <c r="AJ62" i="1"/>
  <c r="AJ30" i="1"/>
  <c r="AJ18" i="1"/>
  <c r="AJ819" i="1"/>
  <c r="AJ736" i="1"/>
  <c r="AJ712" i="1"/>
  <c r="AJ415" i="1"/>
  <c r="AJ371" i="1"/>
  <c r="AJ65" i="1"/>
  <c r="AJ866" i="1"/>
  <c r="AJ806" i="1"/>
  <c r="AJ751" i="1"/>
  <c r="AJ735" i="1"/>
  <c r="AJ546" i="1"/>
  <c r="AJ498" i="1"/>
  <c r="AJ398" i="1"/>
  <c r="AJ394" i="1"/>
  <c r="AJ374" i="1"/>
  <c r="AJ326" i="1"/>
  <c r="AJ270" i="1"/>
  <c r="AJ237" i="1"/>
  <c r="AJ172" i="1"/>
  <c r="AJ164" i="1"/>
  <c r="AJ140" i="1"/>
  <c r="AJ120" i="1"/>
  <c r="AJ88" i="1"/>
  <c r="AG76" i="1"/>
  <c r="AJ32" i="1"/>
  <c r="AJ24" i="1"/>
  <c r="Z865" i="1"/>
  <c r="Z861" i="1"/>
  <c r="AK861" i="1" s="1"/>
  <c r="Z857" i="1"/>
  <c r="AK857" i="1" s="1"/>
  <c r="Z853" i="1"/>
  <c r="AK853" i="1" s="1"/>
  <c r="Z849" i="1"/>
  <c r="AK849" i="1" s="1"/>
  <c r="Z845" i="1"/>
  <c r="Z841" i="1"/>
  <c r="Z837" i="1"/>
  <c r="Z833" i="1"/>
  <c r="AK833" i="1" s="1"/>
  <c r="Z829" i="1"/>
  <c r="AK829" i="1" s="1"/>
  <c r="Z825" i="1"/>
  <c r="AK825" i="1" s="1"/>
  <c r="Z821" i="1"/>
  <c r="Z817" i="1"/>
  <c r="AK817" i="1" s="1"/>
  <c r="Z813" i="1"/>
  <c r="AK813" i="1" s="1"/>
  <c r="Z809" i="1"/>
  <c r="AK809" i="1" s="1"/>
  <c r="Z805" i="1"/>
  <c r="Z801" i="1"/>
  <c r="AK801" i="1" s="1"/>
  <c r="Z797" i="1"/>
  <c r="AK797" i="1" s="1"/>
  <c r="Z793" i="1"/>
  <c r="AK793" i="1" s="1"/>
  <c r="Z789" i="1"/>
  <c r="AK789" i="1" s="1"/>
  <c r="Z785" i="1"/>
  <c r="Z781" i="1"/>
  <c r="AK781" i="1" s="1"/>
  <c r="Z777" i="1"/>
  <c r="AK777" i="1" s="1"/>
  <c r="Z773" i="1"/>
  <c r="Z770" i="1"/>
  <c r="AK770" i="1" s="1"/>
  <c r="Z766" i="1"/>
  <c r="AK766" i="1" s="1"/>
  <c r="Z762" i="1"/>
  <c r="Z758" i="1"/>
  <c r="Z754" i="1"/>
  <c r="AK754" i="1" s="1"/>
  <c r="Z750" i="1"/>
  <c r="AK750" i="1" s="1"/>
  <c r="Z746" i="1"/>
  <c r="Z742" i="1"/>
  <c r="Z738" i="1"/>
  <c r="Z734" i="1"/>
  <c r="AK734" i="1" s="1"/>
  <c r="Z730" i="1"/>
  <c r="AK730" i="1" s="1"/>
  <c r="Z726" i="1"/>
  <c r="Z722" i="1"/>
  <c r="Z718" i="1"/>
  <c r="Z714" i="1"/>
  <c r="Z710" i="1"/>
  <c r="AK710" i="1" s="1"/>
  <c r="Z706" i="1"/>
  <c r="AK706" i="1" s="1"/>
  <c r="Z702" i="1"/>
  <c r="Z698" i="1"/>
  <c r="Z694" i="1"/>
  <c r="Z690" i="1"/>
  <c r="Z686" i="1"/>
  <c r="AK686" i="1" s="1"/>
  <c r="Z682" i="1"/>
  <c r="AK682" i="1" s="1"/>
  <c r="Z678" i="1"/>
  <c r="Z674" i="1"/>
  <c r="AK674" i="1" s="1"/>
  <c r="Z670" i="1"/>
  <c r="Z666" i="1"/>
  <c r="AK666" i="1" s="1"/>
  <c r="Z661" i="1"/>
  <c r="AK661" i="1" s="1"/>
  <c r="Z657" i="1"/>
  <c r="AK657" i="1" s="1"/>
  <c r="Z653" i="1"/>
  <c r="AK653" i="1" s="1"/>
  <c r="Z649" i="1"/>
  <c r="Z645" i="1"/>
  <c r="Z641" i="1"/>
  <c r="AK641" i="1" s="1"/>
  <c r="Z636" i="1"/>
  <c r="Z631" i="1"/>
  <c r="AK631" i="1" s="1"/>
  <c r="Z626" i="1"/>
  <c r="AK626" i="1" s="1"/>
  <c r="Z620" i="1"/>
  <c r="AK620" i="1" s="1"/>
  <c r="Z615" i="1"/>
  <c r="Z610" i="1"/>
  <c r="AK610" i="1" s="1"/>
  <c r="Z604" i="1"/>
  <c r="AK604" i="1" s="1"/>
  <c r="Z599" i="1"/>
  <c r="AK599" i="1" s="1"/>
  <c r="Z594" i="1"/>
  <c r="Z588" i="1"/>
  <c r="Z583" i="1"/>
  <c r="AK583" i="1" s="1"/>
  <c r="Z578" i="1"/>
  <c r="AK578" i="1" s="1"/>
  <c r="Z571" i="1"/>
  <c r="Z563" i="1"/>
  <c r="AK563" i="1" s="1"/>
  <c r="Z555" i="1"/>
  <c r="AK555" i="1" s="1"/>
  <c r="Z547" i="1"/>
  <c r="Z539" i="1"/>
  <c r="AK539" i="1" s="1"/>
  <c r="Z531" i="1"/>
  <c r="AK531" i="1" s="1"/>
  <c r="Z523" i="1"/>
  <c r="AK523" i="1" s="1"/>
  <c r="Z515" i="1"/>
  <c r="AK515" i="1" s="1"/>
  <c r="Z507" i="1"/>
  <c r="AK507" i="1" s="1"/>
  <c r="Z499" i="1"/>
  <c r="Z491" i="1"/>
  <c r="AK491" i="1" s="1"/>
  <c r="Z483" i="1"/>
  <c r="AK483" i="1" s="1"/>
  <c r="Z475" i="1"/>
  <c r="Z467" i="1"/>
  <c r="AK467" i="1" s="1"/>
  <c r="Z459" i="1"/>
  <c r="Z451" i="1"/>
  <c r="AK451" i="1" s="1"/>
  <c r="Z443" i="1"/>
  <c r="AK443" i="1" s="1"/>
  <c r="Z435" i="1"/>
  <c r="AK435" i="1" s="1"/>
  <c r="Z427" i="1"/>
  <c r="AK427" i="1" s="1"/>
  <c r="Z419" i="1"/>
  <c r="AK419" i="1" s="1"/>
  <c r="Z411" i="1"/>
  <c r="Z403" i="1"/>
  <c r="AK403" i="1" s="1"/>
  <c r="Z395" i="1"/>
  <c r="AK395" i="1" s="1"/>
  <c r="Z387" i="1"/>
  <c r="AK387" i="1" s="1"/>
  <c r="Z379" i="1"/>
  <c r="AK379" i="1" s="1"/>
  <c r="Z371" i="1"/>
  <c r="Z363" i="1"/>
  <c r="AK363" i="1" s="1"/>
  <c r="Z355" i="1"/>
  <c r="Z347" i="1"/>
  <c r="Z339" i="1"/>
  <c r="AK339" i="1" s="1"/>
  <c r="Z331" i="1"/>
  <c r="AK331" i="1" s="1"/>
  <c r="Z323" i="1"/>
  <c r="Z315" i="1"/>
  <c r="AK315" i="1" s="1"/>
  <c r="Z307" i="1"/>
  <c r="AK307" i="1" s="1"/>
  <c r="Z299" i="1"/>
  <c r="AK299" i="1" s="1"/>
  <c r="Z291" i="1"/>
  <c r="AK291" i="1" s="1"/>
  <c r="Z283" i="1"/>
  <c r="Z275" i="1"/>
  <c r="Z267" i="1"/>
  <c r="AK267" i="1" s="1"/>
  <c r="Z258" i="1"/>
  <c r="AK258" i="1" s="1"/>
  <c r="Z250" i="1"/>
  <c r="Z242" i="1"/>
  <c r="Z234" i="1"/>
  <c r="AK234" i="1" s="1"/>
  <c r="Z226" i="1"/>
  <c r="AK226" i="1" s="1"/>
  <c r="Z218" i="1"/>
  <c r="Z210" i="1"/>
  <c r="AK210" i="1" s="1"/>
  <c r="Z202" i="1"/>
  <c r="Z194" i="1"/>
  <c r="AK194" i="1" s="1"/>
  <c r="Z186" i="1"/>
  <c r="AK186" i="1" s="1"/>
  <c r="Z177" i="1"/>
  <c r="Z169" i="1"/>
  <c r="Z161" i="1"/>
  <c r="AK161" i="1" s="1"/>
  <c r="Z153" i="1"/>
  <c r="AK153" i="1" s="1"/>
  <c r="Z145" i="1"/>
  <c r="AK145" i="1" s="1"/>
  <c r="Z137" i="1"/>
  <c r="AK137" i="1" s="1"/>
  <c r="Z129" i="1"/>
  <c r="Z121" i="1"/>
  <c r="AK121" i="1" s="1"/>
  <c r="Z113" i="1"/>
  <c r="Z105" i="1"/>
  <c r="Z97" i="1"/>
  <c r="Z89" i="1"/>
  <c r="Z81" i="1"/>
  <c r="AK81" i="1" s="1"/>
  <c r="Z73" i="1"/>
  <c r="AK73" i="1" s="1"/>
  <c r="Z65" i="1"/>
  <c r="Z57" i="1"/>
  <c r="Z49" i="1"/>
  <c r="AK49" i="1" s="1"/>
  <c r="Z41" i="1"/>
  <c r="AK41" i="1" s="1"/>
  <c r="Z33" i="1"/>
  <c r="Z25" i="1"/>
  <c r="AK25" i="1" s="1"/>
  <c r="Z14" i="1"/>
  <c r="Z18" i="1"/>
  <c r="Z22" i="1"/>
  <c r="Z26" i="1"/>
  <c r="AK26" i="1" s="1"/>
  <c r="Z30" i="1"/>
  <c r="Z34" i="1"/>
  <c r="AK34" i="1" s="1"/>
  <c r="Z38" i="1"/>
  <c r="Z42" i="1"/>
  <c r="AK42" i="1" s="1"/>
  <c r="Z46" i="1"/>
  <c r="AK46" i="1" s="1"/>
  <c r="Z50" i="1"/>
  <c r="AK50" i="1" s="1"/>
  <c r="Z54" i="1"/>
  <c r="AK54" i="1" s="1"/>
  <c r="Z58" i="1"/>
  <c r="Z62" i="1"/>
  <c r="Z66" i="1"/>
  <c r="Z70" i="1"/>
  <c r="Z74" i="1"/>
  <c r="AK74" i="1" s="1"/>
  <c r="Z78" i="1"/>
  <c r="AK78" i="1" s="1"/>
  <c r="Z82" i="1"/>
  <c r="AK82" i="1" s="1"/>
  <c r="Z86" i="1"/>
  <c r="AK86" i="1" s="1"/>
  <c r="Z90" i="1"/>
  <c r="AK90" i="1" s="1"/>
  <c r="Z94" i="1"/>
  <c r="Z98" i="1"/>
  <c r="Z102" i="1"/>
  <c r="AK102" i="1" s="1"/>
  <c r="Z106" i="1"/>
  <c r="Z110" i="1"/>
  <c r="AK110" i="1" s="1"/>
  <c r="Z114" i="1"/>
  <c r="AK114" i="1" s="1"/>
  <c r="Z118" i="1"/>
  <c r="AK118" i="1" s="1"/>
  <c r="Z122" i="1"/>
  <c r="Z126" i="1"/>
  <c r="AK126" i="1" s="1"/>
  <c r="Z130" i="1"/>
  <c r="Z134" i="1"/>
  <c r="Z138" i="1"/>
  <c r="Z142" i="1"/>
  <c r="Z146" i="1"/>
  <c r="Z150" i="1"/>
  <c r="AK150" i="1" s="1"/>
  <c r="Z154" i="1"/>
  <c r="AK154" i="1" s="1"/>
  <c r="Z158" i="1"/>
  <c r="AK158" i="1" s="1"/>
  <c r="Z162" i="1"/>
  <c r="AK162" i="1" s="1"/>
  <c r="Z166" i="1"/>
  <c r="AK166" i="1" s="1"/>
  <c r="Z170" i="1"/>
  <c r="Z174" i="1"/>
  <c r="AK174" i="1" s="1"/>
  <c r="Z178" i="1"/>
  <c r="Z182" i="1"/>
  <c r="Z187" i="1"/>
  <c r="Z191" i="1"/>
  <c r="AK191" i="1" s="1"/>
  <c r="Z195" i="1"/>
  <c r="AK195" i="1" s="1"/>
  <c r="Z199" i="1"/>
  <c r="AK199" i="1" s="1"/>
  <c r="Z203" i="1"/>
  <c r="Z207" i="1"/>
  <c r="AK207" i="1" s="1"/>
  <c r="Z211" i="1"/>
  <c r="Z215" i="1"/>
  <c r="Z219" i="1"/>
  <c r="AK219" i="1" s="1"/>
  <c r="Z223" i="1"/>
  <c r="AK223" i="1" s="1"/>
  <c r="Z227" i="1"/>
  <c r="AK227" i="1" s="1"/>
  <c r="Z231" i="1"/>
  <c r="Z235" i="1"/>
  <c r="AK235" i="1" s="1"/>
  <c r="Z239" i="1"/>
  <c r="AK239" i="1" s="1"/>
  <c r="Z243" i="1"/>
  <c r="AK243" i="1" s="1"/>
  <c r="Z247" i="1"/>
  <c r="Z251" i="1"/>
  <c r="AK251" i="1" s="1"/>
  <c r="Z255" i="1"/>
  <c r="Z260" i="1"/>
  <c r="AK260" i="1" s="1"/>
  <c r="Z264" i="1"/>
  <c r="Z268" i="1"/>
  <c r="Z272" i="1"/>
  <c r="AK272" i="1" s="1"/>
  <c r="Z276" i="1"/>
  <c r="AK276" i="1" s="1"/>
  <c r="Z280" i="1"/>
  <c r="AK280" i="1" s="1"/>
  <c r="Z284" i="1"/>
  <c r="AK284" i="1" s="1"/>
  <c r="Z288" i="1"/>
  <c r="AK288" i="1" s="1"/>
  <c r="Z292" i="1"/>
  <c r="AK292" i="1" s="1"/>
  <c r="Z296" i="1"/>
  <c r="AK296" i="1" s="1"/>
  <c r="Z300" i="1"/>
  <c r="AK300" i="1" s="1"/>
  <c r="Z304" i="1"/>
  <c r="Z308" i="1"/>
  <c r="AK308" i="1" s="1"/>
  <c r="Z312" i="1"/>
  <c r="Z316" i="1"/>
  <c r="Z320" i="1"/>
  <c r="AK320" i="1" s="1"/>
  <c r="Z324" i="1"/>
  <c r="AK324" i="1" s="1"/>
  <c r="Z328" i="1"/>
  <c r="Z332" i="1"/>
  <c r="Z336" i="1"/>
  <c r="AK336" i="1" s="1"/>
  <c r="Z340" i="1"/>
  <c r="AK340" i="1" s="1"/>
  <c r="Z344" i="1"/>
  <c r="Z348" i="1"/>
  <c r="AK348" i="1" s="1"/>
  <c r="Z352" i="1"/>
  <c r="AK352" i="1" s="1"/>
  <c r="Z356" i="1"/>
  <c r="AK356" i="1" s="1"/>
  <c r="Z360" i="1"/>
  <c r="Z364" i="1"/>
  <c r="AK364" i="1" s="1"/>
  <c r="Z368" i="1"/>
  <c r="Z372" i="1"/>
  <c r="AK372" i="1" s="1"/>
  <c r="Z376" i="1"/>
  <c r="AK376" i="1" s="1"/>
  <c r="Z380" i="1"/>
  <c r="AK380" i="1" s="1"/>
  <c r="Z384" i="1"/>
  <c r="AK384" i="1" s="1"/>
  <c r="Z388" i="1"/>
  <c r="Z392" i="1"/>
  <c r="Z396" i="1"/>
  <c r="Z400" i="1"/>
  <c r="Z404" i="1"/>
  <c r="AK404" i="1" s="1"/>
  <c r="Z408" i="1"/>
  <c r="AK408" i="1" s="1"/>
  <c r="Z412" i="1"/>
  <c r="AK412" i="1" s="1"/>
  <c r="Z416" i="1"/>
  <c r="Z420" i="1"/>
  <c r="AK420" i="1" s="1"/>
  <c r="Z424" i="1"/>
  <c r="AK424" i="1" s="1"/>
  <c r="Z428" i="1"/>
  <c r="AK428" i="1" s="1"/>
  <c r="Z432" i="1"/>
  <c r="AK432" i="1" s="1"/>
  <c r="Z436" i="1"/>
  <c r="Z440" i="1"/>
  <c r="AK440" i="1" s="1"/>
  <c r="Z444" i="1"/>
  <c r="AK444" i="1" s="1"/>
  <c r="Z448" i="1"/>
  <c r="Z452" i="1"/>
  <c r="Z456" i="1"/>
  <c r="AK456" i="1" s="1"/>
  <c r="Z460" i="1"/>
  <c r="AK460" i="1" s="1"/>
  <c r="Z464" i="1"/>
  <c r="Z468" i="1"/>
  <c r="AK468" i="1" s="1"/>
  <c r="Z472" i="1"/>
  <c r="AK472" i="1" s="1"/>
  <c r="Z476" i="1"/>
  <c r="Z480" i="1"/>
  <c r="AK480" i="1" s="1"/>
  <c r="Z484" i="1"/>
  <c r="AK484" i="1" s="1"/>
  <c r="Z488" i="1"/>
  <c r="AK488" i="1" s="1"/>
  <c r="Z492" i="1"/>
  <c r="AK492" i="1" s="1"/>
  <c r="Z496" i="1"/>
  <c r="AK496" i="1" s="1"/>
  <c r="Z500" i="1"/>
  <c r="Z504" i="1"/>
  <c r="AK504" i="1" s="1"/>
  <c r="Z508" i="1"/>
  <c r="Z512" i="1"/>
  <c r="AK512" i="1" s="1"/>
  <c r="Z516" i="1"/>
  <c r="AK516" i="1" s="1"/>
  <c r="Z520" i="1"/>
  <c r="Z524" i="1"/>
  <c r="Z528" i="1"/>
  <c r="AK528" i="1" s="1"/>
  <c r="Z532" i="1"/>
  <c r="AK532" i="1" s="1"/>
  <c r="Z536" i="1"/>
  <c r="Z540" i="1"/>
  <c r="Z544" i="1"/>
  <c r="Z548" i="1"/>
  <c r="Z552" i="1"/>
  <c r="Z556" i="1"/>
  <c r="Z560" i="1"/>
  <c r="Z564" i="1"/>
  <c r="AK564" i="1" s="1"/>
  <c r="Z568" i="1"/>
  <c r="AK568" i="1" s="1"/>
  <c r="Z572" i="1"/>
  <c r="AK572" i="1" s="1"/>
  <c r="Z15" i="1"/>
  <c r="Z19" i="1"/>
  <c r="Z23" i="1"/>
  <c r="AK23" i="1" s="1"/>
  <c r="Z27" i="1"/>
  <c r="AK27" i="1" s="1"/>
  <c r="Z31" i="1"/>
  <c r="Z35" i="1"/>
  <c r="Z39" i="1"/>
  <c r="Z43" i="1"/>
  <c r="Z47" i="1"/>
  <c r="Z51" i="1"/>
  <c r="Z55" i="1"/>
  <c r="AK55" i="1" s="1"/>
  <c r="Z59" i="1"/>
  <c r="AK59" i="1" s="1"/>
  <c r="Z63" i="1"/>
  <c r="AK63" i="1" s="1"/>
  <c r="Z67" i="1"/>
  <c r="AK67" i="1" s="1"/>
  <c r="Z71" i="1"/>
  <c r="AK71" i="1" s="1"/>
  <c r="Z75" i="1"/>
  <c r="AK75" i="1" s="1"/>
  <c r="Z79" i="1"/>
  <c r="AK79" i="1" s="1"/>
  <c r="Z83" i="1"/>
  <c r="AK83" i="1" s="1"/>
  <c r="Z87" i="1"/>
  <c r="Z91" i="1"/>
  <c r="AK91" i="1" s="1"/>
  <c r="Z95" i="1"/>
  <c r="AK95" i="1" s="1"/>
  <c r="Z99" i="1"/>
  <c r="Z103" i="1"/>
  <c r="Z107" i="1"/>
  <c r="Z111" i="1"/>
  <c r="Z115" i="1"/>
  <c r="AK115" i="1" s="1"/>
  <c r="Z119" i="1"/>
  <c r="AK119" i="1" s="1"/>
  <c r="Z123" i="1"/>
  <c r="Z127" i="1"/>
  <c r="Z131" i="1"/>
  <c r="AK131" i="1" s="1"/>
  <c r="Z135" i="1"/>
  <c r="AK135" i="1" s="1"/>
  <c r="Z139" i="1"/>
  <c r="AK139" i="1" s="1"/>
  <c r="Z143" i="1"/>
  <c r="Z147" i="1"/>
  <c r="Z151" i="1"/>
  <c r="Z155" i="1"/>
  <c r="Z159" i="1"/>
  <c r="AK159" i="1" s="1"/>
  <c r="Z163" i="1"/>
  <c r="Z167" i="1"/>
  <c r="Z171" i="1"/>
  <c r="Z175" i="1"/>
  <c r="Z179" i="1"/>
  <c r="Z183" i="1"/>
  <c r="AK183" i="1" s="1"/>
  <c r="Z188" i="1"/>
  <c r="Z192" i="1"/>
  <c r="AK192" i="1" s="1"/>
  <c r="Z196" i="1"/>
  <c r="AK196" i="1" s="1"/>
  <c r="Z200" i="1"/>
  <c r="AK200" i="1" s="1"/>
  <c r="Z204" i="1"/>
  <c r="AK204" i="1" s="1"/>
  <c r="Z208" i="1"/>
  <c r="Z212" i="1"/>
  <c r="AK212" i="1" s="1"/>
  <c r="Z216" i="1"/>
  <c r="AK216" i="1" s="1"/>
  <c r="Z220" i="1"/>
  <c r="AK220" i="1" s="1"/>
  <c r="Z224" i="1"/>
  <c r="Z228" i="1"/>
  <c r="AK228" i="1" s="1"/>
  <c r="Z232" i="1"/>
  <c r="Z236" i="1"/>
  <c r="AK236" i="1" s="1"/>
  <c r="Z240" i="1"/>
  <c r="Z244" i="1"/>
  <c r="AK244" i="1" s="1"/>
  <c r="Z248" i="1"/>
  <c r="Z252" i="1"/>
  <c r="AK252" i="1" s="1"/>
  <c r="Z256" i="1"/>
  <c r="AK256" i="1" s="1"/>
  <c r="Z261" i="1"/>
  <c r="Z265" i="1"/>
  <c r="Z269" i="1"/>
  <c r="Z273" i="1"/>
  <c r="AK273" i="1" s="1"/>
  <c r="Z277" i="1"/>
  <c r="AK277" i="1" s="1"/>
  <c r="Z281" i="1"/>
  <c r="Z285" i="1"/>
  <c r="Z289" i="1"/>
  <c r="AK289" i="1" s="1"/>
  <c r="Z293" i="1"/>
  <c r="AK293" i="1" s="1"/>
  <c r="Z297" i="1"/>
  <c r="AK297" i="1" s="1"/>
  <c r="Z301" i="1"/>
  <c r="AK301" i="1" s="1"/>
  <c r="Z305" i="1"/>
  <c r="AK305" i="1" s="1"/>
  <c r="Z309" i="1"/>
  <c r="AK309" i="1" s="1"/>
  <c r="Z313" i="1"/>
  <c r="AK313" i="1" s="1"/>
  <c r="Z317" i="1"/>
  <c r="AK317" i="1" s="1"/>
  <c r="Z321" i="1"/>
  <c r="Z325" i="1"/>
  <c r="AK325" i="1" s="1"/>
  <c r="Z329" i="1"/>
  <c r="AK329" i="1" s="1"/>
  <c r="Z333" i="1"/>
  <c r="AK333" i="1" s="1"/>
  <c r="Z337" i="1"/>
  <c r="AK337" i="1" s="1"/>
  <c r="Z341" i="1"/>
  <c r="AK341" i="1" s="1"/>
  <c r="Z345" i="1"/>
  <c r="AK345" i="1" s="1"/>
  <c r="Z349" i="1"/>
  <c r="AK349" i="1" s="1"/>
  <c r="Z353" i="1"/>
  <c r="AK353" i="1" s="1"/>
  <c r="Z357" i="1"/>
  <c r="Z361" i="1"/>
  <c r="AK361" i="1" s="1"/>
  <c r="Z365" i="1"/>
  <c r="AK365" i="1" s="1"/>
  <c r="Z369" i="1"/>
  <c r="AK369" i="1" s="1"/>
  <c r="Z373" i="1"/>
  <c r="AK373" i="1" s="1"/>
  <c r="Z377" i="1"/>
  <c r="AK377" i="1" s="1"/>
  <c r="Z381" i="1"/>
  <c r="AK381" i="1" s="1"/>
  <c r="Z385" i="1"/>
  <c r="AK385" i="1" s="1"/>
  <c r="Z389" i="1"/>
  <c r="AK389" i="1" s="1"/>
  <c r="Z393" i="1"/>
  <c r="AK393" i="1" s="1"/>
  <c r="Z397" i="1"/>
  <c r="Z401" i="1"/>
  <c r="AK401" i="1" s="1"/>
  <c r="Z405" i="1"/>
  <c r="Z409" i="1"/>
  <c r="AK409" i="1" s="1"/>
  <c r="Z413" i="1"/>
  <c r="AK413" i="1" s="1"/>
  <c r="Z417" i="1"/>
  <c r="AK417" i="1" s="1"/>
  <c r="Z421" i="1"/>
  <c r="AK421" i="1" s="1"/>
  <c r="Z425" i="1"/>
  <c r="AK425" i="1" s="1"/>
  <c r="Z429" i="1"/>
  <c r="AK429" i="1" s="1"/>
  <c r="Z433" i="1"/>
  <c r="Z437" i="1"/>
  <c r="Z441" i="1"/>
  <c r="AK441" i="1" s="1"/>
  <c r="Z445" i="1"/>
  <c r="AK445" i="1" s="1"/>
  <c r="Z449" i="1"/>
  <c r="Z453" i="1"/>
  <c r="AK453" i="1" s="1"/>
  <c r="Z457" i="1"/>
  <c r="AK457" i="1" s="1"/>
  <c r="Z461" i="1"/>
  <c r="AK461" i="1" s="1"/>
  <c r="Z465" i="1"/>
  <c r="Z469" i="1"/>
  <c r="Z473" i="1"/>
  <c r="Z477" i="1"/>
  <c r="Z481" i="1"/>
  <c r="Z485" i="1"/>
  <c r="AK485" i="1" s="1"/>
  <c r="Z489" i="1"/>
  <c r="AK489" i="1" s="1"/>
  <c r="Z493" i="1"/>
  <c r="Z497" i="1"/>
  <c r="AK497" i="1" s="1"/>
  <c r="Z501" i="1"/>
  <c r="AK501" i="1" s="1"/>
  <c r="Z505" i="1"/>
  <c r="Z509" i="1"/>
  <c r="Z513" i="1"/>
  <c r="AK513" i="1" s="1"/>
  <c r="Z517" i="1"/>
  <c r="AK517" i="1" s="1"/>
  <c r="Z521" i="1"/>
  <c r="AK521" i="1" s="1"/>
  <c r="Z525" i="1"/>
  <c r="Z529" i="1"/>
  <c r="Z533" i="1"/>
  <c r="AK533" i="1" s="1"/>
  <c r="Z537" i="1"/>
  <c r="Z541" i="1"/>
  <c r="AK541" i="1" s="1"/>
  <c r="Z545" i="1"/>
  <c r="Z549" i="1"/>
  <c r="Z553" i="1"/>
  <c r="Z557" i="1"/>
  <c r="Z561" i="1"/>
  <c r="AK561" i="1" s="1"/>
  <c r="Z565" i="1"/>
  <c r="AK565" i="1" s="1"/>
  <c r="Z569" i="1"/>
  <c r="Z573" i="1"/>
  <c r="Z577" i="1"/>
  <c r="Z581" i="1"/>
  <c r="AK581" i="1" s="1"/>
  <c r="Z585" i="1"/>
  <c r="AK585" i="1" s="1"/>
  <c r="Z589" i="1"/>
  <c r="Z593" i="1"/>
  <c r="Z597" i="1"/>
  <c r="Z601" i="1"/>
  <c r="Z605" i="1"/>
  <c r="Z609" i="1"/>
  <c r="Z613" i="1"/>
  <c r="Z617" i="1"/>
  <c r="Z621" i="1"/>
  <c r="Z625" i="1"/>
  <c r="AK625" i="1" s="1"/>
  <c r="Z629" i="1"/>
  <c r="AK629" i="1" s="1"/>
  <c r="Z633" i="1"/>
  <c r="Z637" i="1"/>
  <c r="Z864" i="1"/>
  <c r="Z860" i="1"/>
  <c r="AK860" i="1" s="1"/>
  <c r="Z856" i="1"/>
  <c r="AK856" i="1" s="1"/>
  <c r="Z852" i="1"/>
  <c r="AK852" i="1" s="1"/>
  <c r="Z848" i="1"/>
  <c r="Z844" i="1"/>
  <c r="AK844" i="1" s="1"/>
  <c r="Z840" i="1"/>
  <c r="AK840" i="1" s="1"/>
  <c r="Z836" i="1"/>
  <c r="AK836" i="1" s="1"/>
  <c r="Z832" i="1"/>
  <c r="Z828" i="1"/>
  <c r="AK828" i="1" s="1"/>
  <c r="Z824" i="1"/>
  <c r="AK824" i="1" s="1"/>
  <c r="Z820" i="1"/>
  <c r="Z816" i="1"/>
  <c r="AK816" i="1" s="1"/>
  <c r="Z812" i="1"/>
  <c r="AK812" i="1" s="1"/>
  <c r="Z808" i="1"/>
  <c r="Z804" i="1"/>
  <c r="AK804" i="1" s="1"/>
  <c r="Z800" i="1"/>
  <c r="AK800" i="1" s="1"/>
  <c r="Z796" i="1"/>
  <c r="AK796" i="1" s="1"/>
  <c r="Z792" i="1"/>
  <c r="Z788" i="1"/>
  <c r="AK788" i="1" s="1"/>
  <c r="Z784" i="1"/>
  <c r="AK784" i="1" s="1"/>
  <c r="Z780" i="1"/>
  <c r="AK780" i="1" s="1"/>
  <c r="Z776" i="1"/>
  <c r="AK776" i="1" s="1"/>
  <c r="Z769" i="1"/>
  <c r="AK769" i="1" s="1"/>
  <c r="Z765" i="1"/>
  <c r="AK765" i="1" s="1"/>
  <c r="Z761" i="1"/>
  <c r="Z757" i="1"/>
  <c r="Z753" i="1"/>
  <c r="AK753" i="1" s="1"/>
  <c r="Z749" i="1"/>
  <c r="AK749" i="1" s="1"/>
  <c r="Z745" i="1"/>
  <c r="Z741" i="1"/>
  <c r="Z737" i="1"/>
  <c r="AK737" i="1" s="1"/>
  <c r="Z733" i="1"/>
  <c r="Z729" i="1"/>
  <c r="AK729" i="1" s="1"/>
  <c r="Z725" i="1"/>
  <c r="Z721" i="1"/>
  <c r="Z717" i="1"/>
  <c r="AK717" i="1" s="1"/>
  <c r="Z713" i="1"/>
  <c r="Z709" i="1"/>
  <c r="AK709" i="1" s="1"/>
  <c r="Z705" i="1"/>
  <c r="AK705" i="1" s="1"/>
  <c r="Z701" i="1"/>
  <c r="Z697" i="1"/>
  <c r="AK697" i="1" s="1"/>
  <c r="Z693" i="1"/>
  <c r="Z689" i="1"/>
  <c r="Z685" i="1"/>
  <c r="AK685" i="1" s="1"/>
  <c r="Z681" i="1"/>
  <c r="AK681" i="1" s="1"/>
  <c r="Z677" i="1"/>
  <c r="Z673" i="1"/>
  <c r="AK673" i="1" s="1"/>
  <c r="Z669" i="1"/>
  <c r="AK669" i="1" s="1"/>
  <c r="Z665" i="1"/>
  <c r="Z660" i="1"/>
  <c r="Z656" i="1"/>
  <c r="Z652" i="1"/>
  <c r="AK652" i="1" s="1"/>
  <c r="Z648" i="1"/>
  <c r="AK648" i="1" s="1"/>
  <c r="Z644" i="1"/>
  <c r="AK644" i="1" s="1"/>
  <c r="Z640" i="1"/>
  <c r="Z635" i="1"/>
  <c r="AK635" i="1" s="1"/>
  <c r="Z630" i="1"/>
  <c r="Z624" i="1"/>
  <c r="AK624" i="1" s="1"/>
  <c r="Z619" i="1"/>
  <c r="Z614" i="1"/>
  <c r="AK614" i="1" s="1"/>
  <c r="Z608" i="1"/>
  <c r="Z603" i="1"/>
  <c r="AK603" i="1" s="1"/>
  <c r="Z598" i="1"/>
  <c r="AK598" i="1" s="1"/>
  <c r="Z592" i="1"/>
  <c r="AK592" i="1" s="1"/>
  <c r="Z587" i="1"/>
  <c r="Z582" i="1"/>
  <c r="AK582" i="1" s="1"/>
  <c r="Z576" i="1"/>
  <c r="AK576" i="1" s="1"/>
  <c r="Z570" i="1"/>
  <c r="AK570" i="1" s="1"/>
  <c r="Z562" i="1"/>
  <c r="AK562" i="1" s="1"/>
  <c r="Z554" i="1"/>
  <c r="AK554" i="1" s="1"/>
  <c r="Z546" i="1"/>
  <c r="Z538" i="1"/>
  <c r="AK538" i="1" s="1"/>
  <c r="Z530" i="1"/>
  <c r="AK530" i="1" s="1"/>
  <c r="Z522" i="1"/>
  <c r="Z514" i="1"/>
  <c r="AK514" i="1" s="1"/>
  <c r="Z506" i="1"/>
  <c r="AK506" i="1" s="1"/>
  <c r="Z498" i="1"/>
  <c r="Z490" i="1"/>
  <c r="AK490" i="1" s="1"/>
  <c r="Z482" i="1"/>
  <c r="AK482" i="1" s="1"/>
  <c r="Z474" i="1"/>
  <c r="Z466" i="1"/>
  <c r="Z458" i="1"/>
  <c r="Z450" i="1"/>
  <c r="AK450" i="1" s="1"/>
  <c r="Z442" i="1"/>
  <c r="AK442" i="1" s="1"/>
  <c r="Z434" i="1"/>
  <c r="AK434" i="1" s="1"/>
  <c r="Z426" i="1"/>
  <c r="AK426" i="1" s="1"/>
  <c r="Z418" i="1"/>
  <c r="AK418" i="1" s="1"/>
  <c r="Z410" i="1"/>
  <c r="AK410" i="1" s="1"/>
  <c r="Z402" i="1"/>
  <c r="Z394" i="1"/>
  <c r="Z386" i="1"/>
  <c r="AK386" i="1" s="1"/>
  <c r="Z378" i="1"/>
  <c r="AK378" i="1" s="1"/>
  <c r="Z370" i="1"/>
  <c r="AK370" i="1" s="1"/>
  <c r="Z362" i="1"/>
  <c r="AK362" i="1" s="1"/>
  <c r="Z354" i="1"/>
  <c r="AK354" i="1" s="1"/>
  <c r="Z346" i="1"/>
  <c r="AK346" i="1" s="1"/>
  <c r="Z338" i="1"/>
  <c r="AK338" i="1" s="1"/>
  <c r="Z330" i="1"/>
  <c r="AK330" i="1" s="1"/>
  <c r="Z322" i="1"/>
  <c r="AK322" i="1" s="1"/>
  <c r="Z314" i="1"/>
  <c r="Z306" i="1"/>
  <c r="AK306" i="1" s="1"/>
  <c r="Z298" i="1"/>
  <c r="AK298" i="1" s="1"/>
  <c r="Z290" i="1"/>
  <c r="AK290" i="1" s="1"/>
  <c r="Z282" i="1"/>
  <c r="AK282" i="1" s="1"/>
  <c r="Z274" i="1"/>
  <c r="Z266" i="1"/>
  <c r="AK266" i="1" s="1"/>
  <c r="Z257" i="1"/>
  <c r="AK257" i="1" s="1"/>
  <c r="Z249" i="1"/>
  <c r="AK249" i="1" s="1"/>
  <c r="Z241" i="1"/>
  <c r="AK241" i="1" s="1"/>
  <c r="Z233" i="1"/>
  <c r="Z225" i="1"/>
  <c r="AK225" i="1" s="1"/>
  <c r="Z217" i="1"/>
  <c r="Z209" i="1"/>
  <c r="AK209" i="1" s="1"/>
  <c r="Z201" i="1"/>
  <c r="AK201" i="1" s="1"/>
  <c r="Z193" i="1"/>
  <c r="AK193" i="1" s="1"/>
  <c r="Z184" i="1"/>
  <c r="AK184" i="1" s="1"/>
  <c r="Z176" i="1"/>
  <c r="AK176" i="1" s="1"/>
  <c r="Z168" i="1"/>
  <c r="Z160" i="1"/>
  <c r="AK160" i="1" s="1"/>
  <c r="Z152" i="1"/>
  <c r="AK152" i="1" s="1"/>
  <c r="Z144" i="1"/>
  <c r="Z136" i="1"/>
  <c r="AK136" i="1" s="1"/>
  <c r="Z128" i="1"/>
  <c r="Z120" i="1"/>
  <c r="Z112" i="1"/>
  <c r="Z104" i="1"/>
  <c r="AK104" i="1" s="1"/>
  <c r="Z96" i="1"/>
  <c r="AK96" i="1" s="1"/>
  <c r="Z88" i="1"/>
  <c r="Z80" i="1"/>
  <c r="Z72" i="1"/>
  <c r="Z64" i="1"/>
  <c r="AK64" i="1" s="1"/>
  <c r="Z56" i="1"/>
  <c r="AK56" i="1" s="1"/>
  <c r="Z48" i="1"/>
  <c r="AK48" i="1" s="1"/>
  <c r="Z40" i="1"/>
  <c r="AK40" i="1" s="1"/>
  <c r="Z32" i="1"/>
  <c r="Z24" i="1"/>
  <c r="Z16" i="1"/>
  <c r="AK16" i="1" s="1"/>
  <c r="AK773" i="1" l="1"/>
  <c r="AK728" i="1"/>
  <c r="AK560" i="1"/>
  <c r="AK198" i="1"/>
  <c r="AK101" i="1"/>
  <c r="AR185" i="1"/>
  <c r="AK621" i="1"/>
  <c r="AK675" i="1"/>
  <c r="AJ609" i="1"/>
  <c r="AK609" i="1" s="1"/>
  <c r="AJ465" i="1"/>
  <c r="AK465" i="1" s="1"/>
  <c r="AJ208" i="1"/>
  <c r="AK208" i="1" s="1"/>
  <c r="AK671" i="1"/>
  <c r="AK524" i="1"/>
  <c r="AG586" i="1"/>
  <c r="AJ586" i="1" s="1"/>
  <c r="AK586" i="1" s="1"/>
  <c r="AK623" i="1"/>
  <c r="AJ76" i="1"/>
  <c r="AK76" i="1" s="1"/>
  <c r="AK80" i="1"/>
  <c r="AK107" i="1"/>
  <c r="AK741" i="1"/>
  <c r="AJ663" i="1"/>
  <c r="AK663" i="1" s="1"/>
  <c r="AJ495" i="1"/>
  <c r="AK495" i="1" s="1"/>
  <c r="AJ535" i="1"/>
  <c r="AK535" i="1" s="1"/>
  <c r="AJ679" i="1"/>
  <c r="AK679" i="1" s="1"/>
  <c r="AJ692" i="1"/>
  <c r="AK692" i="1" s="1"/>
  <c r="AJ327" i="1"/>
  <c r="AK327" i="1" s="1"/>
  <c r="AJ229" i="1"/>
  <c r="AK229" i="1" s="1"/>
  <c r="AJ831" i="1"/>
  <c r="AK831" i="1" s="1"/>
  <c r="AJ550" i="1"/>
  <c r="AK550" i="1" s="1"/>
  <c r="AJ590" i="1"/>
  <c r="AK590" i="1" s="1"/>
  <c r="AJ632" i="1"/>
  <c r="AK632" i="1" s="1"/>
  <c r="AJ667" i="1"/>
  <c r="AK667" i="1" s="1"/>
  <c r="AJ295" i="1"/>
  <c r="AK295" i="1" s="1"/>
  <c r="AJ803" i="1"/>
  <c r="AK803" i="1" s="1"/>
  <c r="AJ607" i="1"/>
  <c r="AK607" i="1" s="1"/>
  <c r="AJ173" i="1"/>
  <c r="AK173" i="1" s="1"/>
  <c r="AR662" i="1"/>
  <c r="AK326" i="1"/>
  <c r="AK735" i="1"/>
  <c r="AK744" i="1"/>
  <c r="AK85" i="1"/>
  <c r="AK471" i="1"/>
  <c r="AK700" i="1"/>
  <c r="AK21" i="1"/>
  <c r="AK751" i="1"/>
  <c r="AK736" i="1"/>
  <c r="AK596" i="1"/>
  <c r="AK668" i="1"/>
  <c r="AK149" i="1"/>
  <c r="AK732" i="1"/>
  <c r="AK672" i="1"/>
  <c r="AK237" i="1"/>
  <c r="AK806" i="1"/>
  <c r="AK819" i="1"/>
  <c r="AK540" i="1"/>
  <c r="AK479" i="1"/>
  <c r="AK58" i="1"/>
  <c r="AK106" i="1"/>
  <c r="AK187" i="1"/>
  <c r="AK316" i="1"/>
  <c r="AK670" i="1"/>
  <c r="AK702" i="1"/>
  <c r="AK172" i="1"/>
  <c r="AK712" i="1"/>
  <c r="AK826" i="1"/>
  <c r="AK470" i="1"/>
  <c r="AK32" i="1"/>
  <c r="AK140" i="1"/>
  <c r="AK415" i="1"/>
  <c r="AK130" i="1"/>
  <c r="AK146" i="1"/>
  <c r="AK556" i="1"/>
  <c r="AK745" i="1"/>
  <c r="AK820" i="1"/>
  <c r="AK57" i="1"/>
  <c r="AK35" i="1"/>
  <c r="AK179" i="1"/>
  <c r="AK525" i="1"/>
  <c r="AK557" i="1"/>
  <c r="AK637" i="1"/>
  <c r="AK678" i="1"/>
  <c r="AK718" i="1"/>
  <c r="AK739" i="1"/>
  <c r="AK218" i="1"/>
  <c r="AK117" i="1"/>
  <c r="AK615" i="1"/>
  <c r="AK203" i="1"/>
  <c r="AK459" i="1"/>
  <c r="AK100" i="1"/>
  <c r="AK402" i="1"/>
  <c r="AK486" i="1"/>
  <c r="AK171" i="1"/>
  <c r="AK476" i="1"/>
  <c r="AK128" i="1"/>
  <c r="AK613" i="1"/>
  <c r="AK823" i="1"/>
  <c r="AK721" i="1"/>
  <c r="AK334" i="1"/>
  <c r="AK821" i="1"/>
  <c r="AK727" i="1"/>
  <c r="AK469" i="1"/>
  <c r="AK66" i="1"/>
  <c r="AK689" i="1"/>
  <c r="AK12" i="1"/>
  <c r="AK477" i="1"/>
  <c r="AK164" i="1"/>
  <c r="AK866" i="1"/>
  <c r="AK498" i="1"/>
  <c r="AK30" i="1"/>
  <c r="AK98" i="1"/>
  <c r="AK138" i="1"/>
  <c r="AK500" i="1"/>
  <c r="AK548" i="1"/>
  <c r="AK588" i="1"/>
  <c r="AK640" i="1"/>
  <c r="AK713" i="1"/>
  <c r="AK802" i="1"/>
  <c r="AK169" i="1"/>
  <c r="AK19" i="1"/>
  <c r="AK51" i="1"/>
  <c r="AK147" i="1"/>
  <c r="AK269" i="1"/>
  <c r="AK397" i="1"/>
  <c r="AK726" i="1"/>
  <c r="AK805" i="1"/>
  <c r="AK29" i="1"/>
  <c r="AK587" i="1"/>
  <c r="AK144" i="1"/>
  <c r="AK542" i="1"/>
  <c r="AK594" i="1"/>
  <c r="AK466" i="1"/>
  <c r="AK157" i="1"/>
  <c r="AK851" i="1"/>
  <c r="AK347" i="1"/>
  <c r="AK758" i="1"/>
  <c r="AK99" i="1"/>
  <c r="AK436" i="1"/>
  <c r="AK761" i="1"/>
  <c r="AK573" i="1"/>
  <c r="AK170" i="1"/>
  <c r="AK593" i="1"/>
  <c r="AK746" i="1"/>
  <c r="AK841" i="1"/>
  <c r="AK275" i="1"/>
  <c r="AK217" i="1"/>
  <c r="AK558" i="1"/>
  <c r="AK683" i="1"/>
  <c r="AK254" i="1"/>
  <c r="AK762" i="1"/>
  <c r="AK537" i="1"/>
  <c r="AK103" i="1"/>
  <c r="AK38" i="1"/>
  <c r="AK660" i="1"/>
  <c r="AK814" i="1"/>
  <c r="AK304" i="1"/>
  <c r="AK177" i="1"/>
  <c r="AK33" i="1"/>
  <c r="AK665" i="1"/>
  <c r="AK416" i="1"/>
  <c r="AK270" i="1"/>
  <c r="AK398" i="1"/>
  <c r="AK627" i="1"/>
  <c r="AK18" i="1"/>
  <c r="AK70" i="1"/>
  <c r="AK134" i="1"/>
  <c r="AK178" i="1"/>
  <c r="AK231" i="1"/>
  <c r="AK332" i="1"/>
  <c r="AK396" i="1"/>
  <c r="AK544" i="1"/>
  <c r="AK580" i="1"/>
  <c r="AK636" i="1"/>
  <c r="AK701" i="1"/>
  <c r="AK757" i="1"/>
  <c r="AK848" i="1"/>
  <c r="AK743" i="1"/>
  <c r="AK89" i="1"/>
  <c r="AK696" i="1"/>
  <c r="AK15" i="1"/>
  <c r="AK43" i="1"/>
  <c r="AK143" i="1"/>
  <c r="AK248" i="1"/>
  <c r="AK357" i="1"/>
  <c r="AK437" i="1"/>
  <c r="AK481" i="1"/>
  <c r="AK529" i="1"/>
  <c r="AK569" i="1"/>
  <c r="AK597" i="1"/>
  <c r="AK645" i="1"/>
  <c r="AK694" i="1"/>
  <c r="AK722" i="1"/>
  <c r="AK785" i="1"/>
  <c r="AK845" i="1"/>
  <c r="AK88" i="1"/>
  <c r="AK65" i="1"/>
  <c r="AK182" i="1"/>
  <c r="AK247" i="1"/>
  <c r="AK312" i="1"/>
  <c r="AK344" i="1"/>
  <c r="AK792" i="1"/>
  <c r="AK864" i="1"/>
  <c r="AK224" i="1"/>
  <c r="AK449" i="1"/>
  <c r="AK505" i="1"/>
  <c r="AK545" i="1"/>
  <c r="AK577" i="1"/>
  <c r="AK617" i="1"/>
  <c r="AK649" i="1"/>
  <c r="AK698" i="1"/>
  <c r="AK547" i="1"/>
  <c r="AK314" i="1"/>
  <c r="AK865" i="1"/>
  <c r="AK832" i="1"/>
  <c r="AK688" i="1"/>
  <c r="AK693" i="1"/>
  <c r="AK690" i="1"/>
  <c r="AK601" i="1"/>
  <c r="AK265" i="1"/>
  <c r="AK39" i="1"/>
  <c r="AK606" i="1"/>
  <c r="AK519" i="1"/>
  <c r="AK448" i="1"/>
  <c r="AK14" i="1"/>
  <c r="AK355" i="1"/>
  <c r="AK113" i="1"/>
  <c r="AK61" i="1"/>
  <c r="AK464" i="1"/>
  <c r="AK24" i="1"/>
  <c r="AK120" i="1"/>
  <c r="AK374" i="1"/>
  <c r="AK546" i="1"/>
  <c r="AK371" i="1"/>
  <c r="AK142" i="1"/>
  <c r="AK255" i="1"/>
  <c r="AK388" i="1"/>
  <c r="AK520" i="1"/>
  <c r="AK552" i="1"/>
  <c r="AK656" i="1"/>
  <c r="AK733" i="1"/>
  <c r="AK808" i="1"/>
  <c r="AK858" i="1"/>
  <c r="AK202" i="1"/>
  <c r="AK772" i="1"/>
  <c r="AK31" i="1"/>
  <c r="AK123" i="1"/>
  <c r="AK167" i="1"/>
  <c r="AK232" i="1"/>
  <c r="AK285" i="1"/>
  <c r="AK405" i="1"/>
  <c r="AK509" i="1"/>
  <c r="AK549" i="1"/>
  <c r="AK589" i="1"/>
  <c r="AK633" i="1"/>
  <c r="AK738" i="1"/>
  <c r="AK837" i="1"/>
  <c r="AK699" i="1"/>
  <c r="AK862" i="1"/>
  <c r="AK595" i="1"/>
  <c r="AK708" i="1"/>
  <c r="AK190" i="1"/>
  <c r="AK105" i="1"/>
  <c r="AK571" i="1"/>
  <c r="AK411" i="1"/>
  <c r="AK619" i="1"/>
  <c r="AK72" i="1"/>
  <c r="AK168" i="1"/>
  <c r="AK350" i="1"/>
  <c r="AK474" i="1"/>
  <c r="AK646" i="1"/>
  <c r="AK188" i="1"/>
  <c r="AK508" i="1"/>
  <c r="AK274" i="1"/>
  <c r="AK319" i="1"/>
  <c r="AK45" i="1"/>
  <c r="AK794" i="1"/>
  <c r="AK175" i="1"/>
  <c r="AK323" i="1"/>
  <c r="AK553" i="1"/>
  <c r="AK151" i="1"/>
  <c r="AK360" i="1"/>
  <c r="AK446" i="1"/>
  <c r="AK250" i="1"/>
  <c r="AK111" i="1"/>
  <c r="AK742" i="1"/>
  <c r="AK725" i="1"/>
  <c r="AK211" i="1"/>
  <c r="AK37" i="1"/>
  <c r="AK47" i="1"/>
  <c r="AK394" i="1"/>
  <c r="AK62" i="1"/>
  <c r="AK215" i="1"/>
  <c r="AK264" i="1"/>
  <c r="AK328" i="1"/>
  <c r="AK392" i="1"/>
  <c r="AK677" i="1"/>
  <c r="AK127" i="1"/>
  <c r="AK240" i="1"/>
  <c r="AK321" i="1"/>
  <c r="AK433" i="1"/>
  <c r="AK473" i="1"/>
  <c r="AK400" i="1"/>
  <c r="AK406" i="1"/>
  <c r="AK242" i="1"/>
  <c r="AK97" i="1"/>
  <c r="AK630" i="1"/>
  <c r="AK822" i="1"/>
  <c r="AK605" i="1"/>
  <c r="AK798" i="1"/>
  <c r="AK643" i="1"/>
  <c r="AK756" i="1"/>
  <c r="AK855" i="1"/>
  <c r="AK271" i="1"/>
  <c r="AK655" i="1"/>
  <c r="AK439" i="1"/>
  <c r="AK283" i="1"/>
  <c r="AK475" i="1"/>
  <c r="AK124" i="1"/>
  <c r="AK233" i="1"/>
  <c r="AK438" i="1"/>
  <c r="AK522" i="1"/>
  <c r="AK574" i="1"/>
  <c r="AK155" i="1"/>
  <c r="AK707" i="1"/>
  <c r="AK112" i="1"/>
  <c r="AK222" i="1"/>
  <c r="AK163" i="1"/>
  <c r="AK775" i="1"/>
  <c r="AK368" i="1"/>
  <c r="AK714" i="1"/>
  <c r="AK281" i="1"/>
  <c r="AK87" i="1"/>
  <c r="AK22" i="1"/>
  <c r="AK764" i="1"/>
  <c r="AK458" i="1"/>
  <c r="AK390" i="1"/>
  <c r="AK261" i="1"/>
  <c r="AK452" i="1"/>
  <c r="AK839" i="1"/>
  <c r="AK536" i="1"/>
  <c r="AK608" i="1"/>
  <c r="AK94" i="1"/>
  <c r="AK499" i="1"/>
  <c r="AK129" i="1"/>
  <c r="AK17" i="1"/>
  <c r="AK478" i="1"/>
  <c r="AK493" i="1"/>
  <c r="AK122" i="1"/>
  <c r="AK11" i="1" l="1"/>
  <c r="AJ268" i="1"/>
  <c r="AK268" i="1" s="1"/>
  <c r="AL697" i="1" l="1"/>
  <c r="AM697" i="1" s="1"/>
  <c r="AL695" i="1"/>
  <c r="AM695" i="1" s="1"/>
  <c r="AN695" i="1" s="1"/>
  <c r="AL212" i="1"/>
  <c r="AM212" i="1" s="1"/>
  <c r="AL400" i="1"/>
  <c r="AM400" i="1" s="1"/>
  <c r="AN400" i="1" s="1"/>
  <c r="AL29" i="1"/>
  <c r="AM29" i="1" s="1"/>
  <c r="AL769" i="1"/>
  <c r="AM769" i="1" s="1"/>
  <c r="AN769" i="1" s="1"/>
  <c r="AL452" i="1"/>
  <c r="AM452" i="1" s="1"/>
  <c r="AN452" i="1" s="1"/>
  <c r="AL223" i="1"/>
  <c r="AM223" i="1" s="1"/>
  <c r="AL338" i="1"/>
  <c r="AM338" i="1" s="1"/>
  <c r="AN338" i="1" s="1"/>
  <c r="AL483" i="1"/>
  <c r="AM483" i="1" s="1"/>
  <c r="AN483" i="1" s="1"/>
  <c r="AL818" i="1"/>
  <c r="AM818" i="1" s="1"/>
  <c r="AN818" i="1" s="1"/>
  <c r="AL591" i="1"/>
  <c r="AM591" i="1" s="1"/>
  <c r="AN591" i="1" s="1"/>
  <c r="AL175" i="1"/>
  <c r="AM175" i="1" s="1"/>
  <c r="AN175" i="1" s="1"/>
  <c r="AL111" i="1"/>
  <c r="AM111" i="1" s="1"/>
  <c r="AN111" i="1" s="1"/>
  <c r="AL496" i="1"/>
  <c r="AM496" i="1" s="1"/>
  <c r="AN496" i="1" s="1"/>
  <c r="AL180" i="1"/>
  <c r="AM180" i="1" s="1"/>
  <c r="AL233" i="1"/>
  <c r="AM233" i="1" s="1"/>
  <c r="AN233" i="1" s="1"/>
  <c r="AL83" i="1"/>
  <c r="AM83" i="1" s="1"/>
  <c r="AN83" i="1" s="1"/>
  <c r="AL386" i="1"/>
  <c r="AM386" i="1" s="1"/>
  <c r="AL641" i="1"/>
  <c r="AM641" i="1" s="1"/>
  <c r="AN641" i="1" s="1"/>
  <c r="AL216" i="1"/>
  <c r="AM216" i="1" s="1"/>
  <c r="AN216" i="1" s="1"/>
  <c r="AL509" i="1"/>
  <c r="AM509" i="1" s="1"/>
  <c r="AN509" i="1" s="1"/>
  <c r="AL706" i="1"/>
  <c r="AM706" i="1" s="1"/>
  <c r="AN706" i="1" s="1"/>
  <c r="AL827" i="1"/>
  <c r="AM827" i="1" s="1"/>
  <c r="AL364" i="1"/>
  <c r="AM364" i="1" s="1"/>
  <c r="AN364" i="1" s="1"/>
  <c r="AL96" i="1"/>
  <c r="AM96" i="1" s="1"/>
  <c r="AN96" i="1" s="1"/>
  <c r="AL511" i="1"/>
  <c r="AM511" i="1" s="1"/>
  <c r="AN511" i="1" s="1"/>
  <c r="AL564" i="1"/>
  <c r="AM564" i="1" s="1"/>
  <c r="AN564" i="1" s="1"/>
  <c r="AL629" i="1"/>
  <c r="AM629" i="1" s="1"/>
  <c r="AN629" i="1" s="1"/>
  <c r="AL198" i="1"/>
  <c r="AM198" i="1" s="1"/>
  <c r="AN198" i="1" s="1"/>
  <c r="AL262" i="1"/>
  <c r="AM262" i="1" s="1"/>
  <c r="AN262" i="1" s="1"/>
  <c r="AL430" i="1"/>
  <c r="AM430" i="1" s="1"/>
  <c r="AL810" i="1"/>
  <c r="AM810" i="1" s="1"/>
  <c r="AN810" i="1" s="1"/>
  <c r="AL23" i="1"/>
  <c r="AM23" i="1" s="1"/>
  <c r="AL767" i="1"/>
  <c r="AM767" i="1" s="1"/>
  <c r="AL306" i="1"/>
  <c r="AM306" i="1" s="1"/>
  <c r="AL197" i="1"/>
  <c r="AM197" i="1" s="1"/>
  <c r="AN197" i="1" s="1"/>
  <c r="AL135" i="1"/>
  <c r="AM135" i="1" s="1"/>
  <c r="AN135" i="1" s="1"/>
  <c r="AL102" i="1"/>
  <c r="AM102" i="1" s="1"/>
  <c r="AL228" i="1"/>
  <c r="AM228" i="1" s="1"/>
  <c r="AN228" i="1" s="1"/>
  <c r="AL777" i="1"/>
  <c r="AM777" i="1" s="1"/>
  <c r="AL779" i="1"/>
  <c r="AM779" i="1" s="1"/>
  <c r="AN779" i="1" s="1"/>
  <c r="AL589" i="1"/>
  <c r="AM589" i="1" s="1"/>
  <c r="AN589" i="1" s="1"/>
  <c r="AL455" i="1"/>
  <c r="AM455" i="1" s="1"/>
  <c r="AN455" i="1" s="1"/>
  <c r="AL44" i="1"/>
  <c r="AM44" i="1" s="1"/>
  <c r="AN44" i="1" s="1"/>
  <c r="AL232" i="1"/>
  <c r="AM232" i="1" s="1"/>
  <c r="AL371" i="1"/>
  <c r="AM371" i="1" s="1"/>
  <c r="AN371" i="1" s="1"/>
  <c r="AL256" i="1"/>
  <c r="AM256" i="1" s="1"/>
  <c r="AN256" i="1" s="1"/>
  <c r="AL454" i="1"/>
  <c r="AM454" i="1" s="1"/>
  <c r="AN454" i="1" s="1"/>
  <c r="AL524" i="1"/>
  <c r="AM524" i="1" s="1"/>
  <c r="AL709" i="1"/>
  <c r="AM709" i="1" s="1"/>
  <c r="AN709" i="1" s="1"/>
  <c r="AL33" i="1"/>
  <c r="AM33" i="1" s="1"/>
  <c r="AN33" i="1" s="1"/>
  <c r="AL563" i="1"/>
  <c r="AM563" i="1" s="1"/>
  <c r="AN563" i="1" s="1"/>
  <c r="AL478" i="1"/>
  <c r="AM478" i="1" s="1"/>
  <c r="AL210" i="1"/>
  <c r="AM210" i="1" s="1"/>
  <c r="AL140" i="1"/>
  <c r="AM140" i="1" s="1"/>
  <c r="AL79" i="1"/>
  <c r="AM79" i="1" s="1"/>
  <c r="AL432" i="1"/>
  <c r="AM432" i="1" s="1"/>
  <c r="AN432" i="1" s="1"/>
  <c r="AL759" i="1"/>
  <c r="AM759" i="1" s="1"/>
  <c r="AN759" i="1" s="1"/>
  <c r="AL675" i="1"/>
  <c r="AM675" i="1" s="1"/>
  <c r="AN675" i="1" s="1"/>
  <c r="AL126" i="1"/>
  <c r="AM126" i="1" s="1"/>
  <c r="AN126" i="1" s="1"/>
  <c r="AL395" i="1"/>
  <c r="AM395" i="1" s="1"/>
  <c r="AN395" i="1" s="1"/>
  <c r="AL428" i="1"/>
  <c r="AM428" i="1" s="1"/>
  <c r="AN428" i="1" s="1"/>
  <c r="AL763" i="1"/>
  <c r="AM763" i="1" s="1"/>
  <c r="AN763" i="1" s="1"/>
  <c r="AL272" i="1"/>
  <c r="AM272" i="1" s="1"/>
  <c r="AN272" i="1" s="1"/>
  <c r="AL657" i="1"/>
  <c r="AM657" i="1" s="1"/>
  <c r="AN657" i="1" s="1"/>
  <c r="AL243" i="1"/>
  <c r="AM243" i="1" s="1"/>
  <c r="AN243" i="1" s="1"/>
  <c r="AL54" i="1"/>
  <c r="AM54" i="1" s="1"/>
  <c r="AL340" i="1"/>
  <c r="AM340" i="1" s="1"/>
  <c r="AL324" i="1"/>
  <c r="AM324" i="1" s="1"/>
  <c r="AN324" i="1" s="1"/>
  <c r="AL679" i="1"/>
  <c r="AM679" i="1" s="1"/>
  <c r="AN679" i="1" s="1"/>
  <c r="AL227" i="1"/>
  <c r="AM227" i="1" s="1"/>
  <c r="AN227" i="1" s="1"/>
  <c r="AL749" i="1"/>
  <c r="AM749" i="1" s="1"/>
  <c r="AN749" i="1" s="1"/>
  <c r="AL60" i="1"/>
  <c r="AM60" i="1" s="1"/>
  <c r="AL346" i="1"/>
  <c r="AM346" i="1" s="1"/>
  <c r="AN346" i="1" s="1"/>
  <c r="AL298" i="1"/>
  <c r="AM298" i="1" s="1"/>
  <c r="AN298" i="1" s="1"/>
  <c r="AL462" i="1"/>
  <c r="AM462" i="1" s="1"/>
  <c r="AL780" i="1"/>
  <c r="AM780" i="1" s="1"/>
  <c r="AN780" i="1" s="1"/>
  <c r="AL838" i="1"/>
  <c r="AM838" i="1" s="1"/>
  <c r="AN838" i="1" s="1"/>
  <c r="AL59" i="1"/>
  <c r="AM59" i="1" s="1"/>
  <c r="AN59" i="1" s="1"/>
  <c r="AL536" i="1"/>
  <c r="AM536" i="1" s="1"/>
  <c r="AN536" i="1" s="1"/>
  <c r="AL353" i="1"/>
  <c r="AM353" i="1" s="1"/>
  <c r="AN353" i="1" s="1"/>
  <c r="AL358" i="1"/>
  <c r="AM358" i="1" s="1"/>
  <c r="AL20" i="1"/>
  <c r="AM20" i="1" s="1"/>
  <c r="AN20" i="1" s="1"/>
  <c r="AL209" i="1"/>
  <c r="AM209" i="1" s="1"/>
  <c r="AN209" i="1" s="1"/>
  <c r="AL516" i="1"/>
  <c r="AM516" i="1" s="1"/>
  <c r="AL585" i="1"/>
  <c r="AM585" i="1" s="1"/>
  <c r="AL115" i="1"/>
  <c r="AM115" i="1" s="1"/>
  <c r="AN115" i="1" s="1"/>
  <c r="AL421" i="1"/>
  <c r="AM421" i="1" s="1"/>
  <c r="AN421" i="1" s="1"/>
  <c r="AL857" i="1"/>
  <c r="AM857" i="1" s="1"/>
  <c r="AN857" i="1" s="1"/>
  <c r="AL551" i="1"/>
  <c r="AM551" i="1" s="1"/>
  <c r="AN551" i="1" s="1"/>
  <c r="AL267" i="1"/>
  <c r="AM267" i="1" s="1"/>
  <c r="AN267" i="1" s="1"/>
  <c r="AL68" i="1"/>
  <c r="AM68" i="1" s="1"/>
  <c r="AL349" i="1"/>
  <c r="AM349" i="1" s="1"/>
  <c r="AN349" i="1" s="1"/>
  <c r="AL34" i="1"/>
  <c r="AM34" i="1" s="1"/>
  <c r="AN34" i="1" s="1"/>
  <c r="AL128" i="1"/>
  <c r="AM128" i="1" s="1"/>
  <c r="AN128" i="1" s="1"/>
  <c r="AL166" i="1"/>
  <c r="AM166" i="1" s="1"/>
  <c r="AL688" i="1"/>
  <c r="AM688" i="1" s="1"/>
  <c r="AN688" i="1" s="1"/>
  <c r="AL797" i="1"/>
  <c r="AM797" i="1" s="1"/>
  <c r="AN797" i="1" s="1"/>
  <c r="AL666" i="1"/>
  <c r="AM666" i="1" s="1"/>
  <c r="AN666" i="1" s="1"/>
  <c r="AL417" i="1"/>
  <c r="AM417" i="1" s="1"/>
  <c r="AN417" i="1" s="1"/>
  <c r="AL225" i="1"/>
  <c r="AM225" i="1" s="1"/>
  <c r="AN225" i="1" s="1"/>
  <c r="AL107" i="1"/>
  <c r="AM107" i="1" s="1"/>
  <c r="AN107" i="1" s="1"/>
  <c r="AL533" i="1"/>
  <c r="AM533" i="1" s="1"/>
  <c r="AN533" i="1" s="1"/>
  <c r="AL791" i="1"/>
  <c r="AM791" i="1" s="1"/>
  <c r="AN791" i="1" s="1"/>
  <c r="AL337" i="1"/>
  <c r="AM337" i="1" s="1"/>
  <c r="AN337" i="1" s="1"/>
  <c r="AL372" i="1"/>
  <c r="AM372" i="1" s="1"/>
  <c r="AL729" i="1"/>
  <c r="AM729" i="1" s="1"/>
  <c r="AN729" i="1" s="1"/>
  <c r="AL38" i="1"/>
  <c r="AM38" i="1" s="1"/>
  <c r="AN38" i="1" s="1"/>
  <c r="AL644" i="1"/>
  <c r="AM644" i="1" s="1"/>
  <c r="AN644" i="1" s="1"/>
  <c r="AL28" i="1"/>
  <c r="AM28" i="1" s="1"/>
  <c r="AN28" i="1" s="1"/>
  <c r="AL561" i="1"/>
  <c r="AM561" i="1" s="1"/>
  <c r="AN561" i="1" s="1"/>
  <c r="AL653" i="1"/>
  <c r="AM653" i="1" s="1"/>
  <c r="AN653" i="1" s="1"/>
  <c r="AL655" i="1"/>
  <c r="AM655" i="1" s="1"/>
  <c r="AN655" i="1" s="1"/>
  <c r="AL648" i="1"/>
  <c r="AM648" i="1" s="1"/>
  <c r="AN648" i="1" s="1"/>
  <c r="AL90" i="1"/>
  <c r="AM90" i="1" s="1"/>
  <c r="AN90" i="1" s="1"/>
  <c r="AL234" i="1"/>
  <c r="AM234" i="1" s="1"/>
  <c r="AL141" i="1"/>
  <c r="AM141" i="1" s="1"/>
  <c r="AN141" i="1" s="1"/>
  <c r="AL280" i="1"/>
  <c r="AM280" i="1" s="1"/>
  <c r="AN280" i="1" s="1"/>
  <c r="AL329" i="1"/>
  <c r="AM329" i="1" s="1"/>
  <c r="AN329" i="1" s="1"/>
  <c r="AL453" i="1"/>
  <c r="AM453" i="1" s="1"/>
  <c r="AN453" i="1" s="1"/>
  <c r="AL828" i="1"/>
  <c r="AM828" i="1" s="1"/>
  <c r="AN828" i="1" s="1"/>
  <c r="AL758" i="1"/>
  <c r="AM758" i="1" s="1"/>
  <c r="AN758" i="1" s="1"/>
  <c r="AL601" i="1"/>
  <c r="AM601" i="1" s="1"/>
  <c r="AN601" i="1" s="1"/>
  <c r="AL661" i="1"/>
  <c r="AM661" i="1" s="1"/>
  <c r="AN661" i="1" s="1"/>
  <c r="AL570" i="1"/>
  <c r="AM570" i="1" s="1"/>
  <c r="AN570" i="1" s="1"/>
  <c r="AL253" i="1"/>
  <c r="AM253" i="1" s="1"/>
  <c r="AN253" i="1" s="1"/>
  <c r="AL538" i="1"/>
  <c r="AM538" i="1" s="1"/>
  <c r="AN538" i="1" s="1"/>
  <c r="AL81" i="1"/>
  <c r="AM81" i="1" s="1"/>
  <c r="AN81" i="1" s="1"/>
  <c r="AL277" i="1"/>
  <c r="AM277" i="1" s="1"/>
  <c r="AL281" i="1"/>
  <c r="AM281" i="1" s="1"/>
  <c r="AN281" i="1" s="1"/>
  <c r="AL429" i="1"/>
  <c r="AM429" i="1" s="1"/>
  <c r="AN429" i="1" s="1"/>
  <c r="AL801" i="1"/>
  <c r="AM801" i="1" s="1"/>
  <c r="AN801" i="1" s="1"/>
  <c r="AL788" i="1"/>
  <c r="AM788" i="1" s="1"/>
  <c r="AN788" i="1" s="1"/>
  <c r="AL236" i="1"/>
  <c r="AM236" i="1" s="1"/>
  <c r="AN236" i="1" s="1"/>
  <c r="AL572" i="1"/>
  <c r="AM572" i="1" s="1"/>
  <c r="AN572" i="1" s="1"/>
  <c r="AL351" i="1"/>
  <c r="AM351" i="1" s="1"/>
  <c r="AN351" i="1" s="1"/>
  <c r="AL137" i="1"/>
  <c r="AM137" i="1" s="1"/>
  <c r="AN137" i="1" s="1"/>
  <c r="AL635" i="1"/>
  <c r="AM635" i="1" s="1"/>
  <c r="AL493" i="1"/>
  <c r="AM493" i="1" s="1"/>
  <c r="AN493" i="1" s="1"/>
  <c r="AL268" i="1"/>
  <c r="AM268" i="1" s="1"/>
  <c r="AN268" i="1" s="1"/>
  <c r="AL17" i="1"/>
  <c r="AM17" i="1" s="1"/>
  <c r="AN17" i="1" s="1"/>
  <c r="AL568" i="1"/>
  <c r="AM568" i="1" s="1"/>
  <c r="AN568" i="1" s="1"/>
  <c r="AL711" i="1"/>
  <c r="AM711" i="1" s="1"/>
  <c r="AN711" i="1" s="1"/>
  <c r="AL356" i="1"/>
  <c r="AM356" i="1" s="1"/>
  <c r="AN356" i="1" s="1"/>
  <c r="AL685" i="1"/>
  <c r="AM685" i="1" s="1"/>
  <c r="AN685" i="1" s="1"/>
  <c r="AL523" i="1"/>
  <c r="AM523" i="1" s="1"/>
  <c r="AN523" i="1" s="1"/>
  <c r="AL461" i="1"/>
  <c r="AM461" i="1" s="1"/>
  <c r="AN461" i="1" s="1"/>
  <c r="AL377" i="1"/>
  <c r="AM377" i="1" s="1"/>
  <c r="AN377" i="1" s="1"/>
  <c r="AL399" i="1"/>
  <c r="AM399" i="1" s="1"/>
  <c r="AN399" i="1" s="1"/>
  <c r="AL721" i="1"/>
  <c r="AM721" i="1" s="1"/>
  <c r="AN721" i="1" s="1"/>
  <c r="AL183" i="1"/>
  <c r="AM183" i="1" s="1"/>
  <c r="AN183" i="1" s="1"/>
  <c r="AL341" i="1"/>
  <c r="AM341" i="1" s="1"/>
  <c r="AN341" i="1" s="1"/>
  <c r="AL466" i="1"/>
  <c r="AM466" i="1" s="1"/>
  <c r="AN466" i="1" s="1"/>
  <c r="AL362" i="1"/>
  <c r="AM362" i="1" s="1"/>
  <c r="AN362" i="1" s="1"/>
  <c r="AL672" i="1"/>
  <c r="AM672" i="1" s="1"/>
  <c r="AL101" i="1"/>
  <c r="AM101" i="1" s="1"/>
  <c r="AL512" i="1"/>
  <c r="AM512" i="1" s="1"/>
  <c r="AN512" i="1" s="1"/>
  <c r="AL804" i="1"/>
  <c r="AM804" i="1" s="1"/>
  <c r="AN804" i="1" s="1"/>
  <c r="AL480" i="1"/>
  <c r="AM480" i="1" s="1"/>
  <c r="AL311" i="1"/>
  <c r="AM311" i="1" s="1"/>
  <c r="AN311" i="1" s="1"/>
  <c r="AL740" i="1"/>
  <c r="AM740" i="1" s="1"/>
  <c r="AN740" i="1" s="1"/>
  <c r="AL380" i="1"/>
  <c r="AM380" i="1" s="1"/>
  <c r="AN380" i="1" s="1"/>
  <c r="AL715" i="1"/>
  <c r="AM715" i="1" s="1"/>
  <c r="AN715" i="1" s="1"/>
  <c r="AL631" i="1"/>
  <c r="AM631" i="1" s="1"/>
  <c r="AN631" i="1" s="1"/>
  <c r="AL676" i="1"/>
  <c r="AM676" i="1" s="1"/>
  <c r="AN676" i="1" s="1"/>
  <c r="AL543" i="1"/>
  <c r="AM543" i="1" s="1"/>
  <c r="AN543" i="1" s="1"/>
  <c r="AL373" i="1"/>
  <c r="AM373" i="1" s="1"/>
  <c r="AN373" i="1" s="1"/>
  <c r="AL560" i="1"/>
  <c r="AM560" i="1" s="1"/>
  <c r="AN560" i="1" s="1"/>
  <c r="AL365" i="1"/>
  <c r="AM365" i="1" s="1"/>
  <c r="AN365" i="1" s="1"/>
  <c r="AL238" i="1"/>
  <c r="AM238" i="1" s="1"/>
  <c r="AN238" i="1" s="1"/>
  <c r="AL680" i="1"/>
  <c r="AM680" i="1" s="1"/>
  <c r="AN680" i="1" s="1"/>
  <c r="AL765" i="1"/>
  <c r="AM765" i="1" s="1"/>
  <c r="AN765" i="1" s="1"/>
  <c r="AL250" i="1"/>
  <c r="AM250" i="1" s="1"/>
  <c r="AN250" i="1" s="1"/>
  <c r="AL22" i="1"/>
  <c r="AM22" i="1" s="1"/>
  <c r="AN22" i="1" s="1"/>
  <c r="AL153" i="1"/>
  <c r="AM153" i="1" s="1"/>
  <c r="AN153" i="1" s="1"/>
  <c r="AL252" i="1"/>
  <c r="AM252" i="1" s="1"/>
  <c r="AN252" i="1" s="1"/>
  <c r="AL343" i="1"/>
  <c r="AM343" i="1" s="1"/>
  <c r="AN343" i="1" s="1"/>
  <c r="AL464" i="1"/>
  <c r="AM464" i="1" s="1"/>
  <c r="AN464" i="1" s="1"/>
  <c r="AL410" i="1"/>
  <c r="AM410" i="1" s="1"/>
  <c r="AN410" i="1" s="1"/>
  <c r="AL291" i="1"/>
  <c r="AM291" i="1" s="1"/>
  <c r="AN291" i="1" s="1"/>
  <c r="AL613" i="1"/>
  <c r="AM613" i="1" s="1"/>
  <c r="AN613" i="1" s="1"/>
  <c r="AL116" i="1"/>
  <c r="AM116" i="1" s="1"/>
  <c r="AN116" i="1" s="1"/>
  <c r="AL431" i="1"/>
  <c r="AM431" i="1" s="1"/>
  <c r="AN431" i="1" s="1"/>
  <c r="AL834" i="1"/>
  <c r="AM834" i="1" s="1"/>
  <c r="AN834" i="1" s="1"/>
  <c r="AL403" i="1"/>
  <c r="AM403" i="1" s="1"/>
  <c r="AN403" i="1" s="1"/>
  <c r="AL742" i="1"/>
  <c r="AM742" i="1" s="1"/>
  <c r="AL566" i="1"/>
  <c r="AM566" i="1" s="1"/>
  <c r="AN566" i="1" s="1"/>
  <c r="AL80" i="1"/>
  <c r="AM80" i="1" s="1"/>
  <c r="AL304" i="1"/>
  <c r="AM304" i="1" s="1"/>
  <c r="AL608" i="1"/>
  <c r="AM608" i="1" s="1"/>
  <c r="AN608" i="1" s="1"/>
  <c r="AL457" i="1"/>
  <c r="AM457" i="1" s="1"/>
  <c r="AN457" i="1" s="1"/>
  <c r="AL194" i="1"/>
  <c r="AM194" i="1" s="1"/>
  <c r="AN194" i="1" s="1"/>
  <c r="AL446" i="1"/>
  <c r="AM446" i="1" s="1"/>
  <c r="AN446" i="1" s="1"/>
  <c r="AL196" i="1"/>
  <c r="AM196" i="1" s="1"/>
  <c r="AN196" i="1" s="1"/>
  <c r="AL508" i="1"/>
  <c r="AM508" i="1" s="1"/>
  <c r="AL355" i="1"/>
  <c r="AM355" i="1" s="1"/>
  <c r="AN355" i="1" s="1"/>
  <c r="AL507" i="1"/>
  <c r="AM507" i="1" s="1"/>
  <c r="AN507" i="1" s="1"/>
  <c r="AL450" i="1"/>
  <c r="AM450" i="1" s="1"/>
  <c r="AN450" i="1" s="1"/>
  <c r="AL317" i="1"/>
  <c r="AM317" i="1" s="1"/>
  <c r="AN317" i="1" s="1"/>
  <c r="AL693" i="1"/>
  <c r="AM693" i="1" s="1"/>
  <c r="AN693" i="1" s="1"/>
  <c r="AL342" i="1"/>
  <c r="AM342" i="1" s="1"/>
  <c r="AN342" i="1" s="1"/>
  <c r="AL251" i="1"/>
  <c r="AM251" i="1" s="1"/>
  <c r="AN251" i="1" s="1"/>
  <c r="AL63" i="1"/>
  <c r="AM63" i="1" s="1"/>
  <c r="AN63" i="1" s="1"/>
  <c r="AL49" i="1"/>
  <c r="AM49" i="1" s="1"/>
  <c r="AN49" i="1" s="1"/>
  <c r="AL537" i="1"/>
  <c r="AM537" i="1" s="1"/>
  <c r="AN537" i="1" s="1"/>
  <c r="AL778" i="1"/>
  <c r="AM778" i="1" s="1"/>
  <c r="AN778" i="1" s="1"/>
  <c r="AL503" i="1"/>
  <c r="AM503" i="1" s="1"/>
  <c r="AN503" i="1" s="1"/>
  <c r="AL261" i="1"/>
  <c r="AM261" i="1" s="1"/>
  <c r="AN261" i="1" s="1"/>
  <c r="AL200" i="1"/>
  <c r="AM200" i="1" s="1"/>
  <c r="AN200" i="1" s="1"/>
  <c r="AL37" i="1"/>
  <c r="AM37" i="1" s="1"/>
  <c r="AN37" i="1" s="1"/>
  <c r="AL754" i="1"/>
  <c r="AM754" i="1" s="1"/>
  <c r="AN754" i="1" s="1"/>
  <c r="AL73" i="1"/>
  <c r="AM73" i="1" s="1"/>
  <c r="AN73" i="1" s="1"/>
  <c r="AL627" i="1"/>
  <c r="AM627" i="1" s="1"/>
  <c r="AN627" i="1" s="1"/>
  <c r="AL843" i="1"/>
  <c r="AM843" i="1" s="1"/>
  <c r="AN843" i="1" s="1"/>
  <c r="AL766" i="1"/>
  <c r="AM766" i="1" s="1"/>
  <c r="AN766" i="1" s="1"/>
  <c r="AL97" i="1"/>
  <c r="AM97" i="1" s="1"/>
  <c r="AN97" i="1" s="1"/>
  <c r="AL642" i="1"/>
  <c r="AM642" i="1" s="1"/>
  <c r="AN642" i="1" s="1"/>
  <c r="AL161" i="1"/>
  <c r="AM161" i="1" s="1"/>
  <c r="AN161" i="1" s="1"/>
  <c r="AL282" i="1"/>
  <c r="AM282" i="1" s="1"/>
  <c r="AN282" i="1" s="1"/>
  <c r="AL760" i="1"/>
  <c r="AM760" i="1" s="1"/>
  <c r="AN760" i="1" s="1"/>
  <c r="AL647" i="1"/>
  <c r="AM647" i="1" s="1"/>
  <c r="AN647" i="1" s="1"/>
  <c r="AL86" i="1"/>
  <c r="AM86" i="1" s="1"/>
  <c r="AN86" i="1" s="1"/>
  <c r="AL621" i="1"/>
  <c r="AM621" i="1" s="1"/>
  <c r="AN621" i="1" s="1"/>
  <c r="AL284" i="1"/>
  <c r="AM284" i="1" s="1"/>
  <c r="AL856" i="1"/>
  <c r="AM856" i="1" s="1"/>
  <c r="AL174" i="1"/>
  <c r="AM174" i="1" s="1"/>
  <c r="AN174" i="1" s="1"/>
  <c r="AL639" i="1"/>
  <c r="AM639" i="1" s="1"/>
  <c r="AL468" i="1"/>
  <c r="AM468" i="1" s="1"/>
  <c r="AN468" i="1" s="1"/>
  <c r="AL41" i="1"/>
  <c r="AM41" i="1" s="1"/>
  <c r="AN41" i="1" s="1"/>
  <c r="AL674" i="1"/>
  <c r="AM674" i="1" s="1"/>
  <c r="AN674" i="1" s="1"/>
  <c r="AL822" i="1"/>
  <c r="AM822" i="1" s="1"/>
  <c r="AN822" i="1" s="1"/>
  <c r="AL798" i="1"/>
  <c r="AM798" i="1" s="1"/>
  <c r="AL650" i="1"/>
  <c r="AM650" i="1" s="1"/>
  <c r="AN650" i="1" s="1"/>
  <c r="AL665" i="1"/>
  <c r="AM665" i="1" s="1"/>
  <c r="AN665" i="1" s="1"/>
  <c r="AL638" i="1"/>
  <c r="AM638" i="1" s="1"/>
  <c r="AN638" i="1" s="1"/>
  <c r="AL423" i="1"/>
  <c r="AM423" i="1" s="1"/>
  <c r="AN423" i="1" s="1"/>
  <c r="AL229" i="1"/>
  <c r="AM229" i="1" s="1"/>
  <c r="AL406" i="1"/>
  <c r="AM406" i="1" s="1"/>
  <c r="AN406" i="1" s="1"/>
  <c r="AL152" i="1"/>
  <c r="AM152" i="1" s="1"/>
  <c r="AN152" i="1" s="1"/>
  <c r="AL811" i="1"/>
  <c r="AM811" i="1" s="1"/>
  <c r="AN811" i="1" s="1"/>
  <c r="AL220" i="1"/>
  <c r="AM220" i="1" s="1"/>
  <c r="AN220" i="1" s="1"/>
  <c r="AL852" i="1"/>
  <c r="AM852" i="1" s="1"/>
  <c r="AN852" i="1" s="1"/>
  <c r="AL855" i="1"/>
  <c r="AM855" i="1" s="1"/>
  <c r="AL378" i="1"/>
  <c r="AM378" i="1" s="1"/>
  <c r="AN378" i="1" s="1"/>
  <c r="AL724" i="1"/>
  <c r="AM724" i="1" s="1"/>
  <c r="AN724" i="1" s="1"/>
  <c r="AL206" i="1"/>
  <c r="AM206" i="1" s="1"/>
  <c r="AN206" i="1" s="1"/>
  <c r="AL809" i="1"/>
  <c r="AM809" i="1" s="1"/>
  <c r="AN809" i="1" s="1"/>
  <c r="AL443" i="1"/>
  <c r="AM443" i="1" s="1"/>
  <c r="AL625" i="1"/>
  <c r="AM625" i="1" s="1"/>
  <c r="AN625" i="1" s="1"/>
  <c r="AL532" i="1"/>
  <c r="AM532" i="1" s="1"/>
  <c r="AN532" i="1" s="1"/>
  <c r="AL628" i="1"/>
  <c r="AM628" i="1" s="1"/>
  <c r="AN628" i="1" s="1"/>
  <c r="AL624" i="1"/>
  <c r="AM624" i="1" s="1"/>
  <c r="AN624" i="1" s="1"/>
  <c r="AL492" i="1"/>
  <c r="AM492" i="1" s="1"/>
  <c r="AN492" i="1" s="1"/>
  <c r="AL419" i="1"/>
  <c r="AM419" i="1" s="1"/>
  <c r="AN419" i="1" s="1"/>
  <c r="AL390" i="1"/>
  <c r="AM390" i="1" s="1"/>
  <c r="AN390" i="1" s="1"/>
  <c r="AL61" i="1"/>
  <c r="AM61" i="1" s="1"/>
  <c r="AN61" i="1" s="1"/>
  <c r="AL506" i="1"/>
  <c r="AM506" i="1" s="1"/>
  <c r="AN506" i="1" s="1"/>
  <c r="AL201" i="1"/>
  <c r="AM201" i="1" s="1"/>
  <c r="AN201" i="1" s="1"/>
  <c r="AL368" i="1"/>
  <c r="AM368" i="1" s="1"/>
  <c r="AN368" i="1" s="1"/>
  <c r="AL191" i="1"/>
  <c r="AM191" i="1" s="1"/>
  <c r="AN191" i="1" s="1"/>
  <c r="AL266" i="1"/>
  <c r="AM266" i="1" s="1"/>
  <c r="AN266" i="1" s="1"/>
  <c r="AL553" i="1"/>
  <c r="AM553" i="1" s="1"/>
  <c r="AN553" i="1" s="1"/>
  <c r="AL265" i="1"/>
  <c r="AM265" i="1" s="1"/>
  <c r="AL66" i="1"/>
  <c r="AM66" i="1" s="1"/>
  <c r="AN66" i="1" s="1"/>
  <c r="AL618" i="1"/>
  <c r="AM618" i="1" s="1"/>
  <c r="AN618" i="1" s="1"/>
  <c r="AL848" i="1"/>
  <c r="AM848" i="1" s="1"/>
  <c r="AN848" i="1" s="1"/>
  <c r="AL290" i="1"/>
  <c r="AM290" i="1" s="1"/>
  <c r="AN290" i="1" s="1"/>
  <c r="AL192" i="1"/>
  <c r="AM192" i="1" s="1"/>
  <c r="AN192" i="1" s="1"/>
  <c r="AL626" i="1"/>
  <c r="AM626" i="1" s="1"/>
  <c r="AN626" i="1" s="1"/>
  <c r="AL587" i="1"/>
  <c r="AM587" i="1" s="1"/>
  <c r="AN587" i="1" s="1"/>
  <c r="AL707" i="1"/>
  <c r="AM707" i="1" s="1"/>
  <c r="AN707" i="1" s="1"/>
  <c r="AL330" i="1"/>
  <c r="AM330" i="1" s="1"/>
  <c r="AN330" i="1" s="1"/>
  <c r="AL393" i="1"/>
  <c r="AM393" i="1" s="1"/>
  <c r="AN393" i="1" s="1"/>
  <c r="AL469" i="1"/>
  <c r="AM469" i="1" s="1"/>
  <c r="AL863" i="1"/>
  <c r="AM863" i="1" s="1"/>
  <c r="AN863" i="1" s="1"/>
  <c r="AL784" i="1"/>
  <c r="AM784" i="1" s="1"/>
  <c r="AN784" i="1" s="1"/>
  <c r="AL499" i="1"/>
  <c r="AM499" i="1" s="1"/>
  <c r="AN499" i="1" s="1"/>
  <c r="AL119" i="1"/>
  <c r="AM119" i="1" s="1"/>
  <c r="AN119" i="1" s="1"/>
  <c r="AL412" i="1"/>
  <c r="AM412" i="1" s="1"/>
  <c r="AN412" i="1" s="1"/>
  <c r="AL444" i="1"/>
  <c r="AM444" i="1" s="1"/>
  <c r="AN444" i="1" s="1"/>
  <c r="AL799" i="1"/>
  <c r="AM799" i="1" s="1"/>
  <c r="AN799" i="1" s="1"/>
  <c r="AL816" i="1"/>
  <c r="AM816" i="1" s="1"/>
  <c r="AN816" i="1" s="1"/>
  <c r="AL813" i="1"/>
  <c r="AM813" i="1" s="1"/>
  <c r="AN813" i="1" s="1"/>
  <c r="AL348" i="1"/>
  <c r="AM348" i="1" s="1"/>
  <c r="AN348" i="1" s="1"/>
  <c r="AL649" i="1"/>
  <c r="AM649" i="1" s="1"/>
  <c r="AL76" i="1"/>
  <c r="AM76" i="1" s="1"/>
  <c r="AN76" i="1" s="1"/>
  <c r="AL78" i="1"/>
  <c r="AM78" i="1" s="1"/>
  <c r="AN78" i="1" s="1"/>
  <c r="AL598" i="1"/>
  <c r="AM598" i="1" s="1"/>
  <c r="AN598" i="1" s="1"/>
  <c r="AL775" i="1"/>
  <c r="AM775" i="1" s="1"/>
  <c r="AN775" i="1" s="1"/>
  <c r="AL800" i="1"/>
  <c r="AM800" i="1" s="1"/>
  <c r="AN800" i="1" s="1"/>
  <c r="AL847" i="1"/>
  <c r="AM847" i="1" s="1"/>
  <c r="AN847" i="1" s="1"/>
  <c r="AL687" i="1"/>
  <c r="AM687" i="1" s="1"/>
  <c r="AN687" i="1" s="1"/>
  <c r="AL14" i="1"/>
  <c r="AM14" i="1" s="1"/>
  <c r="AN14" i="1" s="1"/>
  <c r="AL600" i="1"/>
  <c r="AM600" i="1" s="1"/>
  <c r="AN600" i="1" s="1"/>
  <c r="AL74" i="1"/>
  <c r="AM74" i="1" s="1"/>
  <c r="AN74" i="1" s="1"/>
  <c r="AL187" i="1"/>
  <c r="AM187" i="1" s="1"/>
  <c r="AN187" i="1" s="1"/>
  <c r="AL821" i="1"/>
  <c r="AM821" i="1" s="1"/>
  <c r="AN821" i="1" s="1"/>
  <c r="AL352" i="1"/>
  <c r="AM352" i="1" s="1"/>
  <c r="AN352" i="1" s="1"/>
  <c r="AL315" i="1"/>
  <c r="AM315" i="1" s="1"/>
  <c r="AN315" i="1" s="1"/>
  <c r="AL849" i="1"/>
  <c r="AM849" i="1" s="1"/>
  <c r="AN849" i="1" s="1"/>
  <c r="AL420" i="1"/>
  <c r="AM420" i="1" s="1"/>
  <c r="AN420" i="1" s="1"/>
  <c r="AL129" i="1"/>
  <c r="AM129" i="1" s="1"/>
  <c r="AN129" i="1" s="1"/>
  <c r="AL579" i="1"/>
  <c r="AM579" i="1" s="1"/>
  <c r="AN579" i="1" s="1"/>
  <c r="AL526" i="1"/>
  <c r="AM526" i="1" s="1"/>
  <c r="AL582" i="1"/>
  <c r="AM582" i="1" s="1"/>
  <c r="AN582" i="1" s="1"/>
  <c r="AL574" i="1"/>
  <c r="AM574" i="1" s="1"/>
  <c r="AN574" i="1" s="1"/>
  <c r="AL846" i="1"/>
  <c r="AM846" i="1" s="1"/>
  <c r="AN846" i="1" s="1"/>
  <c r="AL714" i="1"/>
  <c r="AM714" i="1" s="1"/>
  <c r="AN714" i="1" s="1"/>
  <c r="AL203" i="1"/>
  <c r="AM203" i="1" s="1"/>
  <c r="AL604" i="1"/>
  <c r="AM604" i="1" s="1"/>
  <c r="AN604" i="1" s="1"/>
  <c r="AL610" i="1"/>
  <c r="AM610" i="1" s="1"/>
  <c r="AN610" i="1" s="1"/>
  <c r="AL245" i="1"/>
  <c r="AM245" i="1" s="1"/>
  <c r="AN245" i="1" s="1"/>
  <c r="AL728" i="1"/>
  <c r="AM728" i="1" s="1"/>
  <c r="AN728" i="1" s="1"/>
  <c r="AL519" i="1"/>
  <c r="AM519" i="1" s="1"/>
  <c r="AL814" i="1"/>
  <c r="AM814" i="1" s="1"/>
  <c r="AN814" i="1" s="1"/>
  <c r="AL477" i="1"/>
  <c r="AM477" i="1" s="1"/>
  <c r="AL110" i="1"/>
  <c r="AM110" i="1" s="1"/>
  <c r="AN110" i="1" s="1"/>
  <c r="AL835" i="1"/>
  <c r="AM835" i="1" s="1"/>
  <c r="AL717" i="1"/>
  <c r="AM717" i="1" s="1"/>
  <c r="AN717" i="1" s="1"/>
  <c r="AL842" i="1"/>
  <c r="AM842" i="1" s="1"/>
  <c r="AN842" i="1" s="1"/>
  <c r="AL619" i="1"/>
  <c r="AM619" i="1" s="1"/>
  <c r="AN619" i="1" s="1"/>
  <c r="AL439" i="1"/>
  <c r="AM439" i="1" s="1"/>
  <c r="AL376" i="1"/>
  <c r="AM376" i="1" s="1"/>
  <c r="AL824" i="1"/>
  <c r="AM824" i="1" s="1"/>
  <c r="AN824" i="1" s="1"/>
  <c r="AL64" i="1"/>
  <c r="AM64" i="1" s="1"/>
  <c r="AN64" i="1" s="1"/>
  <c r="AL309" i="1"/>
  <c r="AM309" i="1" s="1"/>
  <c r="AN309" i="1" s="1"/>
  <c r="AL297" i="1"/>
  <c r="AM297" i="1" s="1"/>
  <c r="AN297" i="1" s="1"/>
  <c r="AL860" i="1"/>
  <c r="AM860" i="1" s="1"/>
  <c r="AN860" i="1" s="1"/>
  <c r="AL387" i="1"/>
  <c r="AM387" i="1" s="1"/>
  <c r="AN387" i="1" s="1"/>
  <c r="AL85" i="1"/>
  <c r="AM85" i="1" s="1"/>
  <c r="AL831" i="1"/>
  <c r="AM831" i="1" s="1"/>
  <c r="AN831" i="1" s="1"/>
  <c r="AL350" i="1"/>
  <c r="AM350" i="1" s="1"/>
  <c r="AN350" i="1" s="1"/>
  <c r="AL257" i="1"/>
  <c r="AM257" i="1" s="1"/>
  <c r="AL731" i="1"/>
  <c r="AM731" i="1" s="1"/>
  <c r="AN731" i="1" s="1"/>
  <c r="AL832" i="1"/>
  <c r="AM832" i="1" s="1"/>
  <c r="AN832" i="1" s="1"/>
  <c r="AL764" i="1"/>
  <c r="AM764" i="1" s="1"/>
  <c r="AL494" i="1"/>
  <c r="AM494" i="1" s="1"/>
  <c r="AN494" i="1" s="1"/>
  <c r="AL515" i="1"/>
  <c r="AM515" i="1" s="1"/>
  <c r="AN515" i="1" s="1"/>
  <c r="AL862" i="1"/>
  <c r="AM862" i="1" s="1"/>
  <c r="AN862" i="1" s="1"/>
  <c r="AL325" i="1"/>
  <c r="AM325" i="1" s="1"/>
  <c r="AN325" i="1" s="1"/>
  <c r="AL334" i="1"/>
  <c r="AM334" i="1" s="1"/>
  <c r="AL850" i="1"/>
  <c r="AM850" i="1" s="1"/>
  <c r="AN850" i="1" s="1"/>
  <c r="AL374" i="1"/>
  <c r="AM374" i="1" s="1"/>
  <c r="AN374" i="1" s="1"/>
  <c r="AL347" i="1"/>
  <c r="AM347" i="1" s="1"/>
  <c r="AN347" i="1" s="1"/>
  <c r="AL611" i="1"/>
  <c r="AM611" i="1" s="1"/>
  <c r="AN611" i="1" s="1"/>
  <c r="AL165" i="1"/>
  <c r="AM165" i="1" s="1"/>
  <c r="AL158" i="1"/>
  <c r="AM158" i="1" s="1"/>
  <c r="AN158" i="1" s="1"/>
  <c r="AL288" i="1"/>
  <c r="AM288" i="1" s="1"/>
  <c r="AN288" i="1" s="1"/>
  <c r="AL434" i="1"/>
  <c r="AM434" i="1" s="1"/>
  <c r="AN434" i="1" s="1"/>
  <c r="AL620" i="1"/>
  <c r="AM620" i="1" s="1"/>
  <c r="AN620" i="1" s="1"/>
  <c r="AL424" i="1"/>
  <c r="AM424" i="1" s="1"/>
  <c r="AN424" i="1" s="1"/>
  <c r="AL518" i="1"/>
  <c r="AM518" i="1" s="1"/>
  <c r="AN518" i="1" s="1"/>
  <c r="AL230" i="1"/>
  <c r="AM230" i="1" s="1"/>
  <c r="AN230" i="1" s="1"/>
  <c r="AL275" i="1"/>
  <c r="AM275" i="1" s="1"/>
  <c r="AN275" i="1" s="1"/>
  <c r="AL415" i="1"/>
  <c r="AM415" i="1" s="1"/>
  <c r="AN415" i="1" s="1"/>
  <c r="AL781" i="1"/>
  <c r="AM781" i="1" s="1"/>
  <c r="AN781" i="1" s="1"/>
  <c r="AL802" i="1"/>
  <c r="AM802" i="1" s="1"/>
  <c r="AN802" i="1" s="1"/>
  <c r="AL99" i="1"/>
  <c r="AM99" i="1" s="1"/>
  <c r="AN99" i="1" s="1"/>
  <c r="AL682" i="1"/>
  <c r="AM682" i="1" s="1"/>
  <c r="AN682" i="1" s="1"/>
  <c r="AL82" i="1"/>
  <c r="AM82" i="1" s="1"/>
  <c r="AN82" i="1" s="1"/>
  <c r="AL322" i="1"/>
  <c r="AM322" i="1" s="1"/>
  <c r="AN322" i="1" s="1"/>
  <c r="AL264" i="1"/>
  <c r="AM264" i="1" s="1"/>
  <c r="AN264" i="1" s="1"/>
  <c r="AL584" i="1"/>
  <c r="AM584" i="1" s="1"/>
  <c r="AL162" i="1"/>
  <c r="AM162" i="1" s="1"/>
  <c r="AL114" i="1"/>
  <c r="AM114" i="1" s="1"/>
  <c r="AN114" i="1" s="1"/>
  <c r="AL188" i="1"/>
  <c r="AM188" i="1" s="1"/>
  <c r="AN188" i="1" s="1"/>
  <c r="AL169" i="1"/>
  <c r="AM169" i="1" s="1"/>
  <c r="AN169" i="1" s="1"/>
  <c r="AL575" i="1"/>
  <c r="AM575" i="1" s="1"/>
  <c r="AN575" i="1" s="1"/>
  <c r="AL735" i="1"/>
  <c r="AM735" i="1" s="1"/>
  <c r="AN735" i="1" s="1"/>
  <c r="AL599" i="1"/>
  <c r="AM599" i="1" s="1"/>
  <c r="AN599" i="1" s="1"/>
  <c r="AL534" i="1"/>
  <c r="AM534" i="1" s="1"/>
  <c r="AN534" i="1" s="1"/>
  <c r="AL302" i="1"/>
  <c r="AM302" i="1" s="1"/>
  <c r="AN302" i="1" s="1"/>
  <c r="AL737" i="1"/>
  <c r="AM737" i="1" s="1"/>
  <c r="AN737" i="1" s="1"/>
  <c r="AL287" i="1"/>
  <c r="AM287" i="1" s="1"/>
  <c r="AN287" i="1" s="1"/>
  <c r="AL460" i="1"/>
  <c r="AM460" i="1" s="1"/>
  <c r="AN460" i="1" s="1"/>
  <c r="AL793" i="1"/>
  <c r="AM793" i="1" s="1"/>
  <c r="AN793" i="1" s="1"/>
  <c r="AL698" i="1"/>
  <c r="AM698" i="1" s="1"/>
  <c r="AN698" i="1" s="1"/>
  <c r="AL757" i="1"/>
  <c r="AM757" i="1" s="1"/>
  <c r="AN757" i="1" s="1"/>
  <c r="AL195" i="1"/>
  <c r="AM195" i="1" s="1"/>
  <c r="AN195" i="1" s="1"/>
  <c r="AL734" i="1"/>
  <c r="AM734" i="1" s="1"/>
  <c r="AN734" i="1" s="1"/>
  <c r="AL495" i="1"/>
  <c r="AM495" i="1" s="1"/>
  <c r="AN495" i="1" s="1"/>
  <c r="AL75" i="1"/>
  <c r="AM75" i="1" s="1"/>
  <c r="AN75" i="1" s="1"/>
  <c r="AL645" i="1"/>
  <c r="AM645" i="1" s="1"/>
  <c r="AL479" i="1"/>
  <c r="AM479" i="1" s="1"/>
  <c r="AN479" i="1" s="1"/>
  <c r="AL825" i="1"/>
  <c r="AM825" i="1" s="1"/>
  <c r="AN825" i="1" s="1"/>
  <c r="AL42" i="1"/>
  <c r="AM42" i="1" s="1"/>
  <c r="AN42" i="1" s="1"/>
  <c r="AL199" i="1"/>
  <c r="AM199" i="1" s="1"/>
  <c r="AN199" i="1" s="1"/>
  <c r="AL91" i="1"/>
  <c r="AM91" i="1" s="1"/>
  <c r="AN91" i="1" s="1"/>
  <c r="AL435" i="1"/>
  <c r="AM435" i="1" s="1"/>
  <c r="AN435" i="1" s="1"/>
  <c r="AL853" i="1"/>
  <c r="AM853" i="1" s="1"/>
  <c r="AN853" i="1" s="1"/>
  <c r="AL510" i="1"/>
  <c r="AM510" i="1" s="1"/>
  <c r="AN510" i="1" s="1"/>
  <c r="AL463" i="1"/>
  <c r="AM463" i="1" s="1"/>
  <c r="AN463" i="1" s="1"/>
  <c r="AL221" i="1"/>
  <c r="AM221" i="1" s="1"/>
  <c r="AL345" i="1"/>
  <c r="AM345" i="1" s="1"/>
  <c r="AN345" i="1" s="1"/>
  <c r="AL336" i="1"/>
  <c r="AM336" i="1" s="1"/>
  <c r="AN336" i="1" s="1"/>
  <c r="AL71" i="1"/>
  <c r="AM71" i="1" s="1"/>
  <c r="AN71" i="1" s="1"/>
  <c r="AL189" i="1"/>
  <c r="AM189" i="1" s="1"/>
  <c r="AL578" i="1"/>
  <c r="AM578" i="1" s="1"/>
  <c r="AN578" i="1" s="1"/>
  <c r="AL235" i="1"/>
  <c r="AM235" i="1" s="1"/>
  <c r="AN235" i="1" s="1"/>
  <c r="AL246" i="1"/>
  <c r="AM246" i="1" s="1"/>
  <c r="AN246" i="1" s="1"/>
  <c r="AL72" i="1"/>
  <c r="AM72" i="1" s="1"/>
  <c r="AN72" i="1" s="1"/>
  <c r="AL736" i="1"/>
  <c r="AM736" i="1" s="1"/>
  <c r="AN736" i="1" s="1"/>
  <c r="AL488" i="1"/>
  <c r="AM488" i="1" s="1"/>
  <c r="AN488" i="1" s="1"/>
  <c r="AL214" i="1"/>
  <c r="AM214" i="1" s="1"/>
  <c r="AN214" i="1" s="1"/>
  <c r="AL609" i="1"/>
  <c r="AM609" i="1" s="1"/>
  <c r="AN609" i="1" s="1"/>
  <c r="AL293" i="1"/>
  <c r="AM293" i="1" s="1"/>
  <c r="AN293" i="1" s="1"/>
  <c r="AL77" i="1"/>
  <c r="AM77" i="1" s="1"/>
  <c r="AN77" i="1" s="1"/>
  <c r="AL310" i="1"/>
  <c r="AM310" i="1" s="1"/>
  <c r="AN310" i="1" s="1"/>
  <c r="AL592" i="1"/>
  <c r="AM592" i="1" s="1"/>
  <c r="AN592" i="1" s="1"/>
  <c r="AL367" i="1"/>
  <c r="AM367" i="1" s="1"/>
  <c r="AN367" i="1" s="1"/>
  <c r="AL160" i="1"/>
  <c r="AM160" i="1" s="1"/>
  <c r="AN160" i="1" s="1"/>
  <c r="AL805" i="1"/>
  <c r="AM805" i="1" s="1"/>
  <c r="AL154" i="1"/>
  <c r="AM154" i="1" s="1"/>
  <c r="AN154" i="1" s="1"/>
  <c r="AL249" i="1"/>
  <c r="AM249" i="1" s="1"/>
  <c r="AN249" i="1" s="1"/>
  <c r="AL186" i="1"/>
  <c r="AM186" i="1" s="1"/>
  <c r="AN186" i="1" s="1"/>
  <c r="AL470" i="1"/>
  <c r="AM470" i="1" s="1"/>
  <c r="AN470" i="1" s="1"/>
  <c r="AL50" i="1"/>
  <c r="AM50" i="1" s="1"/>
  <c r="AN50" i="1" s="1"/>
  <c r="AL123" i="1"/>
  <c r="AM123" i="1" s="1"/>
  <c r="AN123" i="1" s="1"/>
  <c r="AL854" i="1"/>
  <c r="AM854" i="1" s="1"/>
  <c r="AN854" i="1" s="1"/>
  <c r="AL122" i="1"/>
  <c r="AM122" i="1" s="1"/>
  <c r="AN122" i="1" s="1"/>
  <c r="AL558" i="1"/>
  <c r="AM558" i="1" s="1"/>
  <c r="AN558" i="1" s="1"/>
  <c r="AL335" i="1"/>
  <c r="AM335" i="1" s="1"/>
  <c r="AN335" i="1" s="1"/>
  <c r="AL409" i="1"/>
  <c r="AM409" i="1" s="1"/>
  <c r="AN409" i="1" s="1"/>
  <c r="AL413" i="1"/>
  <c r="AM413" i="1" s="1"/>
  <c r="AN413" i="1" s="1"/>
  <c r="AL313" i="1"/>
  <c r="AM313" i="1" s="1"/>
  <c r="AN313" i="1" s="1"/>
  <c r="AL859" i="1"/>
  <c r="AM859" i="1" s="1"/>
  <c r="AN859" i="1" s="1"/>
  <c r="AL179" i="1"/>
  <c r="AM179" i="1" s="1"/>
  <c r="AL490" i="1"/>
  <c r="AM490" i="1" s="1"/>
  <c r="AN490" i="1" s="1"/>
  <c r="AL710" i="1"/>
  <c r="AM710" i="1" s="1"/>
  <c r="AN710" i="1" s="1"/>
  <c r="AL482" i="1"/>
  <c r="AM482" i="1" s="1"/>
  <c r="AN482" i="1" s="1"/>
  <c r="AL136" i="1"/>
  <c r="AM136" i="1" s="1"/>
  <c r="AN136" i="1" s="1"/>
  <c r="AL405" i="1"/>
  <c r="AM405" i="1" s="1"/>
  <c r="AN405" i="1" s="1"/>
  <c r="AL623" i="1"/>
  <c r="AM623" i="1" s="1"/>
  <c r="AN623" i="1" s="1"/>
  <c r="AL132" i="1"/>
  <c r="AM132" i="1" s="1"/>
  <c r="AN132" i="1" s="1"/>
  <c r="AL273" i="1"/>
  <c r="AM273" i="1" s="1"/>
  <c r="AL730" i="1"/>
  <c r="AM730" i="1" s="1"/>
  <c r="AN730" i="1" s="1"/>
  <c r="AL491" i="1"/>
  <c r="AM491" i="1" s="1"/>
  <c r="AN491" i="1" s="1"/>
  <c r="AL204" i="1"/>
  <c r="AM204" i="1" s="1"/>
  <c r="AN204" i="1" s="1"/>
  <c r="AL170" i="1"/>
  <c r="AM170" i="1" s="1"/>
  <c r="AN170" i="1" s="1"/>
  <c r="AL318" i="1"/>
  <c r="AM318" i="1" s="1"/>
  <c r="AN318" i="1" s="1"/>
  <c r="AL94" i="1"/>
  <c r="AM94" i="1" s="1"/>
  <c r="AN94" i="1" s="1"/>
  <c r="AL255" i="1"/>
  <c r="AM255" i="1" s="1"/>
  <c r="AN255" i="1" s="1"/>
  <c r="AL360" i="1"/>
  <c r="AM360" i="1" s="1"/>
  <c r="AN360" i="1" s="1"/>
  <c r="AL500" i="1"/>
  <c r="AM500" i="1" s="1"/>
  <c r="AL100" i="1"/>
  <c r="AM100" i="1" s="1"/>
  <c r="AN100" i="1" s="1"/>
  <c r="AL535" i="1"/>
  <c r="AM535" i="1" s="1"/>
  <c r="AN535" i="1" s="1"/>
  <c r="AL851" i="1"/>
  <c r="AM851" i="1" s="1"/>
  <c r="AN851" i="1" s="1"/>
  <c r="AL616" i="1"/>
  <c r="AM616" i="1" s="1"/>
  <c r="AL768" i="1"/>
  <c r="AM768" i="1" s="1"/>
  <c r="AN768" i="1" s="1"/>
  <c r="AL18" i="1"/>
  <c r="AM18" i="1" s="1"/>
  <c r="AN18" i="1" s="1"/>
  <c r="AL761" i="1"/>
  <c r="AM761" i="1" s="1"/>
  <c r="AL109" i="1"/>
  <c r="AM109" i="1" s="1"/>
  <c r="AN109" i="1" s="1"/>
  <c r="AL658" i="1"/>
  <c r="AM658" i="1" s="1"/>
  <c r="AN658" i="1" s="1"/>
  <c r="AL142" i="1"/>
  <c r="AM142" i="1" s="1"/>
  <c r="AL26" i="1"/>
  <c r="AM26" i="1" s="1"/>
  <c r="AN26" i="1" s="1"/>
  <c r="AL93" i="1"/>
  <c r="AM93" i="1" s="1"/>
  <c r="AN93" i="1" s="1"/>
  <c r="AL708" i="1"/>
  <c r="AM708" i="1" s="1"/>
  <c r="AL692" i="1"/>
  <c r="AM692" i="1" s="1"/>
  <c r="AN692" i="1" s="1"/>
  <c r="AL67" i="1"/>
  <c r="AM67" i="1" s="1"/>
  <c r="AL359" i="1"/>
  <c r="AM359" i="1" s="1"/>
  <c r="AN359" i="1" s="1"/>
  <c r="AL247" i="1"/>
  <c r="AM247" i="1" s="1"/>
  <c r="AN247" i="1" s="1"/>
  <c r="AL260" i="1"/>
  <c r="AM260" i="1" s="1"/>
  <c r="AN260" i="1" s="1"/>
  <c r="AL632" i="1"/>
  <c r="AM632" i="1" s="1"/>
  <c r="AN632" i="1" s="1"/>
  <c r="AL449" i="1"/>
  <c r="AM449" i="1" s="1"/>
  <c r="AL319" i="1"/>
  <c r="AM319" i="1" s="1"/>
  <c r="AN319" i="1" s="1"/>
  <c r="AL686" i="1"/>
  <c r="AM686" i="1" s="1"/>
  <c r="AN686" i="1" s="1"/>
  <c r="AL812" i="1"/>
  <c r="AM812" i="1" s="1"/>
  <c r="AN812" i="1" s="1"/>
  <c r="AL669" i="1"/>
  <c r="AM669" i="1" s="1"/>
  <c r="AN669" i="1" s="1"/>
  <c r="AL254" i="1"/>
  <c r="AM254" i="1" s="1"/>
  <c r="AN254" i="1" s="1"/>
  <c r="AL776" i="1"/>
  <c r="AM776" i="1" s="1"/>
  <c r="AN776" i="1" s="1"/>
  <c r="AL750" i="1"/>
  <c r="AM750" i="1" s="1"/>
  <c r="AN750" i="1" s="1"/>
  <c r="AL121" i="1"/>
  <c r="AM121" i="1" s="1"/>
  <c r="AN121" i="1" s="1"/>
  <c r="AL271" i="1"/>
  <c r="AM271" i="1" s="1"/>
  <c r="AL594" i="1"/>
  <c r="AM594" i="1" s="1"/>
  <c r="AL606" i="1"/>
  <c r="AM606" i="1" s="1"/>
  <c r="AN606" i="1" s="1"/>
  <c r="AL755" i="1"/>
  <c r="AM755" i="1" s="1"/>
  <c r="AN755" i="1" s="1"/>
  <c r="AL790" i="1"/>
  <c r="AM790" i="1" s="1"/>
  <c r="AN790" i="1" s="1"/>
  <c r="AL796" i="1"/>
  <c r="AM796" i="1" s="1"/>
  <c r="AN796" i="1" s="1"/>
  <c r="AL614" i="1"/>
  <c r="AM614" i="1" s="1"/>
  <c r="AN614" i="1" s="1"/>
  <c r="AL739" i="1"/>
  <c r="AM739" i="1" s="1"/>
  <c r="AN739" i="1" s="1"/>
  <c r="AL159" i="1"/>
  <c r="AM159" i="1" s="1"/>
  <c r="AN159" i="1" s="1"/>
  <c r="AL89" i="1"/>
  <c r="AM89" i="1" s="1"/>
  <c r="AN89" i="1" s="1"/>
  <c r="AL104" i="1"/>
  <c r="AM104" i="1" s="1"/>
  <c r="AN104" i="1" s="1"/>
  <c r="AL130" i="1"/>
  <c r="AM130" i="1" s="1"/>
  <c r="AN130" i="1" s="1"/>
  <c r="AL633" i="1"/>
  <c r="AM633" i="1" s="1"/>
  <c r="AN633" i="1" s="1"/>
  <c r="AL303" i="1"/>
  <c r="AM303" i="1" s="1"/>
  <c r="AN303" i="1" s="1"/>
  <c r="AL723" i="1"/>
  <c r="AM723" i="1" s="1"/>
  <c r="AN723" i="1" s="1"/>
  <c r="AL211" i="1"/>
  <c r="AM211" i="1" s="1"/>
  <c r="AL652" i="1"/>
  <c r="AM652" i="1" s="1"/>
  <c r="AN652" i="1" s="1"/>
  <c r="AL819" i="1"/>
  <c r="AM819" i="1" s="1"/>
  <c r="AN819" i="1" s="1"/>
  <c r="AL39" i="1"/>
  <c r="AM39" i="1" s="1"/>
  <c r="AN39" i="1" s="1"/>
  <c r="AL190" i="1"/>
  <c r="AM190" i="1" s="1"/>
  <c r="AN190" i="1" s="1"/>
  <c r="AL258" i="1"/>
  <c r="AM258" i="1" s="1"/>
  <c r="AN258" i="1" s="1"/>
  <c r="AL660" i="1"/>
  <c r="AM660" i="1" s="1"/>
  <c r="AN660" i="1" s="1"/>
  <c r="AL865" i="1"/>
  <c r="AM865" i="1" s="1"/>
  <c r="AN865" i="1" s="1"/>
  <c r="AL416" i="1"/>
  <c r="AM416" i="1" s="1"/>
  <c r="AN416" i="1" s="1"/>
  <c r="AL513" i="1"/>
  <c r="AM513" i="1" s="1"/>
  <c r="AN513" i="1" s="1"/>
  <c r="AL539" i="1"/>
  <c r="AM539" i="1" s="1"/>
  <c r="AN539" i="1" s="1"/>
  <c r="AL445" i="1"/>
  <c r="AM445" i="1" s="1"/>
  <c r="AN445" i="1" s="1"/>
  <c r="AL527" i="1"/>
  <c r="AM527" i="1" s="1"/>
  <c r="AN527" i="1" s="1"/>
  <c r="AL531" i="1"/>
  <c r="AM531" i="1" s="1"/>
  <c r="AN531" i="1" s="1"/>
  <c r="AL753" i="1"/>
  <c r="AM753" i="1" s="1"/>
  <c r="AN753" i="1" s="1"/>
  <c r="AL773" i="1"/>
  <c r="AM773" i="1" s="1"/>
  <c r="AN773" i="1" s="1"/>
  <c r="AL178" i="1"/>
  <c r="AM178" i="1" s="1"/>
  <c r="AN178" i="1" s="1"/>
  <c r="AL866" i="1"/>
  <c r="AM866" i="1" s="1"/>
  <c r="AN866" i="1" s="1"/>
  <c r="AL597" i="1"/>
  <c r="AM597" i="1" s="1"/>
  <c r="AN597" i="1" s="1"/>
  <c r="AL193" i="1"/>
  <c r="AM193" i="1" s="1"/>
  <c r="AN193" i="1" s="1"/>
  <c r="AL782" i="1"/>
  <c r="AM782" i="1" s="1"/>
  <c r="AN782" i="1" s="1"/>
  <c r="AL30" i="1"/>
  <c r="AM30" i="1" s="1"/>
  <c r="AN30" i="1" s="1"/>
  <c r="AL120" i="1"/>
  <c r="AM120" i="1" s="1"/>
  <c r="AN120" i="1" s="1"/>
  <c r="AL646" i="1"/>
  <c r="AM646" i="1" s="1"/>
  <c r="AN646" i="1" s="1"/>
  <c r="AL375" i="1"/>
  <c r="AM375" i="1" s="1"/>
  <c r="AN375" i="1" s="1"/>
  <c r="AL263" i="1"/>
  <c r="AM263" i="1" s="1"/>
  <c r="AN263" i="1" s="1"/>
  <c r="AL720" i="1"/>
  <c r="AM720" i="1" s="1"/>
  <c r="AN720" i="1" s="1"/>
  <c r="AL617" i="1"/>
  <c r="AM617" i="1" s="1"/>
  <c r="AN617" i="1" s="1"/>
  <c r="AL411" i="1"/>
  <c r="AM411" i="1" s="1"/>
  <c r="AN411" i="1" s="1"/>
  <c r="AL722" i="1"/>
  <c r="AM722" i="1" s="1"/>
  <c r="AN722" i="1" s="1"/>
  <c r="AL756" i="1"/>
  <c r="AM756" i="1" s="1"/>
  <c r="AN756" i="1" s="1"/>
  <c r="AL112" i="1"/>
  <c r="AM112" i="1" s="1"/>
  <c r="AN112" i="1" s="1"/>
  <c r="AL219" i="1"/>
  <c r="AM219" i="1" s="1"/>
  <c r="AL385" i="1"/>
  <c r="AM385" i="1" s="1"/>
  <c r="AN385" i="1" s="1"/>
  <c r="AL182" i="1"/>
  <c r="AM182" i="1" s="1"/>
  <c r="AN182" i="1" s="1"/>
  <c r="AL134" i="1"/>
  <c r="AM134" i="1" s="1"/>
  <c r="AN134" i="1" s="1"/>
  <c r="AL548" i="1"/>
  <c r="AM548" i="1" s="1"/>
  <c r="AN548" i="1" s="1"/>
  <c r="AL703" i="1"/>
  <c r="AM703" i="1" s="1"/>
  <c r="AN703" i="1" s="1"/>
  <c r="AL168" i="1"/>
  <c r="AM168" i="1" s="1"/>
  <c r="AN168" i="1" s="1"/>
  <c r="AL489" i="1"/>
  <c r="AM489" i="1" s="1"/>
  <c r="AN489" i="1" s="1"/>
  <c r="AL48" i="1"/>
  <c r="AM48" i="1" s="1"/>
  <c r="AN48" i="1" s="1"/>
  <c r="AL414" i="1"/>
  <c r="AM414" i="1" s="1"/>
  <c r="AN414" i="1" s="1"/>
  <c r="AL520" i="1"/>
  <c r="AM520" i="1" s="1"/>
  <c r="AL689" i="1"/>
  <c r="AM689" i="1" s="1"/>
  <c r="AN689" i="1" s="1"/>
  <c r="AL131" i="1"/>
  <c r="AM131" i="1" s="1"/>
  <c r="AN131" i="1" s="1"/>
  <c r="AL339" i="1"/>
  <c r="AM339" i="1" s="1"/>
  <c r="AN339" i="1" s="1"/>
  <c r="AL772" i="1"/>
  <c r="AM772" i="1" s="1"/>
  <c r="AN772" i="1" s="1"/>
  <c r="AL794" i="1"/>
  <c r="AM794" i="1" s="1"/>
  <c r="AN794" i="1" s="1"/>
  <c r="AL448" i="1"/>
  <c r="AM448" i="1" s="1"/>
  <c r="AL382" i="1"/>
  <c r="AM382" i="1" s="1"/>
  <c r="AN382" i="1" s="1"/>
  <c r="AL690" i="1"/>
  <c r="AM690" i="1" s="1"/>
  <c r="AN690" i="1" s="1"/>
  <c r="AL294" i="1"/>
  <c r="AM294" i="1" s="1"/>
  <c r="AN294" i="1" s="1"/>
  <c r="AL320" i="1"/>
  <c r="AM320" i="1" s="1"/>
  <c r="AN320" i="1" s="1"/>
  <c r="AL155" i="1"/>
  <c r="AM155" i="1" s="1"/>
  <c r="AN155" i="1" s="1"/>
  <c r="AL207" i="1"/>
  <c r="AM207" i="1" s="1"/>
  <c r="AN207" i="1" s="1"/>
  <c r="AL751" i="1"/>
  <c r="AM751" i="1" s="1"/>
  <c r="AN751" i="1" s="1"/>
  <c r="AL546" i="1"/>
  <c r="AM546" i="1" s="1"/>
  <c r="AL184" i="1"/>
  <c r="AM184" i="1" s="1"/>
  <c r="AN184" i="1" s="1"/>
  <c r="AL475" i="1"/>
  <c r="AM475" i="1" s="1"/>
  <c r="AN475" i="1" s="1"/>
  <c r="AL530" i="1"/>
  <c r="AM530" i="1" s="1"/>
  <c r="AN530" i="1" s="1"/>
  <c r="AL108" i="1"/>
  <c r="AM108" i="1" s="1"/>
  <c r="AN108" i="1" s="1"/>
  <c r="AL397" i="1"/>
  <c r="AM397" i="1" s="1"/>
  <c r="AN397" i="1" s="1"/>
  <c r="AL51" i="1"/>
  <c r="AM51" i="1" s="1"/>
  <c r="AN51" i="1" s="1"/>
  <c r="AL547" i="1"/>
  <c r="AM547" i="1" s="1"/>
  <c r="AN547" i="1" s="1"/>
  <c r="AL705" i="1"/>
  <c r="AM705" i="1" s="1"/>
  <c r="AN705" i="1" s="1"/>
  <c r="AL45" i="1"/>
  <c r="AM45" i="1" s="1"/>
  <c r="AN45" i="1" s="1"/>
  <c r="AL521" i="1"/>
  <c r="AM521" i="1" s="1"/>
  <c r="AN521" i="1" s="1"/>
  <c r="AL713" i="1"/>
  <c r="AM713" i="1" s="1"/>
  <c r="AL366" i="1"/>
  <c r="AM366" i="1" s="1"/>
  <c r="AN366" i="1" s="1"/>
  <c r="AL542" i="1"/>
  <c r="AM542" i="1" s="1"/>
  <c r="AL176" i="1"/>
  <c r="AM176" i="1" s="1"/>
  <c r="AN176" i="1" s="1"/>
  <c r="AL145" i="1"/>
  <c r="AM145" i="1" s="1"/>
  <c r="AL840" i="1"/>
  <c r="AM840" i="1" s="1"/>
  <c r="AN840" i="1" s="1"/>
  <c r="AL844" i="1"/>
  <c r="AM844" i="1" s="1"/>
  <c r="AN844" i="1" s="1"/>
  <c r="AL858" i="1"/>
  <c r="AM858" i="1" s="1"/>
  <c r="AN858" i="1" s="1"/>
  <c r="AL472" i="1"/>
  <c r="AM472" i="1" s="1"/>
  <c r="AN472" i="1" s="1"/>
  <c r="AL70" i="1"/>
  <c r="AM70" i="1" s="1"/>
  <c r="AN70" i="1" s="1"/>
  <c r="AL105" i="1"/>
  <c r="AM105" i="1" s="1"/>
  <c r="AN105" i="1" s="1"/>
  <c r="AL47" i="1"/>
  <c r="AM47" i="1" s="1"/>
  <c r="AN47" i="1" s="1"/>
  <c r="AL56" i="1"/>
  <c r="AM56" i="1" s="1"/>
  <c r="AN56" i="1" s="1"/>
  <c r="AL595" i="1"/>
  <c r="AM595" i="1" s="1"/>
  <c r="AL389" i="1"/>
  <c r="AM389" i="1" s="1"/>
  <c r="AN389" i="1" s="1"/>
  <c r="AL241" i="1"/>
  <c r="AM241" i="1" s="1"/>
  <c r="AN241" i="1" s="1"/>
  <c r="AL24" i="1"/>
  <c r="AM24" i="1" s="1"/>
  <c r="AN24" i="1" s="1"/>
  <c r="AL307" i="1"/>
  <c r="AM307" i="1" s="1"/>
  <c r="AN307" i="1" s="1"/>
  <c r="AL501" i="1"/>
  <c r="AM501" i="1" s="1"/>
  <c r="AN501" i="1" s="1"/>
  <c r="AL208" i="1"/>
  <c r="AM208" i="1" s="1"/>
  <c r="AN208" i="1" s="1"/>
  <c r="AL716" i="1"/>
  <c r="AM716" i="1" s="1"/>
  <c r="AN716" i="1" s="1"/>
  <c r="AL156" i="1"/>
  <c r="AM156" i="1" s="1"/>
  <c r="AN156" i="1" s="1"/>
  <c r="AL830" i="1"/>
  <c r="AM830" i="1" s="1"/>
  <c r="AN830" i="1" s="1"/>
  <c r="AL467" i="1"/>
  <c r="AM467" i="1" s="1"/>
  <c r="AN467" i="1" s="1"/>
  <c r="AL95" i="1"/>
  <c r="AM95" i="1" s="1"/>
  <c r="AL664" i="1"/>
  <c r="AM664" i="1" s="1"/>
  <c r="AN664" i="1" s="1"/>
  <c r="AL384" i="1"/>
  <c r="AM384" i="1" s="1"/>
  <c r="AN384" i="1" s="1"/>
  <c r="AL485" i="1"/>
  <c r="AM485" i="1" s="1"/>
  <c r="AN485" i="1" s="1"/>
  <c r="AL702" i="1"/>
  <c r="AM702" i="1" s="1"/>
  <c r="AL408" i="1"/>
  <c r="AM408" i="1" s="1"/>
  <c r="AN408" i="1" s="1"/>
  <c r="AL807" i="1"/>
  <c r="AM807" i="1" s="1"/>
  <c r="AL171" i="1"/>
  <c r="AM171" i="1" s="1"/>
  <c r="AN171" i="1" s="1"/>
  <c r="AL274" i="1"/>
  <c r="AM274" i="1" s="1"/>
  <c r="AN274" i="1" s="1"/>
  <c r="AL573" i="1"/>
  <c r="AM573" i="1" s="1"/>
  <c r="AN573" i="1" s="1"/>
  <c r="AL719" i="1"/>
  <c r="AM719" i="1" s="1"/>
  <c r="AN719" i="1" s="1"/>
  <c r="AL576" i="1"/>
  <c r="AM576" i="1" s="1"/>
  <c r="AN576" i="1" s="1"/>
  <c r="AL841" i="1"/>
  <c r="AM841" i="1" s="1"/>
  <c r="AN841" i="1" s="1"/>
  <c r="AL545" i="1"/>
  <c r="AM545" i="1" s="1"/>
  <c r="AN545" i="1" s="1"/>
  <c r="AL668" i="1"/>
  <c r="AM668" i="1" s="1"/>
  <c r="AN668" i="1" s="1"/>
  <c r="AL783" i="1"/>
  <c r="AM783" i="1" s="1"/>
  <c r="AN783" i="1" s="1"/>
  <c r="AL181" i="1"/>
  <c r="AM181" i="1" s="1"/>
  <c r="AN181" i="1" s="1"/>
  <c r="AL447" i="1"/>
  <c r="AM447" i="1" s="1"/>
  <c r="AN447" i="1" s="1"/>
  <c r="AL815" i="1"/>
  <c r="AM815" i="1" s="1"/>
  <c r="AN815" i="1" s="1"/>
  <c r="AL117" i="1"/>
  <c r="AM117" i="1" s="1"/>
  <c r="AN117" i="1" s="1"/>
  <c r="AL283" i="1"/>
  <c r="AM283" i="1" s="1"/>
  <c r="AN283" i="1" s="1"/>
  <c r="AL580" i="1"/>
  <c r="AM580" i="1" s="1"/>
  <c r="AN580" i="1" s="1"/>
  <c r="AL771" i="1"/>
  <c r="AM771" i="1" s="1"/>
  <c r="AN771" i="1" s="1"/>
  <c r="AL504" i="1"/>
  <c r="AM504" i="1" s="1"/>
  <c r="AN504" i="1" s="1"/>
  <c r="AL677" i="1"/>
  <c r="AM677" i="1" s="1"/>
  <c r="AN677" i="1" s="1"/>
  <c r="AL792" i="1"/>
  <c r="AM792" i="1" s="1"/>
  <c r="AL505" i="1"/>
  <c r="AM505" i="1" s="1"/>
  <c r="AN505" i="1" s="1"/>
  <c r="AL745" i="1"/>
  <c r="AM745" i="1" s="1"/>
  <c r="AN745" i="1" s="1"/>
  <c r="AL312" i="1"/>
  <c r="AM312" i="1" s="1"/>
  <c r="AN312" i="1" s="1"/>
  <c r="AL588" i="1"/>
  <c r="AM588" i="1" s="1"/>
  <c r="AL458" i="1"/>
  <c r="AM458" i="1" s="1"/>
  <c r="AN458" i="1" s="1"/>
  <c r="AL138" i="1"/>
  <c r="AM138" i="1" s="1"/>
  <c r="AN138" i="1" s="1"/>
  <c r="AL864" i="1"/>
  <c r="AM864" i="1" s="1"/>
  <c r="AN864" i="1" s="1"/>
  <c r="AL712" i="1"/>
  <c r="AM712" i="1" s="1"/>
  <c r="AL701" i="1"/>
  <c r="AM701" i="1" s="1"/>
  <c r="AL239" i="1"/>
  <c r="AM239" i="1" s="1"/>
  <c r="AN239" i="1" s="1"/>
  <c r="AL671" i="1"/>
  <c r="AM671" i="1" s="1"/>
  <c r="AN671" i="1" s="1"/>
  <c r="AL826" i="1"/>
  <c r="AM826" i="1" s="1"/>
  <c r="AL177" i="1"/>
  <c r="AM177" i="1" s="1"/>
  <c r="AN177" i="1" s="1"/>
  <c r="AL748" i="1"/>
  <c r="AM748" i="1" s="1"/>
  <c r="AN748" i="1" s="1"/>
  <c r="AL741" i="1"/>
  <c r="AM741" i="1" s="1"/>
  <c r="AN741" i="1" s="1"/>
  <c r="AL53" i="1"/>
  <c r="AM53" i="1" s="1"/>
  <c r="AN53" i="1" s="1"/>
  <c r="AL103" i="1"/>
  <c r="AM103" i="1" s="1"/>
  <c r="AN103" i="1" s="1"/>
  <c r="AL607" i="1"/>
  <c r="AM607" i="1" s="1"/>
  <c r="AL40" i="1"/>
  <c r="AM40" i="1" s="1"/>
  <c r="AN40" i="1" s="1"/>
  <c r="AL577" i="1"/>
  <c r="AM577" i="1" s="1"/>
  <c r="AN577" i="1" s="1"/>
  <c r="AL55" i="1"/>
  <c r="AM55" i="1" s="1"/>
  <c r="AN55" i="1" s="1"/>
  <c r="AL663" i="1"/>
  <c r="AM663" i="1" s="1"/>
  <c r="AN663" i="1" s="1"/>
  <c r="AL667" i="1"/>
  <c r="AM667" i="1" s="1"/>
  <c r="AN667" i="1" s="1"/>
  <c r="AL125" i="1"/>
  <c r="AM125" i="1" s="1"/>
  <c r="AN125" i="1" s="1"/>
  <c r="AL762" i="1"/>
  <c r="AM762" i="1" s="1"/>
  <c r="AN762" i="1" s="1"/>
  <c r="AL172" i="1"/>
  <c r="AM172" i="1" s="1"/>
  <c r="AN172" i="1" s="1"/>
  <c r="AL333" i="1"/>
  <c r="AM333" i="1" s="1"/>
  <c r="AN333" i="1" s="1"/>
  <c r="AL35" i="1"/>
  <c r="AM35" i="1" s="1"/>
  <c r="AN35" i="1" s="1"/>
  <c r="AL744" i="1"/>
  <c r="AM744" i="1" s="1"/>
  <c r="AN744" i="1" s="1"/>
  <c r="AL369" i="1"/>
  <c r="AM369" i="1" s="1"/>
  <c r="AN369" i="1" s="1"/>
  <c r="AL487" i="1"/>
  <c r="AM487" i="1" s="1"/>
  <c r="AN487" i="1" s="1"/>
  <c r="AL213" i="1"/>
  <c r="AM213" i="1" s="1"/>
  <c r="AN213" i="1" s="1"/>
  <c r="AL279" i="1"/>
  <c r="AM279" i="1" s="1"/>
  <c r="AN279" i="1" s="1"/>
  <c r="AL295" i="1"/>
  <c r="AM295" i="1" s="1"/>
  <c r="AN295" i="1" s="1"/>
  <c r="AL113" i="1"/>
  <c r="AM113" i="1" s="1"/>
  <c r="AN113" i="1" s="1"/>
  <c r="AL133" i="1"/>
  <c r="AM133" i="1" s="1"/>
  <c r="AN133" i="1" s="1"/>
  <c r="AL541" i="1"/>
  <c r="AM541" i="1" s="1"/>
  <c r="AL583" i="1"/>
  <c r="AM583" i="1" s="1"/>
  <c r="AN583" i="1" s="1"/>
  <c r="AL12" i="1"/>
  <c r="AM12" i="1" s="1"/>
  <c r="AN12" i="1" s="1"/>
  <c r="AL426" i="1"/>
  <c r="AM426" i="1" s="1"/>
  <c r="AN426" i="1" s="1"/>
  <c r="AL684" i="1"/>
  <c r="AM684" i="1" s="1"/>
  <c r="AN684" i="1" s="1"/>
  <c r="AL522" i="1"/>
  <c r="AM522" i="1" s="1"/>
  <c r="AN522" i="1" s="1"/>
  <c r="AL567" i="1"/>
  <c r="AM567" i="1" s="1"/>
  <c r="AN567" i="1" s="1"/>
  <c r="AL691" i="1"/>
  <c r="AM691" i="1" s="1"/>
  <c r="AN691" i="1" s="1"/>
  <c r="AL651" i="1"/>
  <c r="AM651" i="1" s="1"/>
  <c r="AN651" i="1" s="1"/>
  <c r="AL289" i="1"/>
  <c r="AM289" i="1" s="1"/>
  <c r="AN289" i="1" s="1"/>
  <c r="AL106" i="1"/>
  <c r="AM106" i="1" s="1"/>
  <c r="AN106" i="1" s="1"/>
  <c r="AL861" i="1"/>
  <c r="AM861" i="1" s="1"/>
  <c r="AN861" i="1" s="1"/>
  <c r="AL654" i="1"/>
  <c r="AM654" i="1" s="1"/>
  <c r="AN654" i="1" s="1"/>
  <c r="AL127" i="1"/>
  <c r="AM127" i="1" s="1"/>
  <c r="AN127" i="1" s="1"/>
  <c r="AL817" i="1"/>
  <c r="AM817" i="1" s="1"/>
  <c r="AN817" i="1" s="1"/>
  <c r="AL637" i="1"/>
  <c r="AM637" i="1" s="1"/>
  <c r="AN637" i="1" s="1"/>
  <c r="AL139" i="1"/>
  <c r="AM139" i="1" s="1"/>
  <c r="AN139" i="1" s="1"/>
  <c r="AL300" i="1"/>
  <c r="AM300" i="1" s="1"/>
  <c r="AN300" i="1" s="1"/>
  <c r="AL605" i="1"/>
  <c r="AM605" i="1" s="1"/>
  <c r="AN605" i="1" s="1"/>
  <c r="AL806" i="1"/>
  <c r="AM806" i="1" s="1"/>
  <c r="AN806" i="1" s="1"/>
  <c r="AL237" i="1"/>
  <c r="AM237" i="1" s="1"/>
  <c r="AL786" i="1"/>
  <c r="AM786" i="1" s="1"/>
  <c r="AN786" i="1" s="1"/>
  <c r="AL278" i="1"/>
  <c r="AM278" i="1" s="1"/>
  <c r="AN278" i="1" s="1"/>
  <c r="AL157" i="1"/>
  <c r="AM157" i="1" s="1"/>
  <c r="AN157" i="1" s="1"/>
  <c r="AL795" i="1"/>
  <c r="AM795" i="1" s="1"/>
  <c r="AN795" i="1" s="1"/>
  <c r="AL143" i="1"/>
  <c r="AM143" i="1" s="1"/>
  <c r="AL473" i="1"/>
  <c r="AM473" i="1" s="1"/>
  <c r="AN473" i="1" s="1"/>
  <c r="AL552" i="1"/>
  <c r="AM552" i="1" s="1"/>
  <c r="AN552" i="1" s="1"/>
  <c r="AL327" i="1"/>
  <c r="AM327" i="1" s="1"/>
  <c r="AN327" i="1" s="1"/>
  <c r="AL442" i="1"/>
  <c r="AM442" i="1" s="1"/>
  <c r="AN442" i="1" s="1"/>
  <c r="AL124" i="1"/>
  <c r="AM124" i="1" s="1"/>
  <c r="AN124" i="1" s="1"/>
  <c r="AL269" i="1"/>
  <c r="AM269" i="1" s="1"/>
  <c r="AN269" i="1" s="1"/>
  <c r="AL43" i="1"/>
  <c r="AM43" i="1" s="1"/>
  <c r="AN43" i="1" s="1"/>
  <c r="AL84" i="1"/>
  <c r="AM84" i="1" s="1"/>
  <c r="AN84" i="1" s="1"/>
  <c r="AL146" i="1"/>
  <c r="AM146" i="1" s="1"/>
  <c r="AN146" i="1" s="1"/>
  <c r="AL845" i="1"/>
  <c r="AM845" i="1" s="1"/>
  <c r="AN845" i="1" s="1"/>
  <c r="AL357" i="1"/>
  <c r="AM357" i="1" s="1"/>
  <c r="AN357" i="1" s="1"/>
  <c r="AL422" i="1"/>
  <c r="AM422" i="1" s="1"/>
  <c r="AN422" i="1" s="1"/>
  <c r="AL836" i="1"/>
  <c r="AM836" i="1" s="1"/>
  <c r="AN836" i="1" s="1"/>
  <c r="AL549" i="1"/>
  <c r="AM549" i="1" s="1"/>
  <c r="AN549" i="1" s="1"/>
  <c r="AL529" i="1"/>
  <c r="AM529" i="1" s="1"/>
  <c r="AN529" i="1" s="1"/>
  <c r="AL540" i="1"/>
  <c r="AM540" i="1" s="1"/>
  <c r="AL344" i="1"/>
  <c r="AM344" i="1" s="1"/>
  <c r="AL726" i="1"/>
  <c r="AM726" i="1" s="1"/>
  <c r="AN726" i="1" s="1"/>
  <c r="AL459" i="1"/>
  <c r="AM459" i="1" s="1"/>
  <c r="AN459" i="1" s="1"/>
  <c r="AL497" i="1"/>
  <c r="AM497" i="1" s="1"/>
  <c r="AL215" i="1"/>
  <c r="AM215" i="1" s="1"/>
  <c r="AN215" i="1" s="1"/>
  <c r="AL407" i="1"/>
  <c r="AM407" i="1" s="1"/>
  <c r="AN407" i="1" s="1"/>
  <c r="AL630" i="1"/>
  <c r="AM630" i="1" s="1"/>
  <c r="AN630" i="1" s="1"/>
  <c r="AL144" i="1"/>
  <c r="AM144" i="1" s="1"/>
  <c r="AN144" i="1" s="1"/>
  <c r="AL718" i="1"/>
  <c r="AM718" i="1" s="1"/>
  <c r="AN718" i="1" s="1"/>
  <c r="AL379" i="1"/>
  <c r="AM379" i="1" s="1"/>
  <c r="AN379" i="1" s="1"/>
  <c r="AL725" i="1"/>
  <c r="AM725" i="1" s="1"/>
  <c r="AN725" i="1" s="1"/>
  <c r="AL299" i="1"/>
  <c r="AM299" i="1" s="1"/>
  <c r="AN299" i="1" s="1"/>
  <c r="AL205" i="1"/>
  <c r="AM205" i="1" s="1"/>
  <c r="AN205" i="1" s="1"/>
  <c r="AL823" i="1"/>
  <c r="AM823" i="1" s="1"/>
  <c r="AN823" i="1" s="1"/>
  <c r="AL622" i="1"/>
  <c r="AM622" i="1" s="1"/>
  <c r="AN622" i="1" s="1"/>
  <c r="AL678" i="1"/>
  <c r="AM678" i="1" s="1"/>
  <c r="AL167" i="1"/>
  <c r="AM167" i="1" s="1"/>
  <c r="AL396" i="1"/>
  <c r="AM396" i="1" s="1"/>
  <c r="AL683" i="1"/>
  <c r="AM683" i="1" s="1"/>
  <c r="AN683" i="1" s="1"/>
  <c r="AL321" i="1"/>
  <c r="AM321" i="1" s="1"/>
  <c r="AN321" i="1" s="1"/>
  <c r="AL476" i="1"/>
  <c r="AM476" i="1" s="1"/>
  <c r="AN476" i="1" s="1"/>
  <c r="AL381" i="1"/>
  <c r="AM381" i="1" s="1"/>
  <c r="AN381" i="1" s="1"/>
  <c r="AL118" i="1"/>
  <c r="AM118" i="1" s="1"/>
  <c r="AN118" i="1" s="1"/>
  <c r="AL402" i="1"/>
  <c r="AM402" i="1" s="1"/>
  <c r="AN402" i="1" s="1"/>
  <c r="AL248" i="1"/>
  <c r="AM248" i="1" s="1"/>
  <c r="AN248" i="1" s="1"/>
  <c r="AL481" i="1"/>
  <c r="AM481" i="1" s="1"/>
  <c r="AN481" i="1" s="1"/>
  <c r="AL370" i="1"/>
  <c r="AM370" i="1" s="1"/>
  <c r="AN370" i="1" s="1"/>
  <c r="AL69" i="1"/>
  <c r="AM69" i="1" s="1"/>
  <c r="AN69" i="1" s="1"/>
  <c r="AL747" i="1"/>
  <c r="AM747" i="1" s="1"/>
  <c r="AN747" i="1" s="1"/>
  <c r="AL670" i="1"/>
  <c r="AM670" i="1" s="1"/>
  <c r="AN670" i="1" s="1"/>
  <c r="AL276" i="1"/>
  <c r="AM276" i="1" s="1"/>
  <c r="AN276" i="1" s="1"/>
  <c r="AL659" i="1"/>
  <c r="AM659" i="1" s="1"/>
  <c r="AN659" i="1" s="1"/>
  <c r="AL92" i="1"/>
  <c r="AM92" i="1" s="1"/>
  <c r="AN92" i="1" s="1"/>
  <c r="AL244" i="1"/>
  <c r="AM244" i="1" s="1"/>
  <c r="AN244" i="1" s="1"/>
  <c r="AL557" i="1"/>
  <c r="AM557" i="1" s="1"/>
  <c r="AN557" i="1" s="1"/>
  <c r="AL554" i="1"/>
  <c r="AM554" i="1" s="1"/>
  <c r="AN554" i="1" s="1"/>
  <c r="AL502" i="1"/>
  <c r="AM502" i="1" s="1"/>
  <c r="AN502" i="1" s="1"/>
  <c r="AL656" i="1"/>
  <c r="AM656" i="1" s="1"/>
  <c r="AN656" i="1" s="1"/>
  <c r="AL528" i="1"/>
  <c r="AM528" i="1" s="1"/>
  <c r="AL704" i="1"/>
  <c r="AM704" i="1" s="1"/>
  <c r="AN704" i="1" s="1"/>
  <c r="AL743" i="1"/>
  <c r="AM743" i="1" s="1"/>
  <c r="AL770" i="1"/>
  <c r="AM770" i="1" s="1"/>
  <c r="AN770" i="1" s="1"/>
  <c r="AL603" i="1"/>
  <c r="AM603" i="1" s="1"/>
  <c r="AN603" i="1" s="1"/>
  <c r="AL829" i="1"/>
  <c r="AM829" i="1" s="1"/>
  <c r="AN829" i="1" s="1"/>
  <c r="AL596" i="1"/>
  <c r="AM596" i="1" s="1"/>
  <c r="AN596" i="1" s="1"/>
  <c r="AL328" i="1"/>
  <c r="AM328" i="1" s="1"/>
  <c r="AL292" i="1"/>
  <c r="AM292" i="1" s="1"/>
  <c r="AN292" i="1" s="1"/>
  <c r="AL148" i="1"/>
  <c r="AM148" i="1" s="1"/>
  <c r="AN148" i="1" s="1"/>
  <c r="AL733" i="1"/>
  <c r="AM733" i="1" s="1"/>
  <c r="AN733" i="1" s="1"/>
  <c r="AL301" i="1"/>
  <c r="AM301" i="1" s="1"/>
  <c r="AN301" i="1" s="1"/>
  <c r="AL696" i="1"/>
  <c r="AM696" i="1" s="1"/>
  <c r="AN696" i="1" s="1"/>
  <c r="AL471" i="1"/>
  <c r="AM471" i="1" s="1"/>
  <c r="AL602" i="1"/>
  <c r="AM602" i="1" s="1"/>
  <c r="AN602" i="1" s="1"/>
  <c r="AL27" i="1"/>
  <c r="AM27" i="1" s="1"/>
  <c r="AN27" i="1" s="1"/>
  <c r="AL332" i="1"/>
  <c r="AM332" i="1" s="1"/>
  <c r="AL149" i="1"/>
  <c r="AM149" i="1" s="1"/>
  <c r="AN149" i="1" s="1"/>
  <c r="AL404" i="1"/>
  <c r="AM404" i="1" s="1"/>
  <c r="AN404" i="1" s="1"/>
  <c r="AL436" i="1"/>
  <c r="AM436" i="1" s="1"/>
  <c r="AN436" i="1" s="1"/>
  <c r="AL52" i="1"/>
  <c r="AM52" i="1" s="1"/>
  <c r="AN52" i="1" s="1"/>
  <c r="AL326" i="1"/>
  <c r="AM326" i="1" s="1"/>
  <c r="AN326" i="1" s="1"/>
  <c r="AL833" i="1"/>
  <c r="AM833" i="1" s="1"/>
  <c r="AN833" i="1" s="1"/>
  <c r="AL164" i="1"/>
  <c r="AM164" i="1" s="1"/>
  <c r="AN164" i="1" s="1"/>
  <c r="AL88" i="1"/>
  <c r="AM88" i="1" s="1"/>
  <c r="AN88" i="1" s="1"/>
  <c r="AL556" i="1"/>
  <c r="AM556" i="1" s="1"/>
  <c r="AL46" i="1"/>
  <c r="AM46" i="1" s="1"/>
  <c r="AN46" i="1" s="1"/>
  <c r="AL559" i="1"/>
  <c r="AM559" i="1" s="1"/>
  <c r="AN559" i="1" s="1"/>
  <c r="AL316" i="1"/>
  <c r="AM316" i="1" s="1"/>
  <c r="AL456" i="1"/>
  <c r="AM456" i="1" s="1"/>
  <c r="AN456" i="1" s="1"/>
  <c r="AL222" i="1"/>
  <c r="AM222" i="1" s="1"/>
  <c r="AN222" i="1" s="1"/>
  <c r="AL388" i="1"/>
  <c r="AM388" i="1" s="1"/>
  <c r="AN388" i="1" s="1"/>
  <c r="AL555" i="1"/>
  <c r="AM555" i="1" s="1"/>
  <c r="AN555" i="1" s="1"/>
  <c r="AL217" i="1"/>
  <c r="AM217" i="1" s="1"/>
  <c r="AN217" i="1" s="1"/>
  <c r="AL98" i="1"/>
  <c r="AM98" i="1" s="1"/>
  <c r="AN98" i="1" s="1"/>
  <c r="AL323" i="1"/>
  <c r="AM323" i="1" s="1"/>
  <c r="AN323" i="1" s="1"/>
  <c r="AL240" i="1"/>
  <c r="AM240" i="1" s="1"/>
  <c r="AL173" i="1"/>
  <c r="AM173" i="1" s="1"/>
  <c r="AL331" i="1"/>
  <c r="AM331" i="1" s="1"/>
  <c r="AN331" i="1" s="1"/>
  <c r="AL820" i="1"/>
  <c r="AM820" i="1" s="1"/>
  <c r="AN820" i="1" s="1"/>
  <c r="AL787" i="1"/>
  <c r="AM787" i="1" s="1"/>
  <c r="AL285" i="1"/>
  <c r="AM285" i="1" s="1"/>
  <c r="AN285" i="1" s="1"/>
  <c r="AL837" i="1"/>
  <c r="AM837" i="1" s="1"/>
  <c r="AN837" i="1" s="1"/>
  <c r="AL525" i="1"/>
  <c r="AM525" i="1" s="1"/>
  <c r="AL612" i="1"/>
  <c r="AM612" i="1" s="1"/>
  <c r="AN612" i="1" s="1"/>
  <c r="AL433" i="1"/>
  <c r="AM433" i="1" s="1"/>
  <c r="AN433" i="1" s="1"/>
  <c r="AL147" i="1"/>
  <c r="AM147" i="1" s="1"/>
  <c r="AN147" i="1" s="1"/>
  <c r="AL486" i="1"/>
  <c r="AM486" i="1" s="1"/>
  <c r="AN486" i="1" s="1"/>
  <c r="AL615" i="1"/>
  <c r="AM615" i="1" s="1"/>
  <c r="AN615" i="1" s="1"/>
  <c r="AL58" i="1"/>
  <c r="AM58" i="1" s="1"/>
  <c r="AN58" i="1" s="1"/>
  <c r="AL308" i="1"/>
  <c r="AM308" i="1" s="1"/>
  <c r="AN308" i="1" s="1"/>
  <c r="AL803" i="1"/>
  <c r="AM803" i="1" s="1"/>
  <c r="AN803" i="1" s="1"/>
  <c r="AL151" i="1"/>
  <c r="AM151" i="1" s="1"/>
  <c r="AN151" i="1" s="1"/>
  <c r="AL57" i="1"/>
  <c r="AM57" i="1" s="1"/>
  <c r="AN57" i="1" s="1"/>
  <c r="AL163" i="1"/>
  <c r="AM163" i="1" s="1"/>
  <c r="AN163" i="1" s="1"/>
  <c r="AL21" i="1"/>
  <c r="AM21" i="1" s="1"/>
  <c r="AN21" i="1" s="1"/>
  <c r="AL392" i="1"/>
  <c r="AM392" i="1" s="1"/>
  <c r="AL441" i="1"/>
  <c r="AM441" i="1" s="1"/>
  <c r="AN441" i="1" s="1"/>
  <c r="AL440" i="1"/>
  <c r="AM440" i="1" s="1"/>
  <c r="AL640" i="1"/>
  <c r="AM640" i="1" s="1"/>
  <c r="AL636" i="1"/>
  <c r="AM636" i="1" s="1"/>
  <c r="AN636" i="1" s="1"/>
  <c r="AL314" i="1"/>
  <c r="AM314" i="1" s="1"/>
  <c r="AN314" i="1" s="1"/>
  <c r="AL451" i="1"/>
  <c r="AM451" i="1" s="1"/>
  <c r="AN451" i="1" s="1"/>
  <c r="AL569" i="1"/>
  <c r="AM569" i="1" s="1"/>
  <c r="AN569" i="1" s="1"/>
  <c r="AL514" i="1"/>
  <c r="AM514" i="1" s="1"/>
  <c r="AN514" i="1" s="1"/>
  <c r="AL562" i="1"/>
  <c r="AM562" i="1" s="1"/>
  <c r="AL839" i="1"/>
  <c r="AM839" i="1" s="1"/>
  <c r="AN839" i="1" s="1"/>
  <c r="AL544" i="1"/>
  <c r="AM544" i="1" s="1"/>
  <c r="AN544" i="1" s="1"/>
  <c r="AL808" i="1"/>
  <c r="AM808" i="1" s="1"/>
  <c r="AN808" i="1" s="1"/>
  <c r="AL774" i="1"/>
  <c r="AM774" i="1" s="1"/>
  <c r="AL700" i="1"/>
  <c r="AM700" i="1" s="1"/>
  <c r="AN700" i="1" s="1"/>
  <c r="AL391" i="1"/>
  <c r="AM391" i="1" s="1"/>
  <c r="AN391" i="1" s="1"/>
  <c r="AL517" i="1"/>
  <c r="AM517" i="1" s="1"/>
  <c r="AN517" i="1" s="1"/>
  <c r="AL746" i="1"/>
  <c r="AM746" i="1" s="1"/>
  <c r="AN746" i="1" s="1"/>
  <c r="AL361" i="1"/>
  <c r="AM361" i="1" s="1"/>
  <c r="AN361" i="1" s="1"/>
  <c r="AL581" i="1"/>
  <c r="AM581" i="1" s="1"/>
  <c r="AN581" i="1" s="1"/>
  <c r="AL354" i="1"/>
  <c r="AM354" i="1" s="1"/>
  <c r="AN354" i="1" s="1"/>
  <c r="AL226" i="1"/>
  <c r="AM226" i="1" s="1"/>
  <c r="AN226" i="1" s="1"/>
  <c r="AL727" i="1"/>
  <c r="AM727" i="1" s="1"/>
  <c r="AL31" i="1"/>
  <c r="AM31" i="1" s="1"/>
  <c r="AN31" i="1" s="1"/>
  <c r="AL571" i="1"/>
  <c r="AM571" i="1" s="1"/>
  <c r="AN571" i="1" s="1"/>
  <c r="AL87" i="1"/>
  <c r="AM87" i="1" s="1"/>
  <c r="AN87" i="1" s="1"/>
  <c r="AL425" i="1"/>
  <c r="AM425" i="1" s="1"/>
  <c r="AN425" i="1" s="1"/>
  <c r="AL694" i="1"/>
  <c r="AM694" i="1" s="1"/>
  <c r="AN694" i="1" s="1"/>
  <c r="AL383" i="1"/>
  <c r="AM383" i="1" s="1"/>
  <c r="AN383" i="1" s="1"/>
  <c r="AL465" i="1"/>
  <c r="AM465" i="1" s="1"/>
  <c r="AN465" i="1" s="1"/>
  <c r="AL36" i="1"/>
  <c r="AM36" i="1" s="1"/>
  <c r="AN36" i="1" s="1"/>
  <c r="AL427" i="1"/>
  <c r="AM427" i="1" s="1"/>
  <c r="AN427" i="1" s="1"/>
  <c r="AL498" i="1"/>
  <c r="AM498" i="1" s="1"/>
  <c r="AN498" i="1" s="1"/>
  <c r="AL438" i="1"/>
  <c r="AM438" i="1" s="1"/>
  <c r="AN438" i="1" s="1"/>
  <c r="AL19" i="1"/>
  <c r="AM19" i="1" s="1"/>
  <c r="AN19" i="1" s="1"/>
  <c r="AL738" i="1"/>
  <c r="AM738" i="1" s="1"/>
  <c r="AN738" i="1" s="1"/>
  <c r="AL394" i="1"/>
  <c r="AM394" i="1" s="1"/>
  <c r="AN394" i="1" s="1"/>
  <c r="AL699" i="1"/>
  <c r="AM699" i="1" s="1"/>
  <c r="AN699" i="1" s="1"/>
  <c r="AL474" i="1"/>
  <c r="AM474" i="1" s="1"/>
  <c r="AN474" i="1" s="1"/>
  <c r="AL681" i="1"/>
  <c r="AM681" i="1" s="1"/>
  <c r="AN681" i="1" s="1"/>
  <c r="AL418" i="1"/>
  <c r="AM418" i="1" s="1"/>
  <c r="AN418" i="1" s="1"/>
  <c r="AL305" i="1"/>
  <c r="AM305" i="1" s="1"/>
  <c r="AN305" i="1" s="1"/>
  <c r="AL484" i="1"/>
  <c r="AM484" i="1" s="1"/>
  <c r="AN484" i="1" s="1"/>
  <c r="AL296" i="1"/>
  <c r="AM296" i="1" s="1"/>
  <c r="AN296" i="1" s="1"/>
  <c r="AL15" i="1"/>
  <c r="AM15" i="1" s="1"/>
  <c r="AL752" i="1"/>
  <c r="AM752" i="1" s="1"/>
  <c r="AN752" i="1" s="1"/>
  <c r="AL242" i="1"/>
  <c r="AM242" i="1" s="1"/>
  <c r="AN242" i="1" s="1"/>
  <c r="AL785" i="1"/>
  <c r="AM785" i="1" s="1"/>
  <c r="AN785" i="1" s="1"/>
  <c r="AL286" i="1"/>
  <c r="AM286" i="1" s="1"/>
  <c r="AN286" i="1" s="1"/>
  <c r="AL363" i="1"/>
  <c r="AM363" i="1" s="1"/>
  <c r="AN363" i="1" s="1"/>
  <c r="AL565" i="1"/>
  <c r="AM565" i="1" s="1"/>
  <c r="AN565" i="1" s="1"/>
  <c r="AL231" i="1"/>
  <c r="AM231" i="1" s="1"/>
  <c r="AN231" i="1" s="1"/>
  <c r="AL789" i="1"/>
  <c r="AM789" i="1" s="1"/>
  <c r="AN789" i="1" s="1"/>
  <c r="AL202" i="1"/>
  <c r="AM202" i="1" s="1"/>
  <c r="AN202" i="1" s="1"/>
  <c r="AL437" i="1"/>
  <c r="AM437" i="1" s="1"/>
  <c r="AN437" i="1" s="1"/>
  <c r="AL643" i="1"/>
  <c r="AM643" i="1" s="1"/>
  <c r="AN643" i="1" s="1"/>
  <c r="AL593" i="1"/>
  <c r="AM593" i="1" s="1"/>
  <c r="AN593" i="1" s="1"/>
  <c r="AL218" i="1"/>
  <c r="AM218" i="1" s="1"/>
  <c r="AN218" i="1" s="1"/>
  <c r="AL550" i="1"/>
  <c r="AM550" i="1" s="1"/>
  <c r="AN550" i="1" s="1"/>
  <c r="AL224" i="1"/>
  <c r="AM224" i="1" s="1"/>
  <c r="AN224" i="1" s="1"/>
  <c r="AL13" i="1"/>
  <c r="AM13" i="1" s="1"/>
  <c r="AN13" i="1" s="1"/>
  <c r="AL590" i="1"/>
  <c r="AM590" i="1" s="1"/>
  <c r="AN590" i="1" s="1"/>
  <c r="AL270" i="1"/>
  <c r="AM270" i="1" s="1"/>
  <c r="AN270" i="1" s="1"/>
  <c r="AL150" i="1"/>
  <c r="AM150" i="1" s="1"/>
  <c r="AN150" i="1" s="1"/>
  <c r="AL401" i="1"/>
  <c r="AM401" i="1" s="1"/>
  <c r="AN401" i="1" s="1"/>
  <c r="AL398" i="1"/>
  <c r="AM398" i="1" s="1"/>
  <c r="AL32" i="1"/>
  <c r="AM32" i="1" s="1"/>
  <c r="AL62" i="1"/>
  <c r="AM62" i="1" s="1"/>
  <c r="AL673" i="1"/>
  <c r="AM673" i="1" s="1"/>
  <c r="AN673" i="1" s="1"/>
  <c r="AL732" i="1"/>
  <c r="AM732" i="1" s="1"/>
  <c r="AN732" i="1" s="1"/>
  <c r="AL634" i="1"/>
  <c r="AM634" i="1" s="1"/>
  <c r="AN634" i="1" s="1"/>
  <c r="AL16" i="1"/>
  <c r="AM16" i="1" s="1"/>
  <c r="AN16" i="1" s="1"/>
  <c r="AL25" i="1"/>
  <c r="AM25" i="1" s="1"/>
  <c r="AN25" i="1" s="1"/>
  <c r="AL65" i="1"/>
  <c r="AM65" i="1" s="1"/>
  <c r="AN65" i="1" s="1"/>
  <c r="AL586" i="1"/>
  <c r="AM586" i="1" s="1"/>
  <c r="AN586" i="1" s="1"/>
  <c r="AR410" i="1" l="1"/>
  <c r="AR54" i="1"/>
  <c r="AR180" i="1"/>
  <c r="AR210" i="1"/>
  <c r="AR102" i="1"/>
  <c r="AR386" i="1"/>
  <c r="AR655" i="1"/>
  <c r="AR516" i="1"/>
  <c r="AR60" i="1"/>
  <c r="AR432" i="1"/>
  <c r="AR96" i="1"/>
  <c r="AR695" i="1"/>
  <c r="AR417" i="1"/>
  <c r="AR166" i="1"/>
  <c r="AR384" i="1"/>
  <c r="AR641" i="1"/>
  <c r="AR37" i="1"/>
  <c r="AR65" i="1"/>
  <c r="AR732" i="1"/>
  <c r="AR398" i="1"/>
  <c r="AR590" i="1"/>
  <c r="AR218" i="1"/>
  <c r="AR202" i="1"/>
  <c r="AR752" i="1"/>
  <c r="AR699" i="1"/>
  <c r="AR438" i="1"/>
  <c r="AR465" i="1"/>
  <c r="AR226" i="1"/>
  <c r="AR562" i="1"/>
  <c r="AR314" i="1"/>
  <c r="AR441" i="1"/>
  <c r="AR57" i="1"/>
  <c r="AR433" i="1"/>
  <c r="AR173" i="1"/>
  <c r="AR217" i="1"/>
  <c r="AR456" i="1"/>
  <c r="AR556" i="1"/>
  <c r="AR326" i="1"/>
  <c r="AR471" i="1"/>
  <c r="AR829" i="1"/>
  <c r="AR554" i="1"/>
  <c r="AR659" i="1"/>
  <c r="AR69" i="1"/>
  <c r="AR402" i="1"/>
  <c r="AR321" i="1"/>
  <c r="AR299" i="1"/>
  <c r="AR497" i="1"/>
  <c r="AR540" i="1"/>
  <c r="AR422" i="1"/>
  <c r="AR84" i="1"/>
  <c r="AR442" i="1"/>
  <c r="AR143" i="1"/>
  <c r="AR786" i="1"/>
  <c r="AR127" i="1"/>
  <c r="AR522" i="1"/>
  <c r="AR583" i="1"/>
  <c r="AR295" i="1"/>
  <c r="AR369" i="1"/>
  <c r="AR172" i="1"/>
  <c r="AR607" i="1"/>
  <c r="AR748" i="1"/>
  <c r="AR239" i="1"/>
  <c r="AR138" i="1"/>
  <c r="AR745" i="1"/>
  <c r="AR504" i="1"/>
  <c r="AR117" i="1"/>
  <c r="AR576" i="1"/>
  <c r="AR171" i="1"/>
  <c r="AR485" i="1"/>
  <c r="AR467" i="1"/>
  <c r="AR208" i="1"/>
  <c r="AR47" i="1"/>
  <c r="AR176" i="1"/>
  <c r="AR521" i="1"/>
  <c r="AR51" i="1"/>
  <c r="AR475" i="1"/>
  <c r="AR207" i="1"/>
  <c r="AR690" i="1"/>
  <c r="AR772" i="1"/>
  <c r="AR168" i="1"/>
  <c r="AR182" i="1"/>
  <c r="AR756" i="1"/>
  <c r="AR120" i="1"/>
  <c r="AR597" i="1"/>
  <c r="AR753" i="1"/>
  <c r="AR660" i="1"/>
  <c r="AR303" i="1"/>
  <c r="AR594" i="1"/>
  <c r="AR776" i="1"/>
  <c r="AR260" i="1"/>
  <c r="AR692" i="1"/>
  <c r="AR142" i="1"/>
  <c r="AR18" i="1"/>
  <c r="AR535" i="1"/>
  <c r="AR255" i="1"/>
  <c r="AR204" i="1"/>
  <c r="AR132" i="1"/>
  <c r="AR482" i="1"/>
  <c r="AR859" i="1"/>
  <c r="AR335" i="1"/>
  <c r="AR249" i="1"/>
  <c r="AR367" i="1"/>
  <c r="AR293" i="1"/>
  <c r="AR578" i="1"/>
  <c r="AR345" i="1"/>
  <c r="AR853" i="1"/>
  <c r="AR42" i="1"/>
  <c r="AR75" i="1"/>
  <c r="AR757" i="1"/>
  <c r="AR287" i="1"/>
  <c r="AR188" i="1"/>
  <c r="AR264" i="1"/>
  <c r="AR99" i="1"/>
  <c r="AR275" i="1"/>
  <c r="AR620" i="1"/>
  <c r="AR165" i="1"/>
  <c r="AR850" i="1"/>
  <c r="AR515" i="1"/>
  <c r="AR731" i="1"/>
  <c r="AR85" i="1"/>
  <c r="AR309" i="1"/>
  <c r="AR439" i="1"/>
  <c r="AR835" i="1"/>
  <c r="AR519" i="1"/>
  <c r="AR604" i="1"/>
  <c r="AR574" i="1"/>
  <c r="AR129" i="1"/>
  <c r="AR352" i="1"/>
  <c r="AR600" i="1"/>
  <c r="AR800" i="1"/>
  <c r="AR76" i="1"/>
  <c r="AR816" i="1"/>
  <c r="AR119" i="1"/>
  <c r="AR587" i="1"/>
  <c r="AR848" i="1"/>
  <c r="AR553" i="1"/>
  <c r="AR201" i="1"/>
  <c r="AR419" i="1"/>
  <c r="AR532" i="1"/>
  <c r="AR206" i="1"/>
  <c r="AR406" i="1"/>
  <c r="AR665" i="1"/>
  <c r="AR674" i="1"/>
  <c r="AR174" i="1"/>
  <c r="AR86" i="1"/>
  <c r="AR843" i="1"/>
  <c r="AR778" i="1"/>
  <c r="AR73" i="1"/>
  <c r="AR62" i="1"/>
  <c r="AR150" i="1"/>
  <c r="AR224" i="1"/>
  <c r="AR643" i="1"/>
  <c r="AR231" i="1"/>
  <c r="AR785" i="1"/>
  <c r="AR296" i="1"/>
  <c r="AR681" i="1"/>
  <c r="AR738" i="1"/>
  <c r="AR694" i="1"/>
  <c r="AR31" i="1"/>
  <c r="AR581" i="1"/>
  <c r="AR391" i="1"/>
  <c r="AR544" i="1"/>
  <c r="AR569" i="1"/>
  <c r="AR640" i="1"/>
  <c r="AR21" i="1"/>
  <c r="AR803" i="1"/>
  <c r="AR486" i="1"/>
  <c r="AR525" i="1"/>
  <c r="AR323" i="1"/>
  <c r="AR559" i="1"/>
  <c r="AR436" i="1"/>
  <c r="AR27" i="1"/>
  <c r="AR301" i="1"/>
  <c r="AR770" i="1"/>
  <c r="AR656" i="1"/>
  <c r="AR244" i="1"/>
  <c r="AR670" i="1"/>
  <c r="AR481" i="1"/>
  <c r="AR396" i="1"/>
  <c r="AR379" i="1"/>
  <c r="AR407" i="1"/>
  <c r="AR726" i="1"/>
  <c r="AR845" i="1"/>
  <c r="AR269" i="1"/>
  <c r="AR552" i="1"/>
  <c r="AR806" i="1"/>
  <c r="AR637" i="1"/>
  <c r="AR861" i="1"/>
  <c r="AR691" i="1"/>
  <c r="AR426" i="1"/>
  <c r="AR133" i="1"/>
  <c r="AR213" i="1"/>
  <c r="AR125" i="1"/>
  <c r="AR53" i="1"/>
  <c r="AR826" i="1"/>
  <c r="AR712" i="1"/>
  <c r="AR580" i="1"/>
  <c r="AR447" i="1"/>
  <c r="AR545" i="1"/>
  <c r="AR573" i="1"/>
  <c r="AR408" i="1"/>
  <c r="AR664" i="1"/>
  <c r="AR307" i="1"/>
  <c r="AR595" i="1"/>
  <c r="AR70" i="1"/>
  <c r="AR366" i="1"/>
  <c r="AR705" i="1"/>
  <c r="AR108" i="1"/>
  <c r="AR546" i="1"/>
  <c r="AR320" i="1"/>
  <c r="AR448" i="1"/>
  <c r="AR131" i="1"/>
  <c r="AR548" i="1"/>
  <c r="AR219" i="1"/>
  <c r="AR411" i="1"/>
  <c r="AR782" i="1"/>
  <c r="AR178" i="1"/>
  <c r="AR527" i="1"/>
  <c r="AR190" i="1"/>
  <c r="AR211" i="1"/>
  <c r="AR130" i="1"/>
  <c r="AR739" i="1"/>
  <c r="AR755" i="1"/>
  <c r="AR359" i="1"/>
  <c r="AR93" i="1"/>
  <c r="AR109" i="1"/>
  <c r="AR500" i="1"/>
  <c r="AR318" i="1"/>
  <c r="AR730" i="1"/>
  <c r="AR490" i="1"/>
  <c r="AR413" i="1"/>
  <c r="AR122" i="1"/>
  <c r="AR805" i="1"/>
  <c r="AR310" i="1"/>
  <c r="AR214" i="1"/>
  <c r="AR246" i="1"/>
  <c r="AR71" i="1"/>
  <c r="AR463" i="1"/>
  <c r="AR91" i="1"/>
  <c r="AR734" i="1"/>
  <c r="AR793" i="1"/>
  <c r="AR302" i="1"/>
  <c r="AR575" i="1"/>
  <c r="AR162" i="1"/>
  <c r="AR781" i="1"/>
  <c r="AR518" i="1"/>
  <c r="AR288" i="1"/>
  <c r="AR347" i="1"/>
  <c r="AR325" i="1"/>
  <c r="AR350" i="1"/>
  <c r="AR860" i="1"/>
  <c r="AR824" i="1"/>
  <c r="AR842" i="1"/>
  <c r="AR477" i="1"/>
  <c r="AR245" i="1"/>
  <c r="AR714" i="1"/>
  <c r="AR849" i="1"/>
  <c r="AR187" i="1"/>
  <c r="AR687" i="1"/>
  <c r="AR598" i="1"/>
  <c r="AR348" i="1"/>
  <c r="AR444" i="1"/>
  <c r="AR784" i="1"/>
  <c r="AR66" i="1"/>
  <c r="AR191" i="1"/>
  <c r="AR61" i="1"/>
  <c r="AR624" i="1"/>
  <c r="AR443" i="1"/>
  <c r="AR378" i="1"/>
  <c r="AR811" i="1"/>
  <c r="AR423" i="1"/>
  <c r="AR468" i="1"/>
  <c r="AR284" i="1"/>
  <c r="AR760" i="1"/>
  <c r="AR97" i="1"/>
  <c r="AR261" i="1"/>
  <c r="AR251" i="1"/>
  <c r="AR450" i="1"/>
  <c r="AR196" i="1"/>
  <c r="AR608" i="1"/>
  <c r="AR742" i="1"/>
  <c r="AR116" i="1"/>
  <c r="AR464" i="1"/>
  <c r="AR22" i="1"/>
  <c r="AR238" i="1"/>
  <c r="AR543" i="1"/>
  <c r="AR380" i="1"/>
  <c r="AR362" i="1"/>
  <c r="AR523" i="1"/>
  <c r="AR568" i="1"/>
  <c r="AR635" i="1"/>
  <c r="AR236" i="1"/>
  <c r="AR281" i="1"/>
  <c r="AR253" i="1"/>
  <c r="AR758" i="1"/>
  <c r="AR280" i="1"/>
  <c r="AR648" i="1"/>
  <c r="AR28" i="1"/>
  <c r="AR372" i="1"/>
  <c r="AR107" i="1"/>
  <c r="AR34" i="1"/>
  <c r="AR585" i="1"/>
  <c r="AR838" i="1"/>
  <c r="AR679" i="1"/>
  <c r="AR243" i="1"/>
  <c r="AR428" i="1"/>
  <c r="AR759" i="1"/>
  <c r="AR709" i="1"/>
  <c r="AR371" i="1"/>
  <c r="AR589" i="1"/>
  <c r="AR262" i="1"/>
  <c r="AR706" i="1"/>
  <c r="AR496" i="1"/>
  <c r="AR818" i="1"/>
  <c r="AR452" i="1"/>
  <c r="AR212" i="1"/>
  <c r="AR673" i="1"/>
  <c r="AR401" i="1"/>
  <c r="AR13" i="1"/>
  <c r="AR593" i="1"/>
  <c r="AR789" i="1"/>
  <c r="AR286" i="1"/>
  <c r="AR15" i="1"/>
  <c r="AR418" i="1"/>
  <c r="AR394" i="1"/>
  <c r="AR498" i="1"/>
  <c r="AR383" i="1"/>
  <c r="AR354" i="1"/>
  <c r="AR517" i="1"/>
  <c r="AR808" i="1"/>
  <c r="AR514" i="1"/>
  <c r="AR636" i="1"/>
  <c r="AR392" i="1"/>
  <c r="AR151" i="1"/>
  <c r="AR615" i="1"/>
  <c r="AR612" i="1"/>
  <c r="AR787" i="1"/>
  <c r="AR240" i="1"/>
  <c r="AR555" i="1"/>
  <c r="AR316" i="1"/>
  <c r="AR88" i="1"/>
  <c r="AR52" i="1"/>
  <c r="AR332" i="1"/>
  <c r="AR696" i="1"/>
  <c r="AR292" i="1"/>
  <c r="AR603" i="1"/>
  <c r="AR528" i="1"/>
  <c r="AR557" i="1"/>
  <c r="AR276" i="1"/>
  <c r="AR370" i="1"/>
  <c r="AR683" i="1"/>
  <c r="AR622" i="1"/>
  <c r="AR725" i="1"/>
  <c r="AR630" i="1"/>
  <c r="AR459" i="1"/>
  <c r="AR529" i="1"/>
  <c r="AR357" i="1"/>
  <c r="AR327" i="1"/>
  <c r="AR795" i="1"/>
  <c r="AR237" i="1"/>
  <c r="AR654" i="1"/>
  <c r="AR651" i="1"/>
  <c r="AR684" i="1"/>
  <c r="AR541" i="1"/>
  <c r="AR279" i="1"/>
  <c r="AR744" i="1"/>
  <c r="AR762" i="1"/>
  <c r="AR55" i="1"/>
  <c r="AR103" i="1"/>
  <c r="AR177" i="1"/>
  <c r="AR701" i="1"/>
  <c r="AR458" i="1"/>
  <c r="AR505" i="1"/>
  <c r="AR771" i="1"/>
  <c r="AR815" i="1"/>
  <c r="AR668" i="1"/>
  <c r="AR719" i="1"/>
  <c r="AR807" i="1"/>
  <c r="AR830" i="1"/>
  <c r="AR501" i="1"/>
  <c r="AR389" i="1"/>
  <c r="AR105" i="1"/>
  <c r="AR844" i="1"/>
  <c r="AR45" i="1"/>
  <c r="AR397" i="1"/>
  <c r="AR184" i="1"/>
  <c r="AR155" i="1"/>
  <c r="AR382" i="1"/>
  <c r="AR339" i="1"/>
  <c r="AR414" i="1"/>
  <c r="AR385" i="1"/>
  <c r="AR722" i="1"/>
  <c r="AR263" i="1"/>
  <c r="AR30" i="1"/>
  <c r="AR866" i="1"/>
  <c r="AR531" i="1"/>
  <c r="AR513" i="1"/>
  <c r="AR258" i="1"/>
  <c r="AR652" i="1"/>
  <c r="AR633" i="1"/>
  <c r="AR159" i="1"/>
  <c r="AR790" i="1"/>
  <c r="AR271" i="1"/>
  <c r="AR254" i="1"/>
  <c r="AR319" i="1"/>
  <c r="AR247" i="1"/>
  <c r="AR708" i="1"/>
  <c r="AR658" i="1"/>
  <c r="AR768" i="1"/>
  <c r="AR94" i="1"/>
  <c r="AR491" i="1"/>
  <c r="AR623" i="1"/>
  <c r="AR710" i="1"/>
  <c r="AR313" i="1"/>
  <c r="AR50" i="1"/>
  <c r="AR154" i="1"/>
  <c r="AR609" i="1"/>
  <c r="AR72" i="1"/>
  <c r="AR189" i="1"/>
  <c r="AR221" i="1"/>
  <c r="AR435" i="1"/>
  <c r="AR825" i="1"/>
  <c r="AR495" i="1"/>
  <c r="AR698" i="1"/>
  <c r="AR737" i="1"/>
  <c r="AR735" i="1"/>
  <c r="AR114" i="1"/>
  <c r="AR322" i="1"/>
  <c r="AR802" i="1"/>
  <c r="AR230" i="1"/>
  <c r="AR434" i="1"/>
  <c r="AR611" i="1"/>
  <c r="AR334" i="1"/>
  <c r="AR494" i="1"/>
  <c r="AR387" i="1"/>
  <c r="AR64" i="1"/>
  <c r="AR619" i="1"/>
  <c r="AR110" i="1"/>
  <c r="AR728" i="1"/>
  <c r="AR203" i="1"/>
  <c r="AR582" i="1"/>
  <c r="AR420" i="1"/>
  <c r="AR821" i="1"/>
  <c r="AR14" i="1"/>
  <c r="AR775" i="1"/>
  <c r="AR649" i="1"/>
  <c r="AR799" i="1"/>
  <c r="AR499" i="1"/>
  <c r="AR393" i="1"/>
  <c r="AR618" i="1"/>
  <c r="AR266" i="1"/>
  <c r="AR506" i="1"/>
  <c r="AR492" i="1"/>
  <c r="AR625" i="1"/>
  <c r="AR724" i="1"/>
  <c r="AR220" i="1"/>
  <c r="AR650" i="1"/>
  <c r="AR41" i="1"/>
  <c r="AR856" i="1"/>
  <c r="AR647" i="1"/>
  <c r="AR642" i="1"/>
  <c r="AR627" i="1"/>
  <c r="AR200" i="1"/>
  <c r="AR537" i="1"/>
  <c r="AR342" i="1"/>
  <c r="AR446" i="1"/>
  <c r="AR304" i="1"/>
  <c r="AR403" i="1"/>
  <c r="AR613" i="1"/>
  <c r="AR343" i="1"/>
  <c r="AR250" i="1"/>
  <c r="AR365" i="1"/>
  <c r="AR676" i="1"/>
  <c r="AR740" i="1"/>
  <c r="AR512" i="1"/>
  <c r="AR466" i="1"/>
  <c r="AR399" i="1"/>
  <c r="AR685" i="1"/>
  <c r="AR137" i="1"/>
  <c r="AR788" i="1"/>
  <c r="AR277" i="1"/>
  <c r="AR570" i="1"/>
  <c r="AR828" i="1"/>
  <c r="AR644" i="1"/>
  <c r="AR337" i="1"/>
  <c r="AR225" i="1"/>
  <c r="AR688" i="1"/>
  <c r="AR349" i="1"/>
  <c r="AR353" i="1"/>
  <c r="AR324" i="1"/>
  <c r="AR657" i="1"/>
  <c r="AR395" i="1"/>
  <c r="AR524" i="1"/>
  <c r="AR779" i="1"/>
  <c r="AR135" i="1"/>
  <c r="AR23" i="1"/>
  <c r="AR509" i="1"/>
  <c r="AR83" i="1"/>
  <c r="AR111" i="1"/>
  <c r="AR483" i="1"/>
  <c r="AR769" i="1"/>
  <c r="AR49" i="1"/>
  <c r="AR693" i="1"/>
  <c r="AR355" i="1"/>
  <c r="AR194" i="1"/>
  <c r="AR80" i="1"/>
  <c r="AR834" i="1"/>
  <c r="AR291" i="1"/>
  <c r="AR252" i="1"/>
  <c r="AR765" i="1"/>
  <c r="AR560" i="1"/>
  <c r="AR631" i="1"/>
  <c r="AR311" i="1"/>
  <c r="AR101" i="1"/>
  <c r="AR341" i="1"/>
  <c r="AR377" i="1"/>
  <c r="AR356" i="1"/>
  <c r="AR351" i="1"/>
  <c r="AR81" i="1"/>
  <c r="AR661" i="1"/>
  <c r="AR453" i="1"/>
  <c r="AR234" i="1"/>
  <c r="AR653" i="1"/>
  <c r="AR38" i="1"/>
  <c r="AR791" i="1"/>
  <c r="AR421" i="1"/>
  <c r="AR536" i="1"/>
  <c r="AR749" i="1"/>
  <c r="AR272" i="1"/>
  <c r="AR79" i="1"/>
  <c r="AR454" i="1"/>
  <c r="AR777" i="1"/>
  <c r="AR810" i="1"/>
  <c r="AR629" i="1"/>
  <c r="AR364" i="1"/>
  <c r="AR233" i="1"/>
  <c r="AR175" i="1"/>
  <c r="AR338" i="1"/>
  <c r="AR697" i="1"/>
  <c r="AR586" i="1"/>
  <c r="AR634" i="1"/>
  <c r="AR32" i="1"/>
  <c r="AR270" i="1"/>
  <c r="AR550" i="1"/>
  <c r="AR437" i="1"/>
  <c r="AR565" i="1"/>
  <c r="AR242" i="1"/>
  <c r="AR484" i="1"/>
  <c r="AR474" i="1"/>
  <c r="AR19" i="1"/>
  <c r="AR36" i="1"/>
  <c r="AR425" i="1"/>
  <c r="AR727" i="1"/>
  <c r="AR361" i="1"/>
  <c r="AR700" i="1"/>
  <c r="AR839" i="1"/>
  <c r="AR451" i="1"/>
  <c r="AR440" i="1"/>
  <c r="AR163" i="1"/>
  <c r="AR308" i="1"/>
  <c r="AR147" i="1"/>
  <c r="AR331" i="1"/>
  <c r="AR98" i="1"/>
  <c r="AR222" i="1"/>
  <c r="AR46" i="1"/>
  <c r="AR833" i="1"/>
  <c r="AR404" i="1"/>
  <c r="AR602" i="1"/>
  <c r="AR733" i="1"/>
  <c r="AR596" i="1"/>
  <c r="AR502" i="1"/>
  <c r="AR92" i="1"/>
  <c r="AR747" i="1"/>
  <c r="AR248" i="1"/>
  <c r="AR476" i="1"/>
  <c r="AR167" i="1"/>
  <c r="AR205" i="1"/>
  <c r="AR215" i="1"/>
  <c r="AR344" i="1"/>
  <c r="AR836" i="1"/>
  <c r="AR146" i="1"/>
  <c r="AR124" i="1"/>
  <c r="AR473" i="1"/>
  <c r="AR605" i="1"/>
  <c r="AR817" i="1"/>
  <c r="AR106" i="1"/>
  <c r="AR567" i="1"/>
  <c r="AR12" i="1"/>
  <c r="AR113" i="1"/>
  <c r="AR487" i="1"/>
  <c r="AR333" i="1"/>
  <c r="AR40" i="1"/>
  <c r="AR741" i="1"/>
  <c r="AR671" i="1"/>
  <c r="AR864" i="1"/>
  <c r="AR312" i="1"/>
  <c r="AR677" i="1"/>
  <c r="AR283" i="1"/>
  <c r="AR181" i="1"/>
  <c r="AR841" i="1"/>
  <c r="AR274" i="1"/>
  <c r="AR702" i="1"/>
  <c r="AR95" i="1"/>
  <c r="AR716" i="1"/>
  <c r="AR24" i="1"/>
  <c r="AR56" i="1"/>
  <c r="AR472" i="1"/>
  <c r="AR145" i="1"/>
  <c r="AR713" i="1"/>
  <c r="AR547" i="1"/>
  <c r="AR751" i="1"/>
  <c r="AR294" i="1"/>
  <c r="AR794" i="1"/>
  <c r="AR689" i="1"/>
  <c r="AR489" i="1"/>
  <c r="AR134" i="1"/>
  <c r="AR112" i="1"/>
  <c r="AR193" i="1"/>
  <c r="AR773" i="1"/>
  <c r="AR445" i="1"/>
  <c r="AR865" i="1"/>
  <c r="AR39" i="1"/>
  <c r="AR723" i="1"/>
  <c r="AR104" i="1"/>
  <c r="AR614" i="1"/>
  <c r="AR606" i="1"/>
  <c r="AR750" i="1"/>
  <c r="AR632" i="1"/>
  <c r="AR26" i="1"/>
  <c r="AR761" i="1"/>
  <c r="AR851" i="1"/>
  <c r="AR360" i="1"/>
  <c r="AR170" i="1"/>
  <c r="AR136" i="1"/>
  <c r="AR179" i="1"/>
  <c r="AR409" i="1"/>
  <c r="AR854" i="1"/>
  <c r="AR186" i="1"/>
  <c r="AR160" i="1"/>
  <c r="AR77" i="1"/>
  <c r="AR488" i="1"/>
  <c r="AR235" i="1"/>
  <c r="AR336" i="1"/>
  <c r="AR510" i="1"/>
  <c r="AR199" i="1"/>
  <c r="AR645" i="1"/>
  <c r="AR195" i="1"/>
  <c r="AR460" i="1"/>
  <c r="AR169" i="1"/>
  <c r="AR584" i="1"/>
  <c r="AR682" i="1"/>
  <c r="AR415" i="1"/>
  <c r="AR424" i="1"/>
  <c r="AR158" i="1"/>
  <c r="AR374" i="1"/>
  <c r="AR862" i="1"/>
  <c r="AR832" i="1"/>
  <c r="AR831" i="1"/>
  <c r="AR297" i="1"/>
  <c r="AR376" i="1"/>
  <c r="AR717" i="1"/>
  <c r="AR814" i="1"/>
  <c r="AR610" i="1"/>
  <c r="AR846" i="1"/>
  <c r="AR579" i="1"/>
  <c r="AR315" i="1"/>
  <c r="AR74" i="1"/>
  <c r="AR847" i="1"/>
  <c r="AR78" i="1"/>
  <c r="AR412" i="1"/>
  <c r="AR863" i="1"/>
  <c r="AR707" i="1"/>
  <c r="AR290" i="1"/>
  <c r="AR265" i="1"/>
  <c r="AR368" i="1"/>
  <c r="AR390" i="1"/>
  <c r="AR628" i="1"/>
  <c r="AR809" i="1"/>
  <c r="AR855" i="1"/>
  <c r="AR152" i="1"/>
  <c r="AR638" i="1"/>
  <c r="AR822" i="1"/>
  <c r="AR621" i="1"/>
  <c r="AR282" i="1"/>
  <c r="AR766" i="1"/>
  <c r="AR754" i="1"/>
  <c r="AR503" i="1"/>
  <c r="AR63" i="1"/>
  <c r="AR317" i="1"/>
  <c r="AR457" i="1"/>
  <c r="AR431" i="1"/>
  <c r="AR153" i="1"/>
  <c r="AR680" i="1"/>
  <c r="AR373" i="1"/>
  <c r="AR715" i="1"/>
  <c r="AR480" i="1"/>
  <c r="AR672" i="1"/>
  <c r="AR183" i="1"/>
  <c r="AR461" i="1"/>
  <c r="AR711" i="1"/>
  <c r="AR493" i="1"/>
  <c r="AR572" i="1"/>
  <c r="AR429" i="1"/>
  <c r="AR538" i="1"/>
  <c r="AR329" i="1"/>
  <c r="AR90" i="1"/>
  <c r="AR729" i="1"/>
  <c r="AR533" i="1"/>
  <c r="AR666" i="1"/>
  <c r="AR267" i="1"/>
  <c r="AR115" i="1"/>
  <c r="AR20" i="1"/>
  <c r="AR298" i="1"/>
  <c r="AR227" i="1"/>
  <c r="AR140" i="1"/>
  <c r="AR33" i="1"/>
  <c r="AR228" i="1"/>
  <c r="AR430" i="1"/>
  <c r="AR564" i="1"/>
  <c r="AR827" i="1"/>
  <c r="AR591" i="1"/>
  <c r="AR774" i="1"/>
  <c r="AR792" i="1"/>
  <c r="AR669" i="1"/>
  <c r="AT683" i="1" l="1"/>
  <c r="AT696" i="1"/>
  <c r="AT105" i="1"/>
  <c r="AT692" i="1"/>
  <c r="AT345" i="1"/>
  <c r="AT652" i="1"/>
  <c r="AT347" i="1"/>
  <c r="AT501" i="1"/>
  <c r="AT848" i="1"/>
  <c r="AT301" i="1"/>
  <c r="AT152" i="1"/>
  <c r="AT807" i="1"/>
  <c r="AT565" i="1"/>
  <c r="AT729" i="1"/>
  <c r="AT460" i="1"/>
  <c r="AT288" i="1"/>
  <c r="AT669" i="1"/>
  <c r="AT510" i="1"/>
  <c r="AT418" i="1"/>
  <c r="AT271" i="1"/>
  <c r="AT96" i="1"/>
  <c r="AT850" i="1"/>
  <c r="AT726" i="1"/>
  <c r="AT153" i="1"/>
  <c r="AT645" i="1"/>
  <c r="AT224" i="1"/>
  <c r="AT178" i="1"/>
  <c r="AT341" i="1"/>
  <c r="AT318" i="1"/>
  <c r="AT487" i="1"/>
  <c r="AT262" i="1"/>
  <c r="AT477" i="1"/>
  <c r="AT396" i="1"/>
  <c r="AT529" i="1"/>
  <c r="AT423" i="1"/>
  <c r="AT249" i="1"/>
  <c r="AT284" i="1"/>
  <c r="AT699" i="1"/>
  <c r="AT314" i="1"/>
  <c r="AT624" i="1"/>
  <c r="AT826" i="1"/>
  <c r="AT302" i="1"/>
  <c r="AT135" i="1"/>
  <c r="AT517" i="1"/>
  <c r="AT792" i="1"/>
  <c r="AT485" i="1"/>
  <c r="AT712" i="1"/>
  <c r="AT180" i="1"/>
  <c r="AT70" i="1"/>
  <c r="AT578" i="1"/>
  <c r="AT323" i="1"/>
  <c r="AT287" i="1"/>
  <c r="AT842" i="1"/>
  <c r="AT598" i="1"/>
  <c r="AT46" i="1"/>
  <c r="AT194" i="1"/>
  <c r="AT81" i="1"/>
  <c r="AT759" i="1"/>
  <c r="AT213" i="1"/>
  <c r="AT225" i="1"/>
  <c r="AT359" i="1"/>
  <c r="AT348" i="1"/>
  <c r="AT40" i="1"/>
  <c r="AT276" i="1"/>
  <c r="AT525" i="1"/>
  <c r="AT367" i="1"/>
  <c r="AT606" i="1"/>
  <c r="AT113" i="1"/>
  <c r="AT205" i="1"/>
  <c r="AT634" i="1"/>
  <c r="AT54" i="1"/>
  <c r="AT832" i="1"/>
  <c r="AT407" i="1"/>
  <c r="AT570" i="1"/>
  <c r="AT122" i="1"/>
  <c r="AT707" i="1"/>
  <c r="AT471" i="1"/>
  <c r="AT15" i="1"/>
  <c r="AT394" i="1"/>
  <c r="AT61" i="1"/>
  <c r="AT825" i="1"/>
  <c r="AT242" i="1"/>
  <c r="AT695" i="1"/>
  <c r="AT374" i="1"/>
  <c r="AT245" i="1"/>
  <c r="AT711" i="1"/>
  <c r="AT473" i="1"/>
  <c r="AT211" i="1"/>
  <c r="AT618" i="1"/>
  <c r="AT391" i="1"/>
  <c r="AT611" i="1"/>
  <c r="AT272" i="1"/>
  <c r="AT415" i="1"/>
  <c r="AT77" i="1"/>
  <c r="AT602" i="1"/>
  <c r="AT615" i="1"/>
  <c r="AT860" i="1"/>
  <c r="AT372" i="1"/>
  <c r="AT622" i="1"/>
  <c r="AT251" i="1"/>
  <c r="AT420" i="1"/>
  <c r="AT856" i="1"/>
  <c r="AT532" i="1"/>
  <c r="AT104" i="1"/>
  <c r="AT138" i="1"/>
  <c r="AT140" i="1"/>
  <c r="AT397" i="1"/>
  <c r="AT723" i="1"/>
  <c r="AT260" i="1"/>
  <c r="AT37" i="1"/>
  <c r="AT261" i="1"/>
  <c r="AT151" i="1"/>
  <c r="AT295" i="1"/>
  <c r="AT821" i="1"/>
  <c r="AT698" i="1"/>
  <c r="AT662" i="1"/>
  <c r="AT647" i="1"/>
  <c r="AT705" i="1"/>
  <c r="AT200" i="1"/>
  <c r="AT829" i="1"/>
  <c r="AT761" i="1"/>
  <c r="AT102" i="1"/>
  <c r="AT528" i="1"/>
  <c r="AT132" i="1"/>
  <c r="AT623" i="1"/>
  <c r="AT567" i="1"/>
  <c r="AT722" i="1"/>
  <c r="AT827" i="1"/>
  <c r="AT619" i="1"/>
  <c r="AT329" i="1"/>
  <c r="AT155" i="1"/>
  <c r="AT392" i="1"/>
  <c r="AT649" i="1"/>
  <c r="AT441" i="1"/>
  <c r="AT691" i="1"/>
  <c r="AT154" i="1"/>
  <c r="AT689" i="1"/>
  <c r="AT231" i="1"/>
  <c r="AT802" i="1"/>
  <c r="AT569" i="1"/>
  <c r="AT421" i="1"/>
  <c r="AT448" i="1"/>
  <c r="AT299" i="1"/>
  <c r="AT688" i="1"/>
  <c r="AT664" i="1"/>
  <c r="AT685" i="1"/>
  <c r="AT370" i="1"/>
  <c r="AT581" i="1"/>
  <c r="AT255" i="1"/>
  <c r="AT365" i="1"/>
  <c r="AT150" i="1"/>
  <c r="AT21" i="1"/>
  <c r="AT655" i="1"/>
  <c r="AT429" i="1"/>
  <c r="AT714" i="1"/>
  <c r="AT444" i="1"/>
  <c r="AT777" i="1"/>
  <c r="AT116" i="1"/>
  <c r="AT434" i="1"/>
  <c r="AT594" i="1"/>
  <c r="AT147" i="1"/>
  <c r="AT859" i="1"/>
  <c r="AT431" i="1"/>
  <c r="AT337" i="1"/>
  <c r="AT590" i="1"/>
  <c r="AT131" i="1"/>
  <c r="AT406" i="1"/>
  <c r="AT498" i="1"/>
  <c r="AT562" i="1"/>
  <c r="AT445" i="1"/>
  <c r="AT457" i="1"/>
  <c r="AT805" i="1"/>
  <c r="AT595" i="1"/>
  <c r="AT227" i="1"/>
  <c r="AT112" i="1"/>
  <c r="AT124" i="1"/>
  <c r="AT356" i="1"/>
  <c r="AT426" i="1"/>
  <c r="AT739" i="1"/>
  <c r="AT408" i="1"/>
  <c r="AT653" i="1"/>
  <c r="AT413" i="1"/>
  <c r="AT172" i="1"/>
  <c r="AT440" i="1"/>
  <c r="AT701" i="1"/>
  <c r="AT239" i="1"/>
  <c r="AT527" i="1"/>
  <c r="AT186" i="1"/>
  <c r="AT476" i="1"/>
  <c r="AT14" i="1"/>
  <c r="AT772" i="1"/>
  <c r="AT339" i="1"/>
  <c r="AT810" i="1"/>
  <c r="AT452" i="1"/>
  <c r="AT509" i="1"/>
  <c r="AT632" i="1"/>
  <c r="AT787" i="1"/>
  <c r="AT536" i="1"/>
  <c r="AT393" i="1"/>
  <c r="AT775" i="1"/>
  <c r="AT575" i="1"/>
  <c r="AT600" i="1"/>
  <c r="AT512" i="1"/>
  <c r="AT545" i="1"/>
  <c r="AT841" i="1"/>
  <c r="AT466" i="1"/>
  <c r="AT36" i="1"/>
  <c r="AT670" i="1"/>
  <c r="AT95" i="1"/>
  <c r="AT90" i="1"/>
  <c r="AT307" i="1"/>
  <c r="AT811" i="1"/>
  <c r="AT94" i="1"/>
  <c r="AT732" i="1"/>
  <c r="AT298" i="1"/>
  <c r="AT642" i="1"/>
  <c r="AT351" i="1"/>
  <c r="AT176" i="1"/>
  <c r="AT628" i="1"/>
  <c r="AT621" i="1"/>
  <c r="AT702" i="1"/>
  <c r="AT398" i="1"/>
  <c r="AT133" i="1"/>
  <c r="AT106" i="1"/>
  <c r="AT612" i="1"/>
  <c r="AT757" i="1"/>
  <c r="AT604" i="1"/>
  <c r="AT854" i="1"/>
  <c r="AT862" i="1"/>
  <c r="AT63" i="1"/>
  <c r="AT849" i="1"/>
  <c r="AT424" i="1"/>
  <c r="AT863" i="1"/>
  <c r="AT145" i="1"/>
  <c r="AT495" i="1"/>
  <c r="AT831" i="1"/>
  <c r="AT793" i="1"/>
  <c r="AT731" i="1"/>
  <c r="AT579" i="1"/>
  <c r="AT864" i="1"/>
  <c r="AT684" i="1"/>
  <c r="AT401" i="1"/>
  <c r="AT500" i="1"/>
  <c r="AT694" i="1"/>
  <c r="AT83" i="1"/>
  <c r="AT596" i="1"/>
  <c r="AT409" i="1"/>
  <c r="AT713" i="1"/>
  <c r="AT609" i="1"/>
  <c r="AT776" i="1"/>
  <c r="AT481" i="1"/>
  <c r="AT846" i="1"/>
  <c r="AT644" i="1"/>
  <c r="AT352" i="1"/>
  <c r="AT137" i="1"/>
  <c r="AT553" i="1"/>
  <c r="AT296" i="1"/>
  <c r="AT235" i="1"/>
  <c r="AT546" i="1"/>
  <c r="AT505" i="1"/>
  <c r="AT668" i="1"/>
  <c r="AT671" i="1"/>
  <c r="AT91" i="1"/>
  <c r="AT361" i="1"/>
  <c r="AT377" i="1"/>
  <c r="AT710" i="1"/>
  <c r="AT782" i="1"/>
  <c r="AT753" i="1"/>
  <c r="AT47" i="1"/>
  <c r="AT531" i="1"/>
  <c r="AT146" i="1"/>
  <c r="AT451" i="1"/>
  <c r="AT335" i="1"/>
  <c r="AT788" i="1"/>
  <c r="AT350" i="1"/>
  <c r="AT64" i="1"/>
  <c r="AT674" i="1"/>
  <c r="AT585" i="1"/>
  <c r="AT506" i="1"/>
  <c r="AT326" i="1"/>
  <c r="AT129" i="1"/>
  <c r="AT768" i="1"/>
  <c r="AT183" i="1"/>
  <c r="AT385" i="1"/>
  <c r="AT53" i="1"/>
  <c r="AT717" i="1"/>
  <c r="AT327" i="1"/>
  <c r="AT806" i="1"/>
  <c r="AT658" i="1"/>
  <c r="AT56" i="1"/>
  <c r="AT310" i="1"/>
  <c r="AT486" i="1"/>
  <c r="AT115" i="1"/>
  <c r="AT78" i="1"/>
  <c r="AT755" i="1"/>
  <c r="AT283" i="1"/>
  <c r="AT354" i="1"/>
  <c r="AT233" i="1"/>
  <c r="AT519" i="1"/>
  <c r="AT447" i="1"/>
  <c r="AT745" i="1"/>
  <c r="AT364" i="1"/>
  <c r="AT422" i="1"/>
  <c r="AT738" i="1"/>
  <c r="AT749" i="1"/>
  <c r="AT543" i="1"/>
  <c r="AT250" i="1"/>
  <c r="AT13" i="1"/>
  <c r="AT389" i="1"/>
  <c r="AT52" i="1"/>
  <c r="AT633" i="1"/>
  <c r="AT564" i="1"/>
  <c r="AT304" i="1"/>
  <c r="AT734" i="1"/>
  <c r="AT270" i="1"/>
  <c r="AT735" i="1"/>
  <c r="AT790" i="1"/>
  <c r="AT556" i="1"/>
  <c r="AT343" i="1"/>
  <c r="AT65" i="1"/>
  <c r="AT708" i="1"/>
  <c r="AT236" i="1"/>
  <c r="AT580" i="1"/>
  <c r="AT31" i="1"/>
  <c r="AT523" i="1"/>
  <c r="AT384" i="1"/>
  <c r="AT482" i="1"/>
  <c r="AT518" i="1"/>
  <c r="AT535" i="1"/>
  <c r="AT334" i="1"/>
  <c r="AT428" i="1"/>
  <c r="AT221" i="1"/>
  <c r="AT45" i="1"/>
  <c r="AT808" i="1"/>
  <c r="AT39" i="1"/>
  <c r="AT785" i="1"/>
  <c r="AT559" i="1"/>
  <c r="AT130" i="1"/>
  <c r="AT438" i="1"/>
  <c r="AT120" i="1"/>
  <c r="AT215" i="1"/>
  <c r="AT756" i="1"/>
  <c r="AT786" i="1"/>
  <c r="AT504" i="1"/>
  <c r="AT728" i="1"/>
  <c r="AT540" i="1"/>
  <c r="AT275" i="1"/>
  <c r="AT537" i="1"/>
  <c r="AT627" i="1"/>
  <c r="AT845" i="1"/>
  <c r="AT238" i="1"/>
  <c r="AT179" i="1"/>
  <c r="AT294" i="1"/>
  <c r="AT319" i="1"/>
  <c r="AT165" i="1"/>
  <c r="AT640" i="1"/>
  <c r="AT817" i="1"/>
  <c r="AT593" i="1"/>
  <c r="AT733" i="1"/>
  <c r="AT376" i="1"/>
  <c r="AT60" i="1"/>
  <c r="AT286" i="1"/>
  <c r="AT836" i="1"/>
  <c r="AT467" i="1"/>
  <c r="AT196" i="1"/>
  <c r="AT660" i="1"/>
  <c r="AT516" i="1"/>
  <c r="AT638" i="1"/>
  <c r="AT97" i="1"/>
  <c r="AT69" i="1"/>
  <c r="AT799" i="1"/>
  <c r="AT843" i="1"/>
  <c r="AT277" i="1"/>
  <c r="AT98" i="1"/>
  <c r="AT839" i="1"/>
  <c r="AT650" i="1"/>
  <c r="AT603" i="1"/>
  <c r="AT18" i="1"/>
  <c r="AT336" i="1"/>
  <c r="AT169" i="1"/>
  <c r="AT450" i="1"/>
  <c r="AT472" i="1"/>
  <c r="AT357" i="1"/>
  <c r="AT769" i="1"/>
  <c r="AT750" i="1"/>
  <c r="AT316" i="1"/>
  <c r="AT362" i="1"/>
  <c r="AT861" i="1"/>
  <c r="AT760" i="1"/>
  <c r="AT387" i="1"/>
  <c r="AT193" i="1"/>
  <c r="AT390" i="1"/>
  <c r="AT26" i="1"/>
  <c r="AT453" i="1"/>
  <c r="AT665" i="1"/>
  <c r="AT349" i="1"/>
  <c r="AT752" i="1"/>
  <c r="AT42" i="1"/>
  <c r="AT252" i="1"/>
  <c r="AT762" i="1"/>
  <c r="AT184" i="1"/>
  <c r="AT730" i="1"/>
  <c r="AT55" i="1"/>
  <c r="AT38" i="1"/>
  <c r="AT399" i="1"/>
  <c r="AT182" i="1"/>
  <c r="AT456" i="1"/>
  <c r="AT163" i="1"/>
  <c r="AT483" i="1"/>
  <c r="AT117" i="1"/>
  <c r="AT538" i="1"/>
  <c r="AT320" i="1"/>
  <c r="AT436" i="1"/>
  <c r="AT830" i="1"/>
  <c r="AT373" i="1"/>
  <c r="AT748" i="1"/>
  <c r="AT555" i="1"/>
  <c r="AT344" i="1"/>
  <c r="AT402" i="1"/>
  <c r="AT403" i="1"/>
  <c r="AT521" i="1"/>
  <c r="AT253" i="1"/>
  <c r="AT620" i="1"/>
  <c r="AT533" i="1"/>
  <c r="AT195" i="1"/>
  <c r="AT822" i="1"/>
  <c r="AT591" i="1"/>
  <c r="AT716" i="1"/>
  <c r="AT199" i="1"/>
  <c r="AT659" i="1"/>
  <c r="AT484" i="1"/>
  <c r="AT325" i="1"/>
  <c r="AT838" i="1"/>
  <c r="AT244" i="1"/>
  <c r="AT208" i="1"/>
  <c r="AT258" i="1"/>
  <c r="AT474" i="1"/>
  <c r="AT143" i="1"/>
  <c r="AT107" i="1"/>
  <c r="AT497" i="1"/>
  <c r="AT279" i="1"/>
  <c r="AT544" i="1"/>
  <c r="AT313" i="1"/>
  <c r="AT269" i="1"/>
  <c r="AT297" i="1"/>
  <c r="AT681" i="1"/>
  <c r="AT379" i="1"/>
  <c r="AT715" i="1"/>
  <c r="AT206" i="1"/>
  <c r="AT109" i="1"/>
  <c r="AT266" i="1"/>
  <c r="AT50" i="1"/>
  <c r="AT613" i="1"/>
  <c r="AT784" i="1"/>
  <c r="AT458" i="1"/>
  <c r="AT41" i="1"/>
  <c r="AT142" i="1"/>
  <c r="AT679" i="1"/>
  <c r="AT454" i="1"/>
  <c r="AT803" i="1"/>
  <c r="AT673" i="1"/>
  <c r="AT490" i="1"/>
  <c r="AT781" i="1"/>
  <c r="AT321" i="1"/>
  <c r="AT111" i="1"/>
  <c r="AT809" i="1"/>
  <c r="AT770" i="1"/>
  <c r="AT175" i="1"/>
  <c r="AT547" i="1"/>
  <c r="AT672" i="1"/>
  <c r="AT27" i="1"/>
  <c r="AT34" i="1"/>
  <c r="AT687" i="1"/>
  <c r="AT383" i="1"/>
  <c r="AT443" i="1"/>
  <c r="AT697" i="1"/>
  <c r="AT586" i="1"/>
  <c r="AT201" i="1"/>
  <c r="AT134" i="1"/>
  <c r="AT828" i="1"/>
  <c r="AT690" i="1"/>
  <c r="AT676" i="1"/>
  <c r="AT57" i="1"/>
  <c r="AT110" i="1"/>
  <c r="AT219" i="1"/>
  <c r="AT446" i="1"/>
  <c r="AT865" i="1"/>
  <c r="AT554" i="1"/>
  <c r="AT560" i="1"/>
  <c r="AT378" i="1"/>
  <c r="AT773" i="1"/>
  <c r="AT28" i="1"/>
  <c r="AT237" i="1"/>
  <c r="AT700" i="1"/>
  <c r="AT246" i="1"/>
  <c r="AT203" i="1"/>
  <c r="AT740" i="1"/>
  <c r="AT84" i="1"/>
  <c r="AT654" i="1"/>
  <c r="AT774" i="1"/>
  <c r="AT173" i="1"/>
  <c r="AT24" i="1"/>
  <c r="AT489" i="1"/>
  <c r="AT93" i="1"/>
  <c r="AT187" i="1"/>
  <c r="AT719" i="1"/>
  <c r="AT19" i="1"/>
  <c r="AT317" i="1"/>
  <c r="AT425" i="1"/>
  <c r="AT779" i="1"/>
  <c r="AT766" i="1"/>
  <c r="AT160" i="1"/>
  <c r="AT332" i="1"/>
  <c r="AT853" i="1"/>
  <c r="AT202" i="1"/>
  <c r="AT214" i="1"/>
  <c r="AT493" i="1"/>
  <c r="AT815" i="1"/>
  <c r="AT725" i="1"/>
  <c r="AT360" i="1"/>
  <c r="AT366" i="1"/>
  <c r="AT369" i="1"/>
  <c r="AT189" i="1"/>
  <c r="AT834" i="1"/>
  <c r="AT417" i="1"/>
  <c r="AT166" i="1"/>
  <c r="AT92" i="1"/>
  <c r="AT33" i="1"/>
  <c r="AT190" i="1"/>
  <c r="AT167" i="1"/>
  <c r="AT572" i="1"/>
  <c r="AT114" i="1"/>
  <c r="AT459" i="1"/>
  <c r="AT290" i="1"/>
  <c r="AT833" i="1"/>
  <c r="AT636" i="1"/>
  <c r="AT794" i="1"/>
  <c r="AT643" i="1"/>
  <c r="AT818" i="1"/>
  <c r="AT76" i="1"/>
  <c r="AT264" i="1"/>
  <c r="AT71" i="1"/>
  <c r="AT292" i="1"/>
  <c r="AT610" i="1"/>
  <c r="AT442" i="1"/>
  <c r="AT267" i="1"/>
  <c r="AT637" i="1"/>
  <c r="AT282" i="1"/>
  <c r="AT468" i="1"/>
  <c r="AT724" i="1"/>
  <c r="AT847" i="1"/>
  <c r="AT322" i="1"/>
  <c r="AT499" i="1"/>
  <c r="AT754" i="1"/>
  <c r="AT693" i="1"/>
  <c r="AT86" i="1"/>
  <c r="AT226" i="1"/>
  <c r="AT765" i="1"/>
  <c r="AT75" i="1"/>
  <c r="AT414" i="1"/>
  <c r="AT308" i="1"/>
  <c r="AT309" i="1"/>
  <c r="AT371" i="1"/>
  <c r="AT342" i="1"/>
  <c r="AT778" i="1"/>
  <c r="AT584" i="1"/>
  <c r="AT589" i="1"/>
  <c r="AT368" i="1"/>
  <c r="AT355" i="1"/>
  <c r="AT243" i="1"/>
  <c r="AT463" i="1"/>
  <c r="AT410" i="1"/>
  <c r="AT170" i="1"/>
  <c r="AT651" i="1"/>
  <c r="AT218" i="1"/>
  <c r="AT835" i="1"/>
  <c r="AT228" i="1"/>
  <c r="AT353" i="1"/>
  <c r="AT433" i="1"/>
  <c r="AT230" i="1"/>
  <c r="AT737" i="1"/>
  <c r="AT461" i="1"/>
  <c r="AT174" i="1"/>
  <c r="AT254" i="1"/>
  <c r="AT311" i="1"/>
  <c r="AT312" i="1"/>
  <c r="AT608" i="1"/>
  <c r="AT582" i="1"/>
  <c r="AT866" i="1"/>
  <c r="AT127" i="1"/>
  <c r="AT430" i="1"/>
  <c r="AT475" i="1"/>
  <c r="AT661" i="1"/>
  <c r="AT522" i="1"/>
  <c r="AT464" i="1"/>
  <c r="AT432" i="1"/>
  <c r="AT74" i="1"/>
  <c r="AT583" i="1"/>
  <c r="AT72" i="1"/>
  <c r="AT419" i="1"/>
  <c r="AT51" i="1"/>
  <c r="AT550" i="1"/>
  <c r="AT136" i="1"/>
  <c r="AT747" i="1"/>
  <c r="AT404" i="1"/>
  <c r="AT502" i="1"/>
  <c r="AT66" i="1"/>
  <c r="AT514" i="1"/>
  <c r="AT159" i="1"/>
  <c r="AT666" i="1"/>
  <c r="AT641" i="1"/>
  <c r="AT709" i="1"/>
  <c r="AT240" i="1"/>
  <c r="AT411" i="1"/>
  <c r="AT656" i="1"/>
  <c r="AT552" i="1"/>
  <c r="AT103" i="1"/>
  <c r="AT844" i="1"/>
  <c r="AT22" i="1"/>
  <c r="AT204" i="1"/>
  <c r="AT265" i="1"/>
  <c r="AT597" i="1"/>
  <c r="AT382" i="1"/>
  <c r="AT62" i="1"/>
  <c r="AR542" i="1"/>
  <c r="AT542" i="1" s="1"/>
  <c r="AR128" i="1"/>
  <c r="AT128" i="1" s="1"/>
  <c r="AR306" i="1"/>
  <c r="AT306" i="1" s="1"/>
  <c r="AR223" i="1"/>
  <c r="AT223" i="1" s="1"/>
  <c r="AR601" i="1"/>
  <c r="AT601" i="1" s="1"/>
  <c r="AR566" i="1"/>
  <c r="AT566" i="1" s="1"/>
  <c r="AR592" i="1"/>
  <c r="AT592" i="1" s="1"/>
  <c r="AR721" i="1"/>
  <c r="AT721" i="1" s="1"/>
  <c r="AR192" i="1"/>
  <c r="AT192" i="1" s="1"/>
  <c r="AR796" i="1"/>
  <c r="AT796" i="1" s="1"/>
  <c r="AR534" i="1"/>
  <c r="AT534" i="1" s="1"/>
  <c r="AR278" i="1"/>
  <c r="AT278" i="1" s="1"/>
  <c r="AR256" i="1"/>
  <c r="AT256" i="1" s="1"/>
  <c r="AR763" i="1"/>
  <c r="AR530" i="1"/>
  <c r="AT530" i="1" s="1"/>
  <c r="AR100" i="1"/>
  <c r="AT100" i="1" s="1"/>
  <c r="AR571" i="1"/>
  <c r="AT571" i="1" s="1"/>
  <c r="AR17" i="1"/>
  <c r="AR646" i="1"/>
  <c r="AT646" i="1" s="1"/>
  <c r="AR667" i="1"/>
  <c r="AT667" i="1" s="1"/>
  <c r="AR718" i="1"/>
  <c r="AT718" i="1" s="1"/>
  <c r="AR804" i="1"/>
  <c r="AT804" i="1" s="1"/>
  <c r="AR82" i="1"/>
  <c r="AT82" i="1" s="1"/>
  <c r="AR289" i="1"/>
  <c r="AT289" i="1" s="1"/>
  <c r="AR678" i="1"/>
  <c r="AT678" i="1" s="1"/>
  <c r="AR363" i="1"/>
  <c r="AT363" i="1" s="1"/>
  <c r="AR330" i="1"/>
  <c r="AR526" i="1"/>
  <c r="AT526" i="1" s="1"/>
  <c r="AR121" i="1"/>
  <c r="AR549" i="1"/>
  <c r="AT549" i="1" s="1"/>
  <c r="AR328" i="1"/>
  <c r="AR427" i="1"/>
  <c r="AT427" i="1" s="1"/>
  <c r="AR736" i="1"/>
  <c r="AT736" i="1" s="1"/>
  <c r="AR123" i="1"/>
  <c r="AT123" i="1" s="1"/>
  <c r="AR798" i="1"/>
  <c r="AT798" i="1" s="1"/>
  <c r="AR764" i="1"/>
  <c r="AT764" i="1" s="1"/>
  <c r="AR479" i="1"/>
  <c r="AT479" i="1" s="1"/>
  <c r="AR470" i="1"/>
  <c r="AT470" i="1" s="1"/>
  <c r="AR89" i="1"/>
  <c r="AR783" i="1"/>
  <c r="AT783" i="1" s="1"/>
  <c r="AR704" i="1"/>
  <c r="AT704" i="1" s="1"/>
  <c r="AR375" i="1"/>
  <c r="AR48" i="1"/>
  <c r="AT48" i="1" s="1"/>
  <c r="AR156" i="1"/>
  <c r="AT156" i="1" s="1"/>
  <c r="AR588" i="1"/>
  <c r="AT588" i="1" s="1"/>
  <c r="AR161" i="1"/>
  <c r="AT161" i="1" s="1"/>
  <c r="AR551" i="1"/>
  <c r="AT551" i="1" s="1"/>
  <c r="AR797" i="1"/>
  <c r="AT797" i="1" s="1"/>
  <c r="AR405" i="1"/>
  <c r="AT405" i="1" s="1"/>
  <c r="AR416" i="1"/>
  <c r="AT416" i="1" s="1"/>
  <c r="AR823" i="1"/>
  <c r="AR469" i="1"/>
  <c r="AT469" i="1" s="1"/>
  <c r="AR148" i="1"/>
  <c r="AT148" i="1" s="1"/>
  <c r="AR285" i="1"/>
  <c r="AT285" i="1" s="1"/>
  <c r="AR858" i="1"/>
  <c r="AT858" i="1" s="1"/>
  <c r="AR520" i="1"/>
  <c r="AT520" i="1" s="1"/>
  <c r="AR599" i="1"/>
  <c r="AT599" i="1" s="1"/>
  <c r="AR449" i="1"/>
  <c r="AT449" i="1" s="1"/>
  <c r="AR35" i="1"/>
  <c r="AT35" i="1" s="1"/>
  <c r="AR577" i="1"/>
  <c r="AT577" i="1" s="1"/>
  <c r="AR388" i="1"/>
  <c r="AT388" i="1" s="1"/>
  <c r="AR819" i="1"/>
  <c r="AT819" i="1" s="1"/>
  <c r="AR144" i="1"/>
  <c r="AR305" i="1"/>
  <c r="AT305" i="1" s="1"/>
  <c r="AR852" i="1"/>
  <c r="AR539" i="1"/>
  <c r="AT539" i="1" s="1"/>
  <c r="AR157" i="1"/>
  <c r="AT157" i="1" s="1"/>
  <c r="AR820" i="1"/>
  <c r="AR686" i="1"/>
  <c r="AT686" i="1" s="1"/>
  <c r="AR840" i="1"/>
  <c r="AT840" i="1" s="1"/>
  <c r="AR300" i="1"/>
  <c r="AT300" i="1" s="1"/>
  <c r="AR746" i="1"/>
  <c r="AT746" i="1" s="1"/>
  <c r="AR813" i="1"/>
  <c r="AT813" i="1" s="1"/>
  <c r="AR616" i="1"/>
  <c r="AT616" i="1" s="1"/>
  <c r="AR164" i="1"/>
  <c r="AT164" i="1" s="1"/>
  <c r="AR720" i="1"/>
  <c r="AT720" i="1" s="1"/>
  <c r="AR663" i="1"/>
  <c r="AT663" i="1" s="1"/>
  <c r="AR400" i="1"/>
  <c r="AT400" i="1" s="1"/>
  <c r="AR455" i="1"/>
  <c r="AT455" i="1" s="1"/>
  <c r="AR675" i="1"/>
  <c r="AR59" i="1"/>
  <c r="AR561" i="1"/>
  <c r="AT561" i="1" s="1"/>
  <c r="AR508" i="1"/>
  <c r="AT508" i="1" s="1"/>
  <c r="AR639" i="1"/>
  <c r="AR273" i="1"/>
  <c r="AR67" i="1"/>
  <c r="AT67" i="1" s="1"/>
  <c r="AR812" i="1"/>
  <c r="AT812" i="1" s="1"/>
  <c r="AR617" i="1"/>
  <c r="AR743" i="1"/>
  <c r="AT743" i="1" s="1"/>
  <c r="AR837" i="1"/>
  <c r="AT837" i="1" s="1"/>
  <c r="AR29" i="1"/>
  <c r="AT29" i="1" s="1"/>
  <c r="AR216" i="1"/>
  <c r="AR197" i="1"/>
  <c r="AT197" i="1" s="1"/>
  <c r="AR44" i="1"/>
  <c r="AR563" i="1"/>
  <c r="AT563" i="1" s="1"/>
  <c r="AR126" i="1"/>
  <c r="AT126" i="1" s="1"/>
  <c r="AR340" i="1"/>
  <c r="AR462" i="1"/>
  <c r="AT462" i="1" s="1"/>
  <c r="AR209" i="1"/>
  <c r="AT209" i="1" s="1"/>
  <c r="AR68" i="1"/>
  <c r="AT68" i="1" s="1"/>
  <c r="AR801" i="1"/>
  <c r="AT801" i="1" s="1"/>
  <c r="AR268" i="1"/>
  <c r="AT268" i="1" s="1"/>
  <c r="AR198" i="1"/>
  <c r="AT198" i="1" s="1"/>
  <c r="AR232" i="1"/>
  <c r="AT232" i="1" s="1"/>
  <c r="AR478" i="1"/>
  <c r="AR780" i="1"/>
  <c r="AT780" i="1" s="1"/>
  <c r="AR857" i="1"/>
  <c r="AT857" i="1" s="1"/>
  <c r="AR141" i="1"/>
  <c r="AT141" i="1" s="1"/>
  <c r="AR507" i="1"/>
  <c r="AT507" i="1" s="1"/>
  <c r="AR229" i="1"/>
  <c r="AT229" i="1" s="1"/>
  <c r="AR626" i="1"/>
  <c r="AT626" i="1" s="1"/>
  <c r="AR257" i="1"/>
  <c r="AT257" i="1" s="1"/>
  <c r="AR558" i="1"/>
  <c r="AT558" i="1" s="1"/>
  <c r="AR703" i="1"/>
  <c r="AT703" i="1" s="1"/>
  <c r="AR139" i="1"/>
  <c r="AT139" i="1" s="1"/>
  <c r="AR43" i="1"/>
  <c r="AT43" i="1" s="1"/>
  <c r="AR118" i="1"/>
  <c r="AR25" i="1"/>
  <c r="AT25" i="1" s="1"/>
  <c r="AR511" i="1"/>
  <c r="AT511" i="1" s="1"/>
  <c r="AR767" i="1"/>
  <c r="AT767" i="1" s="1"/>
  <c r="AR346" i="1"/>
  <c r="AR358" i="1"/>
  <c r="AR381" i="1"/>
  <c r="AT381" i="1" s="1"/>
  <c r="AR241" i="1"/>
  <c r="AR149" i="1"/>
  <c r="AT149" i="1" s="1"/>
  <c r="AR58" i="1"/>
  <c r="AR87" i="1"/>
  <c r="AT87" i="1" s="1"/>
  <c r="AR16" i="1"/>
  <c r="AT17" i="1" l="1"/>
  <c r="AT852" i="1"/>
  <c r="AT171" i="1"/>
  <c r="AT503" i="1"/>
  <c r="AT222" i="1"/>
  <c r="AT324" i="1"/>
  <c r="AT293" i="1"/>
  <c r="AT216" i="1"/>
  <c r="AT412" i="1"/>
  <c r="AT338" i="1"/>
  <c r="AT491" i="1"/>
  <c r="AT789" i="1"/>
  <c r="AT631" i="1"/>
  <c r="AT23" i="1"/>
  <c r="AT548" i="1"/>
  <c r="AT273" i="1"/>
  <c r="AT263" i="1"/>
  <c r="AT435" i="1"/>
  <c r="AT574" i="1"/>
  <c r="AT212" i="1"/>
  <c r="AT20" i="1"/>
  <c r="AT800" i="1"/>
  <c r="AT85" i="1"/>
  <c r="AT855" i="1"/>
  <c r="AT605" i="1"/>
  <c r="AT121" i="1"/>
  <c r="AT657" i="1"/>
  <c r="AT99" i="1"/>
  <c r="AT706" i="1"/>
  <c r="AT682" i="1"/>
  <c r="AT207" i="1"/>
  <c r="AT465" i="1"/>
  <c r="AT741" i="1"/>
  <c r="AT241" i="1"/>
  <c r="AT630" i="1"/>
  <c r="AT248" i="1"/>
  <c r="AT118" i="1"/>
  <c r="AT816" i="1"/>
  <c r="AT217" i="1"/>
  <c r="AT162" i="1"/>
  <c r="AT515" i="1"/>
  <c r="AT210" i="1"/>
  <c r="AT119" i="1"/>
  <c r="AT437" i="1"/>
  <c r="AT675" i="1"/>
  <c r="AT795" i="1"/>
  <c r="AT125" i="1"/>
  <c r="AT648" i="1"/>
  <c r="AT380" i="1"/>
  <c r="AT108" i="1"/>
  <c r="AT513" i="1"/>
  <c r="AT607" i="1"/>
  <c r="AT763" i="1"/>
  <c r="AT758" i="1"/>
  <c r="AT395" i="1"/>
  <c r="AT478" i="1"/>
  <c r="AT576" i="1"/>
  <c r="AT617" i="1"/>
  <c r="AT101" i="1"/>
  <c r="AT185" i="1"/>
  <c r="AT281" i="1"/>
  <c r="AT494" i="1"/>
  <c r="AT568" i="1"/>
  <c r="AT573" i="1"/>
  <c r="AT614" i="1"/>
  <c r="AT541" i="1"/>
  <c r="AT330" i="1"/>
  <c r="AT524" i="1"/>
  <c r="AT73" i="1"/>
  <c r="AT30" i="1"/>
  <c r="AT727" i="1"/>
  <c r="AT823" i="1"/>
  <c r="AT742" i="1"/>
  <c r="AT168" i="1"/>
  <c r="AT333" i="1"/>
  <c r="AT331" i="1"/>
  <c r="AT234" i="1"/>
  <c r="AT625" i="1"/>
  <c r="AT814" i="1"/>
  <c r="AT439" i="1"/>
  <c r="AT791" i="1"/>
  <c r="AT191" i="1"/>
  <c r="AT375" i="1"/>
  <c r="AT386" i="1"/>
  <c r="AT59" i="1"/>
  <c r="AT88" i="1"/>
  <c r="AT358" i="1"/>
  <c r="AT635" i="1"/>
  <c r="AT751" i="1"/>
  <c r="AT280" i="1"/>
  <c r="AT744" i="1"/>
  <c r="AT80" i="1"/>
  <c r="AT346" i="1"/>
  <c r="AT328" i="1"/>
  <c r="AT492" i="1"/>
  <c r="AT480" i="1"/>
  <c r="AT49" i="1"/>
  <c r="AT79" i="1"/>
  <c r="AT144" i="1"/>
  <c r="AT188" i="1"/>
  <c r="AT587" i="1"/>
  <c r="AT557" i="1"/>
  <c r="AT89" i="1"/>
  <c r="AT677" i="1"/>
  <c r="AT247" i="1"/>
  <c r="AT220" i="1"/>
  <c r="AT177" i="1"/>
  <c r="AT12" i="1"/>
  <c r="AT639" i="1"/>
  <c r="AT315" i="1"/>
  <c r="AT824" i="1"/>
  <c r="AT771" i="1"/>
  <c r="AT680" i="1"/>
  <c r="AT274" i="1"/>
  <c r="AT496" i="1"/>
  <c r="AT851" i="1"/>
  <c r="AT58" i="1"/>
  <c r="AT488" i="1"/>
  <c r="AT44" i="1"/>
  <c r="AT820" i="1"/>
  <c r="AT340" i="1"/>
  <c r="AT629" i="1"/>
  <c r="AT32" i="1"/>
  <c r="AT181" i="1"/>
  <c r="AT291" i="1"/>
  <c r="AT158" i="1"/>
  <c r="AT303" i="1"/>
  <c r="AT16" i="1"/>
  <c r="AR11" i="1"/>
  <c r="AT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Sparks</author>
  </authors>
  <commentList>
    <comment ref="X674" authorId="0" shapeId="0" xr:uid="{2B07D940-B301-43C1-8915-7510CBBCCEB9}">
      <text>
        <r>
          <rPr>
            <b/>
            <sz val="9"/>
            <color indexed="81"/>
            <rFont val="Tahoma"/>
            <family val="2"/>
          </rPr>
          <t>Bill Sparks:</t>
        </r>
        <r>
          <rPr>
            <sz val="9"/>
            <color indexed="81"/>
            <rFont val="Tahoma"/>
            <family val="2"/>
          </rPr>
          <t xml:space="preserve">
Joint city</t>
        </r>
      </text>
    </comment>
  </commentList>
</comments>
</file>

<file path=xl/sharedStrings.xml><?xml version="1.0" encoding="utf-8"?>
<sst xmlns="http://schemas.openxmlformats.org/spreadsheetml/2006/main" count="919" uniqueCount="915">
  <si>
    <t>ADA</t>
  </si>
  <si>
    <t>ADAMS</t>
  </si>
  <si>
    <t>ADRIAN</t>
  </si>
  <si>
    <t>AFTON</t>
  </si>
  <si>
    <t>AITKIN</t>
  </si>
  <si>
    <t>AKELEY</t>
  </si>
  <si>
    <t>ALBANY</t>
  </si>
  <si>
    <t>ALBERT LEA</t>
  </si>
  <si>
    <t>ALBERTA</t>
  </si>
  <si>
    <t>ALBERTVILLE</t>
  </si>
  <si>
    <t>ALDEN</t>
  </si>
  <si>
    <t>ALDRICH</t>
  </si>
  <si>
    <t>ALEXANDRIA</t>
  </si>
  <si>
    <t>ALPHA</t>
  </si>
  <si>
    <t>ALTURA</t>
  </si>
  <si>
    <t>ALVARADO</t>
  </si>
  <si>
    <t>AMBOY</t>
  </si>
  <si>
    <t>ANDOVER</t>
  </si>
  <si>
    <t>ANNANDALE</t>
  </si>
  <si>
    <t>ANOKA</t>
  </si>
  <si>
    <t>APPLE VALLEY</t>
  </si>
  <si>
    <t>APPLETON</t>
  </si>
  <si>
    <t>ARCO</t>
  </si>
  <si>
    <t>ARDEN HILLS</t>
  </si>
  <si>
    <t>ARGYLE</t>
  </si>
  <si>
    <t>ARLINGTON</t>
  </si>
  <si>
    <t>ASHBY</t>
  </si>
  <si>
    <t>ASKOV</t>
  </si>
  <si>
    <t>ATWATER</t>
  </si>
  <si>
    <t>AUDUBON</t>
  </si>
  <si>
    <t>AURORA</t>
  </si>
  <si>
    <t>AUSTIN</t>
  </si>
  <si>
    <t>AVOCA</t>
  </si>
  <si>
    <t>AVON</t>
  </si>
  <si>
    <t>BABBITT</t>
  </si>
  <si>
    <t>BACKUS</t>
  </si>
  <si>
    <t>BADGER</t>
  </si>
  <si>
    <t>BAGLEY</t>
  </si>
  <si>
    <t>BALATON</t>
  </si>
  <si>
    <t>BARNESVILLE</t>
  </si>
  <si>
    <t>BARNUM</t>
  </si>
  <si>
    <t>BARRETT</t>
  </si>
  <si>
    <t>BARRY</t>
  </si>
  <si>
    <t>BATTLE LAKE</t>
  </si>
  <si>
    <t>BAUDETTE</t>
  </si>
  <si>
    <t>BAXTER</t>
  </si>
  <si>
    <t>BAYPORT</t>
  </si>
  <si>
    <t>BEARDSLEY</t>
  </si>
  <si>
    <t>BEAVER BAY</t>
  </si>
  <si>
    <t>BEAVER CREEK</t>
  </si>
  <si>
    <t>BECKER</t>
  </si>
  <si>
    <t>BEJOU</t>
  </si>
  <si>
    <t>BELGRADE</t>
  </si>
  <si>
    <t>BELLE PLAINE</t>
  </si>
  <si>
    <t>BELLECHESTER</t>
  </si>
  <si>
    <t>BELLINGHAM</t>
  </si>
  <si>
    <t>BELTRAMI</t>
  </si>
  <si>
    <t>BELVIEW</t>
  </si>
  <si>
    <t>BEMIDJI</t>
  </si>
  <si>
    <t>BENA</t>
  </si>
  <si>
    <t>BENSON</t>
  </si>
  <si>
    <t>BERTHA</t>
  </si>
  <si>
    <t>BETHEL</t>
  </si>
  <si>
    <t>BIG FALLS</t>
  </si>
  <si>
    <t>BIG LAKE</t>
  </si>
  <si>
    <t>BIGELOW</t>
  </si>
  <si>
    <t>BIGFORK</t>
  </si>
  <si>
    <t>BINGHAM LAKE</t>
  </si>
  <si>
    <t>BIRCHWOOD</t>
  </si>
  <si>
    <t>BIRD ISLAND</t>
  </si>
  <si>
    <t>BISCAY</t>
  </si>
  <si>
    <t>BIWABIK</t>
  </si>
  <si>
    <t>BLACKDUCK</t>
  </si>
  <si>
    <t>BLAINE</t>
  </si>
  <si>
    <t>BLOMKEST</t>
  </si>
  <si>
    <t>BLOOMING PRAIRIE</t>
  </si>
  <si>
    <t>BLOOMINGTON</t>
  </si>
  <si>
    <t>BLUE EARTH</t>
  </si>
  <si>
    <t>BLUFFTON</t>
  </si>
  <si>
    <t>BOCK</t>
  </si>
  <si>
    <t>BORUP</t>
  </si>
  <si>
    <t>BOVEY</t>
  </si>
  <si>
    <t>BOWLUS</t>
  </si>
  <si>
    <t>BOY RIVER</t>
  </si>
  <si>
    <t>BOYD</t>
  </si>
  <si>
    <t>BRAHAM</t>
  </si>
  <si>
    <t>BRAINERD</t>
  </si>
  <si>
    <t>BRANDON</t>
  </si>
  <si>
    <t>BRECKENRIDGE</t>
  </si>
  <si>
    <t>BREEZY POINT</t>
  </si>
  <si>
    <t>BREWSTER</t>
  </si>
  <si>
    <t>BRICELYN</t>
  </si>
  <si>
    <t>BROOK PARK</t>
  </si>
  <si>
    <t>BROOKLYN CENTER</t>
  </si>
  <si>
    <t>BROOKLYN PARK</t>
  </si>
  <si>
    <t>BROOKS</t>
  </si>
  <si>
    <t>BROOKSTON</t>
  </si>
  <si>
    <t>BROOTEN</t>
  </si>
  <si>
    <t>BROWERVILLE</t>
  </si>
  <si>
    <t>BROWNS VALLEY</t>
  </si>
  <si>
    <t>BROWNSDALE</t>
  </si>
  <si>
    <t>BROWNSVILLE</t>
  </si>
  <si>
    <t>BROWNTON</t>
  </si>
  <si>
    <t>BRUNO</t>
  </si>
  <si>
    <t>BUCKMAN</t>
  </si>
  <si>
    <t>BUFFALO</t>
  </si>
  <si>
    <t>BUFFALO LAKE</t>
  </si>
  <si>
    <t>BUHL</t>
  </si>
  <si>
    <t>BURNSVILLE</t>
  </si>
  <si>
    <t>BURTRUM</t>
  </si>
  <si>
    <t>BUTTERFIELD</t>
  </si>
  <si>
    <t>BYRON</t>
  </si>
  <si>
    <t>CALEDONIA</t>
  </si>
  <si>
    <t>CALLAWAY</t>
  </si>
  <si>
    <t>CALUMET</t>
  </si>
  <si>
    <t>CAMBRIDGE</t>
  </si>
  <si>
    <t>CAMPBELL</t>
  </si>
  <si>
    <t>CANBY</t>
  </si>
  <si>
    <t>CANNON FALLS</t>
  </si>
  <si>
    <t>CANTON</t>
  </si>
  <si>
    <t>CARLOS</t>
  </si>
  <si>
    <t>CARLTON</t>
  </si>
  <si>
    <t>CARVER</t>
  </si>
  <si>
    <t>CASS LAKE</t>
  </si>
  <si>
    <t>CEDAR MILLS</t>
  </si>
  <si>
    <t>CENTER CITY</t>
  </si>
  <si>
    <t>CENTERVILLE</t>
  </si>
  <si>
    <t>CEYLON</t>
  </si>
  <si>
    <t>CHAMPLIN</t>
  </si>
  <si>
    <t>CHANDLER</t>
  </si>
  <si>
    <t>CHANHASSEN</t>
  </si>
  <si>
    <t>CHASKA</t>
  </si>
  <si>
    <t>CHATFIELD</t>
  </si>
  <si>
    <t>CHICKAMAW BEACH</t>
  </si>
  <si>
    <t>CHISAGO CITY</t>
  </si>
  <si>
    <t>CHISHOLM</t>
  </si>
  <si>
    <t>CHOKIO</t>
  </si>
  <si>
    <t>CIRCLE PINES</t>
  </si>
  <si>
    <t>CLARA CITY</t>
  </si>
  <si>
    <t>CLAREMONT</t>
  </si>
  <si>
    <t>CLARISSA</t>
  </si>
  <si>
    <t>CLARKFIELD</t>
  </si>
  <si>
    <t>CLARKS GROVE</t>
  </si>
  <si>
    <t>CLEAR LAKE</t>
  </si>
  <si>
    <t>CLEARBROOK</t>
  </si>
  <si>
    <t>CLEARWATER</t>
  </si>
  <si>
    <t>CLEMENTS</t>
  </si>
  <si>
    <t>CLEVELAND</t>
  </si>
  <si>
    <t>CLIMAX</t>
  </si>
  <si>
    <t>CLINTON</t>
  </si>
  <si>
    <t>CLITHERALL</t>
  </si>
  <si>
    <t>CLONTARF</t>
  </si>
  <si>
    <t>CLOQUET</t>
  </si>
  <si>
    <t>COATES</t>
  </si>
  <si>
    <t>COBDEN</t>
  </si>
  <si>
    <t>COHASSET</t>
  </si>
  <si>
    <t>COKATO</t>
  </si>
  <si>
    <t>COLD SPRING</t>
  </si>
  <si>
    <t>COLERAINE</t>
  </si>
  <si>
    <t>COLOGNE</t>
  </si>
  <si>
    <t>COLUMBIA HEIGHTS</t>
  </si>
  <si>
    <t>COLUMBUS</t>
  </si>
  <si>
    <t>COMFREY</t>
  </si>
  <si>
    <t>COMSTOCK</t>
  </si>
  <si>
    <t>CONGER</t>
  </si>
  <si>
    <t>COOK</t>
  </si>
  <si>
    <t>COON RAPIDS</t>
  </si>
  <si>
    <t>CORCORAN</t>
  </si>
  <si>
    <t>CORRELL</t>
  </si>
  <si>
    <t>COSMOS</t>
  </si>
  <si>
    <t>COTTAGE GROVE</t>
  </si>
  <si>
    <t>COTTONWOOD</t>
  </si>
  <si>
    <t>COURTLAND</t>
  </si>
  <si>
    <t>CROMWELL</t>
  </si>
  <si>
    <t>CROOKSTON</t>
  </si>
  <si>
    <t>CROSBY</t>
  </si>
  <si>
    <t>CROSSLAKE</t>
  </si>
  <si>
    <t>CRYSTAL</t>
  </si>
  <si>
    <t>CURRIE</t>
  </si>
  <si>
    <t>CUYUNA</t>
  </si>
  <si>
    <t>CYRUS</t>
  </si>
  <si>
    <t>DAKOTA</t>
  </si>
  <si>
    <t>DALTON</t>
  </si>
  <si>
    <t>DANUBE</t>
  </si>
  <si>
    <t>DANVERS</t>
  </si>
  <si>
    <t>DARFUR</t>
  </si>
  <si>
    <t>DARWIN</t>
  </si>
  <si>
    <t>DASSEL</t>
  </si>
  <si>
    <t>DAWSON</t>
  </si>
  <si>
    <t>DAYTON</t>
  </si>
  <si>
    <t>DEEPHAVEN</t>
  </si>
  <si>
    <t>DEER CREEK</t>
  </si>
  <si>
    <t>DEER RIVER</t>
  </si>
  <si>
    <t>DEERWOOD</t>
  </si>
  <si>
    <t>DEGRAFF</t>
  </si>
  <si>
    <t>DELANO</t>
  </si>
  <si>
    <t>DELAVAN</t>
  </si>
  <si>
    <t>DELHI</t>
  </si>
  <si>
    <t>DELLWOOD</t>
  </si>
  <si>
    <t>DENHAM</t>
  </si>
  <si>
    <t>DENNISON</t>
  </si>
  <si>
    <t>DENT</t>
  </si>
  <si>
    <t>DETROIT LAKES</t>
  </si>
  <si>
    <t>DEXTER</t>
  </si>
  <si>
    <t>DILWORTH</t>
  </si>
  <si>
    <t>DODGE CENTER</t>
  </si>
  <si>
    <t>DONALDSON</t>
  </si>
  <si>
    <t>DONNELLY</t>
  </si>
  <si>
    <t>DORAN</t>
  </si>
  <si>
    <t>DOVER</t>
  </si>
  <si>
    <t>DOVRAY</t>
  </si>
  <si>
    <t>DULUTH</t>
  </si>
  <si>
    <t>DUMONT</t>
  </si>
  <si>
    <t>DUNDAS</t>
  </si>
  <si>
    <t>DUNDEE</t>
  </si>
  <si>
    <t>DUNNELL</t>
  </si>
  <si>
    <t>EAGAN</t>
  </si>
  <si>
    <t>EAGLE BEND</t>
  </si>
  <si>
    <t>EAGLE LAKE</t>
  </si>
  <si>
    <t>EAST BETHEL</t>
  </si>
  <si>
    <t>EAST GRAND FORKS</t>
  </si>
  <si>
    <t>EAST GULL LAKE</t>
  </si>
  <si>
    <t>EASTON</t>
  </si>
  <si>
    <t>ECHO</t>
  </si>
  <si>
    <t>EDEN PRAIRIE</t>
  </si>
  <si>
    <t>EDEN VALLEY</t>
  </si>
  <si>
    <t>EDGERTON</t>
  </si>
  <si>
    <t>EDINA</t>
  </si>
  <si>
    <t>EFFIE</t>
  </si>
  <si>
    <t>EITZEN</t>
  </si>
  <si>
    <t>ELBA</t>
  </si>
  <si>
    <t>ELBOW LAKE</t>
  </si>
  <si>
    <t>ELGIN</t>
  </si>
  <si>
    <t>ELIZABETH</t>
  </si>
  <si>
    <t>ELK RIVER</t>
  </si>
  <si>
    <t>ELKO NEW MARKET</t>
  </si>
  <si>
    <t>ELKTON</t>
  </si>
  <si>
    <t>ELLENDALE</t>
  </si>
  <si>
    <t>ELLSWORTH</t>
  </si>
  <si>
    <t>ELMDALE</t>
  </si>
  <si>
    <t>ELMORE</t>
  </si>
  <si>
    <t>ELROSA</t>
  </si>
  <si>
    <t>ELY</t>
  </si>
  <si>
    <t>ELYSIAN</t>
  </si>
  <si>
    <t>EMILY</t>
  </si>
  <si>
    <t>EMMONS</t>
  </si>
  <si>
    <t>ERHARD</t>
  </si>
  <si>
    <t>ERSKINE</t>
  </si>
  <si>
    <t>EVAN</t>
  </si>
  <si>
    <t>EVANSVILLE</t>
  </si>
  <si>
    <t>EVELETH</t>
  </si>
  <si>
    <t>EXCELSIOR</t>
  </si>
  <si>
    <t>EYOTA</t>
  </si>
  <si>
    <t>FAIRFAX</t>
  </si>
  <si>
    <t>FAIRMONT</t>
  </si>
  <si>
    <t>FALCON HEIGHTS</t>
  </si>
  <si>
    <t>FARIBAULT</t>
  </si>
  <si>
    <t>FARMINGTON</t>
  </si>
  <si>
    <t>FARWELL</t>
  </si>
  <si>
    <t>FEDERAL DAM</t>
  </si>
  <si>
    <t>FELTON</t>
  </si>
  <si>
    <t>FERGUS FALLS</t>
  </si>
  <si>
    <t>FERTILE</t>
  </si>
  <si>
    <t>FIFTY LAKES</t>
  </si>
  <si>
    <t>FINLAYSON</t>
  </si>
  <si>
    <t>FISHER</t>
  </si>
  <si>
    <t>FLENSBURG</t>
  </si>
  <si>
    <t>FLOODWOOD</t>
  </si>
  <si>
    <t>FLORENCE</t>
  </si>
  <si>
    <t>FOLEY</t>
  </si>
  <si>
    <t>FORADA</t>
  </si>
  <si>
    <t>FOREST LAKE</t>
  </si>
  <si>
    <t>FORESTON</t>
  </si>
  <si>
    <t>FORT RIPLEY</t>
  </si>
  <si>
    <t>FOSSTON</t>
  </si>
  <si>
    <t>FOUNTAIN</t>
  </si>
  <si>
    <t>FOXHOME</t>
  </si>
  <si>
    <t>FRANKLIN</t>
  </si>
  <si>
    <t>FRAZEE</t>
  </si>
  <si>
    <t>FREEBORN</t>
  </si>
  <si>
    <t>FREEPORT</t>
  </si>
  <si>
    <t>FRIDLEY</t>
  </si>
  <si>
    <t>FROST</t>
  </si>
  <si>
    <t>FULDA</t>
  </si>
  <si>
    <t>FUNKLEY</t>
  </si>
  <si>
    <t>GARFIELD</t>
  </si>
  <si>
    <t>GARRISON</t>
  </si>
  <si>
    <t>GARVIN</t>
  </si>
  <si>
    <t>GARY</t>
  </si>
  <si>
    <t>GAYLORD</t>
  </si>
  <si>
    <t>GEM LAKE</t>
  </si>
  <si>
    <t>GENEVA</t>
  </si>
  <si>
    <t>GENOLA</t>
  </si>
  <si>
    <t>GEORGETOWN</t>
  </si>
  <si>
    <t>GHENT</t>
  </si>
  <si>
    <t>GIBBON</t>
  </si>
  <si>
    <t>GILBERT</t>
  </si>
  <si>
    <t>GILMAN</t>
  </si>
  <si>
    <t>GLENCOE</t>
  </si>
  <si>
    <t>GLENVILLE</t>
  </si>
  <si>
    <t>GLENWOOD</t>
  </si>
  <si>
    <t>GLYNDON</t>
  </si>
  <si>
    <t>GOLDEN VALLEY</t>
  </si>
  <si>
    <t>GONVICK</t>
  </si>
  <si>
    <t>GOOD THUNDER</t>
  </si>
  <si>
    <t>GOODHUE</t>
  </si>
  <si>
    <t>GOODRIDGE</t>
  </si>
  <si>
    <t>GOODVIEW</t>
  </si>
  <si>
    <t>GRACEVILLE</t>
  </si>
  <si>
    <t>GRANADA</t>
  </si>
  <si>
    <t>GRAND MARAIS</t>
  </si>
  <si>
    <t>GRAND MEADOW</t>
  </si>
  <si>
    <t>GRAND RAPIDS</t>
  </si>
  <si>
    <t>GRANITE FALLS</t>
  </si>
  <si>
    <t>GRANT</t>
  </si>
  <si>
    <t>GRASSTON</t>
  </si>
  <si>
    <t>GREEN ISLE</t>
  </si>
  <si>
    <t>GREENBUSH</t>
  </si>
  <si>
    <t>GREENFIELD</t>
  </si>
  <si>
    <t>GREENWALD</t>
  </si>
  <si>
    <t>GREENWOOD</t>
  </si>
  <si>
    <t>GREY EAGLE</t>
  </si>
  <si>
    <t>GROVE CITY</t>
  </si>
  <si>
    <t>GRYGLA</t>
  </si>
  <si>
    <t>GULLY</t>
  </si>
  <si>
    <t>HACKENSACK</t>
  </si>
  <si>
    <t>HADLEY</t>
  </si>
  <si>
    <t>HALLOCK</t>
  </si>
  <si>
    <t>HALMA</t>
  </si>
  <si>
    <t>HALSTAD</t>
  </si>
  <si>
    <t>HAM LAKE</t>
  </si>
  <si>
    <t>HAMBURG</t>
  </si>
  <si>
    <t>HAMMOND</t>
  </si>
  <si>
    <t>HAMPTON</t>
  </si>
  <si>
    <t>HANCOCK</t>
  </si>
  <si>
    <t>HANLEY FALLS</t>
  </si>
  <si>
    <t>HANOVER</t>
  </si>
  <si>
    <t>HANSKA</t>
  </si>
  <si>
    <t>HARDING</t>
  </si>
  <si>
    <t>HARDWICK</t>
  </si>
  <si>
    <t>HARMONY</t>
  </si>
  <si>
    <t>HARRIS</t>
  </si>
  <si>
    <t>HARTLAND</t>
  </si>
  <si>
    <t>HASTINGS</t>
  </si>
  <si>
    <t>HATFIELD</t>
  </si>
  <si>
    <t>HAWLEY</t>
  </si>
  <si>
    <t>HAYFIELD</t>
  </si>
  <si>
    <t>HAYWARD</t>
  </si>
  <si>
    <t>HAZEL RUN</t>
  </si>
  <si>
    <t>HECTOR</t>
  </si>
  <si>
    <t>HEIDELBERG</t>
  </si>
  <si>
    <t>HENDERSON</t>
  </si>
  <si>
    <t>HENDRICKS</t>
  </si>
  <si>
    <t>HENDRUM</t>
  </si>
  <si>
    <t>HENNING</t>
  </si>
  <si>
    <t>HENRIETTE</t>
  </si>
  <si>
    <t>HERMAN</t>
  </si>
  <si>
    <t>HERMANTOWN</t>
  </si>
  <si>
    <t>HERON LAKE</t>
  </si>
  <si>
    <t>HEWITT</t>
  </si>
  <si>
    <t>HIBBING</t>
  </si>
  <si>
    <t>HILL CITY</t>
  </si>
  <si>
    <t>HILLMAN</t>
  </si>
  <si>
    <t>HILLS</t>
  </si>
  <si>
    <t>HILLTOP</t>
  </si>
  <si>
    <t>HINCKLEY</t>
  </si>
  <si>
    <t>HITTERDAL</t>
  </si>
  <si>
    <t>HOFFMAN</t>
  </si>
  <si>
    <t>HOKAH</t>
  </si>
  <si>
    <t>HOLDINGFORD</t>
  </si>
  <si>
    <t>HOLLAND</t>
  </si>
  <si>
    <t>HOLLANDALE</t>
  </si>
  <si>
    <t>HOLLOWAY</t>
  </si>
  <si>
    <t>HOLT</t>
  </si>
  <si>
    <t>HOPKINS</t>
  </si>
  <si>
    <t>HOUSTON</t>
  </si>
  <si>
    <t>HOWARD LAKE</t>
  </si>
  <si>
    <t>HOYT LAKES</t>
  </si>
  <si>
    <t>HUGO</t>
  </si>
  <si>
    <t>HUMBOLDT</t>
  </si>
  <si>
    <t>HUTCHINSON</t>
  </si>
  <si>
    <t>IHLEN</t>
  </si>
  <si>
    <t>INDEPENDENCE</t>
  </si>
  <si>
    <t>INTERNATIONAL FALLS</t>
  </si>
  <si>
    <t>INVER GROVE HEIGHTS</t>
  </si>
  <si>
    <t>IONA</t>
  </si>
  <si>
    <t>IRON JUNCTION</t>
  </si>
  <si>
    <t>IRONTON</t>
  </si>
  <si>
    <t>ISANTI</t>
  </si>
  <si>
    <t>ISLE</t>
  </si>
  <si>
    <t>IVANHOE</t>
  </si>
  <si>
    <t>JACKSON</t>
  </si>
  <si>
    <t>JANESVILLE</t>
  </si>
  <si>
    <t>JASPER</t>
  </si>
  <si>
    <t>JEFFERS</t>
  </si>
  <si>
    <t>JENKINS</t>
  </si>
  <si>
    <t>JOHNSON</t>
  </si>
  <si>
    <t>JORDAN</t>
  </si>
  <si>
    <t>KANDIYOHI</t>
  </si>
  <si>
    <t>KARLSTAD</t>
  </si>
  <si>
    <t>KASOTA</t>
  </si>
  <si>
    <t>KASSON</t>
  </si>
  <si>
    <t>KEEWATIN</t>
  </si>
  <si>
    <t>KELLIHER</t>
  </si>
  <si>
    <t>KELLOGG</t>
  </si>
  <si>
    <t>KENNEDY</t>
  </si>
  <si>
    <t>KENNETH</t>
  </si>
  <si>
    <t>KENSINGTON</t>
  </si>
  <si>
    <t>KENT</t>
  </si>
  <si>
    <t>KENYON</t>
  </si>
  <si>
    <t>KERKHOVEN</t>
  </si>
  <si>
    <t>KERRICK</t>
  </si>
  <si>
    <t>KETTLE RIVER</t>
  </si>
  <si>
    <t>KIESTER</t>
  </si>
  <si>
    <t>KILKENNY</t>
  </si>
  <si>
    <t>KIMBALL</t>
  </si>
  <si>
    <t>KINBRAE</t>
  </si>
  <si>
    <t>KINGSTON</t>
  </si>
  <si>
    <t>KINNEY</t>
  </si>
  <si>
    <t>LACRESCENT</t>
  </si>
  <si>
    <t>LAFAYETTE</t>
  </si>
  <si>
    <t>LAKE BENTON</t>
  </si>
  <si>
    <t>LAKE BRONSON</t>
  </si>
  <si>
    <t>LAKE CITY</t>
  </si>
  <si>
    <t>LAKE CRYSTAL</t>
  </si>
  <si>
    <t>LAKE ELMO</t>
  </si>
  <si>
    <t>LAKE HENRY</t>
  </si>
  <si>
    <t>LAKE LILLIAN</t>
  </si>
  <si>
    <t>LAKE PARK</t>
  </si>
  <si>
    <t>LAKE SHORE</t>
  </si>
  <si>
    <t>LAKE ST CROIX BEACH</t>
  </si>
  <si>
    <t>LAKE WILSON</t>
  </si>
  <si>
    <t>LAKEFIELD</t>
  </si>
  <si>
    <t>LAKELAND</t>
  </si>
  <si>
    <t>LAKELAND SHORES</t>
  </si>
  <si>
    <t>LAKEVILLE</t>
  </si>
  <si>
    <t>LAMBERTON</t>
  </si>
  <si>
    <t>LANCASTER</t>
  </si>
  <si>
    <t>LANDFALL</t>
  </si>
  <si>
    <t>LANESBORO</t>
  </si>
  <si>
    <t>LAPORTE</t>
  </si>
  <si>
    <t>LAPRAIRIE</t>
  </si>
  <si>
    <t>LASALLE</t>
  </si>
  <si>
    <t>LASTRUP</t>
  </si>
  <si>
    <t>LAUDERDALE</t>
  </si>
  <si>
    <t>LECENTER</t>
  </si>
  <si>
    <t>LENGBY</t>
  </si>
  <si>
    <t>LEONARD</t>
  </si>
  <si>
    <t>LEONIDAS</t>
  </si>
  <si>
    <t>LEROY</t>
  </si>
  <si>
    <t>LESTER PRAIRIE</t>
  </si>
  <si>
    <t>LESUEUR</t>
  </si>
  <si>
    <t>LEWISTON</t>
  </si>
  <si>
    <t>LEWISVILLE</t>
  </si>
  <si>
    <t>LEXINGTON</t>
  </si>
  <si>
    <t>LILYDALE</t>
  </si>
  <si>
    <t>LINDSTROM</t>
  </si>
  <si>
    <t>LINO LAKES</t>
  </si>
  <si>
    <t>LISMORE</t>
  </si>
  <si>
    <t>LITCHFIELD</t>
  </si>
  <si>
    <t>LITTLE CANADA</t>
  </si>
  <si>
    <t>LITTLE FALLS</t>
  </si>
  <si>
    <t>LITTLEFORK</t>
  </si>
  <si>
    <t>LONG BEACH</t>
  </si>
  <si>
    <t>LONG LAKE</t>
  </si>
  <si>
    <t>LONG PRAIRIE</t>
  </si>
  <si>
    <t>LONGVILLE</t>
  </si>
  <si>
    <t>LONSDALE</t>
  </si>
  <si>
    <t>LORETTO</t>
  </si>
  <si>
    <t>LOUISBURG</t>
  </si>
  <si>
    <t>LOWRY</t>
  </si>
  <si>
    <t>LUCAN</t>
  </si>
  <si>
    <t>LUVERNE</t>
  </si>
  <si>
    <t>LYLE</t>
  </si>
  <si>
    <t>LYND</t>
  </si>
  <si>
    <t>MABEL</t>
  </si>
  <si>
    <t>MADELIA</t>
  </si>
  <si>
    <t>MADISON</t>
  </si>
  <si>
    <t>MADISON LAKE</t>
  </si>
  <si>
    <t>MAGNOLIA</t>
  </si>
  <si>
    <t>MAHNOMEN</t>
  </si>
  <si>
    <t>MAHTOMEDI</t>
  </si>
  <si>
    <t>MANCHESTER</t>
  </si>
  <si>
    <t>MANHATTAN BEACH</t>
  </si>
  <si>
    <t>MANKATO</t>
  </si>
  <si>
    <t>MANTORVILLE</t>
  </si>
  <si>
    <t>MAPLE GROVE</t>
  </si>
  <si>
    <t>MAPLE LAKE</t>
  </si>
  <si>
    <t>MAPLE PLAIN</t>
  </si>
  <si>
    <t>MAPLETON</t>
  </si>
  <si>
    <t>MAPLEVIEW</t>
  </si>
  <si>
    <t>MAPLEWOOD</t>
  </si>
  <si>
    <t>MARBLE</t>
  </si>
  <si>
    <t>MARIETTA</t>
  </si>
  <si>
    <t>MARINE ON ST CROIX</t>
  </si>
  <si>
    <t>MARSHALL</t>
  </si>
  <si>
    <t>MAYER</t>
  </si>
  <si>
    <t>MAYNARD</t>
  </si>
  <si>
    <t>MAZEPPA</t>
  </si>
  <si>
    <t>MCGRATH</t>
  </si>
  <si>
    <t>MCGREGOR</t>
  </si>
  <si>
    <t>MCINTOSH</t>
  </si>
  <si>
    <t>MCKINLEY</t>
  </si>
  <si>
    <t>MEADOWLANDS</t>
  </si>
  <si>
    <t>MEDFORD</t>
  </si>
  <si>
    <t>MEDICINE LAKE</t>
  </si>
  <si>
    <t>MEDINA</t>
  </si>
  <si>
    <t>MEIRE GROVE</t>
  </si>
  <si>
    <t>MELROSE</t>
  </si>
  <si>
    <t>MENAHGA</t>
  </si>
  <si>
    <t>MENDOTA</t>
  </si>
  <si>
    <t>MENDOTA HEIGHTS</t>
  </si>
  <si>
    <t>MENTOR</t>
  </si>
  <si>
    <t>MIDDLE RIVER</t>
  </si>
  <si>
    <t>MIESVILLE</t>
  </si>
  <si>
    <t>MILACA</t>
  </si>
  <si>
    <t>MILAN</t>
  </si>
  <si>
    <t>MILLERVILLE</t>
  </si>
  <si>
    <t>MILLVILLE</t>
  </si>
  <si>
    <t>MILROY</t>
  </si>
  <si>
    <t>MILTONA</t>
  </si>
  <si>
    <t>MINNEAPOLIS</t>
  </si>
  <si>
    <t>MINNEISKA</t>
  </si>
  <si>
    <t>MINNEOTA</t>
  </si>
  <si>
    <t>MINNESOTA CITY</t>
  </si>
  <si>
    <t>MINNESOTA LAKE</t>
  </si>
  <si>
    <t>MINNETONKA</t>
  </si>
  <si>
    <t>MINNETONKA BEACH</t>
  </si>
  <si>
    <t>MINNETRISTA</t>
  </si>
  <si>
    <t>MIZPAH</t>
  </si>
  <si>
    <t>MONTEVIDEO</t>
  </si>
  <si>
    <t>MONTGOMERY</t>
  </si>
  <si>
    <t>MONTICELLO</t>
  </si>
  <si>
    <t>MONTROSE</t>
  </si>
  <si>
    <t>MOORHEAD</t>
  </si>
  <si>
    <t>MOOSE LAKE</t>
  </si>
  <si>
    <t>MORA</t>
  </si>
  <si>
    <t>MORGAN</t>
  </si>
  <si>
    <t>MORRIS</t>
  </si>
  <si>
    <t>MORRISTOWN</t>
  </si>
  <si>
    <t>MORTON</t>
  </si>
  <si>
    <t>MOTLEY</t>
  </si>
  <si>
    <t>MOUND</t>
  </si>
  <si>
    <t>MOUNDS VIEW</t>
  </si>
  <si>
    <t>MOUNTAIN IRON</t>
  </si>
  <si>
    <t>MOUNTAIN LAKE</t>
  </si>
  <si>
    <t>MURDOCK</t>
  </si>
  <si>
    <t>MYRTLE</t>
  </si>
  <si>
    <t>NASHUA</t>
  </si>
  <si>
    <t>NASHWAUK</t>
  </si>
  <si>
    <t>NASSAU</t>
  </si>
  <si>
    <t>NELSON</t>
  </si>
  <si>
    <t>NERSTRAND</t>
  </si>
  <si>
    <t>NEVIS</t>
  </si>
  <si>
    <t>NEW AUBURN</t>
  </si>
  <si>
    <t>NEW BRIGHTON</t>
  </si>
  <si>
    <t>NEW GERMANY</t>
  </si>
  <si>
    <t>NEW HOPE</t>
  </si>
  <si>
    <t>NEW LONDON</t>
  </si>
  <si>
    <t>NEW MUNICH</t>
  </si>
  <si>
    <t>NEW PRAGUE</t>
  </si>
  <si>
    <t>NEW RICHLAND</t>
  </si>
  <si>
    <t>NEW TRIER</t>
  </si>
  <si>
    <t>NEW ULM</t>
  </si>
  <si>
    <t>NEW YORK MILLS</t>
  </si>
  <si>
    <t>NEWFOLDEN</t>
  </si>
  <si>
    <t>NEWPORT</t>
  </si>
  <si>
    <t>NICOLLET</t>
  </si>
  <si>
    <t>NIELSVILLE</t>
  </si>
  <si>
    <t>NIMROD</t>
  </si>
  <si>
    <t>NISSWA</t>
  </si>
  <si>
    <t>NORCROSS</t>
  </si>
  <si>
    <t>NORTH BRANCH</t>
  </si>
  <si>
    <t>NORTH MANKATO</t>
  </si>
  <si>
    <t>NORTH OAKS</t>
  </si>
  <si>
    <t>NORTH ST PAUL</t>
  </si>
  <si>
    <t>NORTHFIELD</t>
  </si>
  <si>
    <t>NORTHOME</t>
  </si>
  <si>
    <t>NORTHROP</t>
  </si>
  <si>
    <t>NORWOOD YOUNG AMERICA</t>
  </si>
  <si>
    <t>NOWTHEN</t>
  </si>
  <si>
    <t>OAK GROVE</t>
  </si>
  <si>
    <t>OAK PARK HEIGHTS</t>
  </si>
  <si>
    <t>OAKDALE</t>
  </si>
  <si>
    <t>ODESSA</t>
  </si>
  <si>
    <t>ODIN</t>
  </si>
  <si>
    <t>OGEMA</t>
  </si>
  <si>
    <t>OGILVIE</t>
  </si>
  <si>
    <t>OKABENA</t>
  </si>
  <si>
    <t>OKLEE</t>
  </si>
  <si>
    <t>OLIVIA</t>
  </si>
  <si>
    <t>ONAMIA</t>
  </si>
  <si>
    <t>ORMSBY</t>
  </si>
  <si>
    <t>ORONO</t>
  </si>
  <si>
    <t>ORONOCO</t>
  </si>
  <si>
    <t>ORR</t>
  </si>
  <si>
    <t>ORTONVILLE</t>
  </si>
  <si>
    <t>OSAKIS</t>
  </si>
  <si>
    <t>OSLO</t>
  </si>
  <si>
    <t>OSSEO</t>
  </si>
  <si>
    <t>OSTRANDER</t>
  </si>
  <si>
    <t>OTSEGO</t>
  </si>
  <si>
    <t>OTTERTAIL</t>
  </si>
  <si>
    <t>OWATONNA</t>
  </si>
  <si>
    <t>PALISADE</t>
  </si>
  <si>
    <t>PARK RAPIDS</t>
  </si>
  <si>
    <t>PARKERS PRAIRIE</t>
  </si>
  <si>
    <t>PAYNESVILLE</t>
  </si>
  <si>
    <t>PEASE</t>
  </si>
  <si>
    <t>PELICAN RAPIDS</t>
  </si>
  <si>
    <t>PEMBERTON</t>
  </si>
  <si>
    <t>PENNOCK</t>
  </si>
  <si>
    <t>PEQUOT LAKES</t>
  </si>
  <si>
    <t>PERHAM</t>
  </si>
  <si>
    <t>PERLEY</t>
  </si>
  <si>
    <t>PETERSON</t>
  </si>
  <si>
    <t>PIERZ</t>
  </si>
  <si>
    <t>PILLAGER</t>
  </si>
  <si>
    <t>PINE CITY</t>
  </si>
  <si>
    <t>PINE ISLAND</t>
  </si>
  <si>
    <t>PINE RIVER</t>
  </si>
  <si>
    <t>PINE SPRINGS</t>
  </si>
  <si>
    <t>PIPESTONE</t>
  </si>
  <si>
    <t>PLAINVIEW</t>
  </si>
  <si>
    <t>PLATO</t>
  </si>
  <si>
    <t>PLUMMER</t>
  </si>
  <si>
    <t>PLYMOUTH</t>
  </si>
  <si>
    <t>PORTER</t>
  </si>
  <si>
    <t>PRESTON</t>
  </si>
  <si>
    <t>PRINCETON</t>
  </si>
  <si>
    <t>PRINSBURG</t>
  </si>
  <si>
    <t>PRIOR LAKE</t>
  </si>
  <si>
    <t>PROCTOR</t>
  </si>
  <si>
    <t>QUAMBA</t>
  </si>
  <si>
    <t>RACINE</t>
  </si>
  <si>
    <t>RAMSEY</t>
  </si>
  <si>
    <t>RANDALL</t>
  </si>
  <si>
    <t>RANDOLPH</t>
  </si>
  <si>
    <t>RANIER</t>
  </si>
  <si>
    <t>RAYMOND</t>
  </si>
  <si>
    <t>RED LAKE FALLS</t>
  </si>
  <si>
    <t>RED WING</t>
  </si>
  <si>
    <t>REDWOOD FALLS</t>
  </si>
  <si>
    <t>REGAL</t>
  </si>
  <si>
    <t>REMER</t>
  </si>
  <si>
    <t>RENVILLE</t>
  </si>
  <si>
    <t>REVERE</t>
  </si>
  <si>
    <t>RICE</t>
  </si>
  <si>
    <t>RICHFIELD</t>
  </si>
  <si>
    <t>RICHMOND</t>
  </si>
  <si>
    <t>RICHVILLE</t>
  </si>
  <si>
    <t>RIVERTON</t>
  </si>
  <si>
    <t>ROBBINSDALE</t>
  </si>
  <si>
    <t>ROCHESTER</t>
  </si>
  <si>
    <t>ROCK CREEK</t>
  </si>
  <si>
    <t>ROCKFORD</t>
  </si>
  <si>
    <t>ROCKVILLE</t>
  </si>
  <si>
    <t>ROGERS</t>
  </si>
  <si>
    <t>ROLLINGSTONE</t>
  </si>
  <si>
    <t>ROOSEVELT</t>
  </si>
  <si>
    <t>ROSCOE</t>
  </si>
  <si>
    <t>ROSE CREEK</t>
  </si>
  <si>
    <t>ROSEAU</t>
  </si>
  <si>
    <t>ROSEMOUNT</t>
  </si>
  <si>
    <t>ROSEVILLE</t>
  </si>
  <si>
    <t>ROTHSAY</t>
  </si>
  <si>
    <t>ROUND LAKE</t>
  </si>
  <si>
    <t>ROYALTON</t>
  </si>
  <si>
    <t>RUSH CITY</t>
  </si>
  <si>
    <t>RUSHFORD</t>
  </si>
  <si>
    <t>RUSHFORD VILLAGE</t>
  </si>
  <si>
    <t>RUSHMORE</t>
  </si>
  <si>
    <t>RUSSELL</t>
  </si>
  <si>
    <t>RUTHTON</t>
  </si>
  <si>
    <t>RUTLEDGE</t>
  </si>
  <si>
    <t>SABIN</t>
  </si>
  <si>
    <t>SACRED HEART</t>
  </si>
  <si>
    <t>SAINT ANTHONY</t>
  </si>
  <si>
    <t>SAINT BONIFACIUS</t>
  </si>
  <si>
    <t>SAINT LOUIS PARK</t>
  </si>
  <si>
    <t>SANBORN</t>
  </si>
  <si>
    <t>SANDSTONE</t>
  </si>
  <si>
    <t>SARGEANT</t>
  </si>
  <si>
    <t>SARTELL</t>
  </si>
  <si>
    <t>SAUK CENTRE</t>
  </si>
  <si>
    <t>SAUK RAPIDS</t>
  </si>
  <si>
    <t>SAVAGE</t>
  </si>
  <si>
    <t>SCANDIA</t>
  </si>
  <si>
    <t>SCANLON</t>
  </si>
  <si>
    <t>SEAFORTH</t>
  </si>
  <si>
    <t>SEBEKA</t>
  </si>
  <si>
    <t>SEDAN</t>
  </si>
  <si>
    <t>SHAFER</t>
  </si>
  <si>
    <t>SHAKOPEE</t>
  </si>
  <si>
    <t>SHELLY</t>
  </si>
  <si>
    <t>SHERBURN</t>
  </si>
  <si>
    <t>SHEVLIN</t>
  </si>
  <si>
    <t>SHOREVIEW</t>
  </si>
  <si>
    <t>SHOREWOOD</t>
  </si>
  <si>
    <t>SILVER BAY</t>
  </si>
  <si>
    <t>SILVER LAKE</t>
  </si>
  <si>
    <t>SKYLINE</t>
  </si>
  <si>
    <t>SLAYTON</t>
  </si>
  <si>
    <t>SLEEPY EYE</t>
  </si>
  <si>
    <t>SOBIESKI</t>
  </si>
  <si>
    <t>SOLWAY</t>
  </si>
  <si>
    <t>SOUTH HAVEN</t>
  </si>
  <si>
    <t>SOUTH ST PAUL</t>
  </si>
  <si>
    <t>SPICER</t>
  </si>
  <si>
    <t>SPRING GROVE</t>
  </si>
  <si>
    <t>SPRING HILL</t>
  </si>
  <si>
    <t>SPRING LAKE PARK</t>
  </si>
  <si>
    <t>SPRING PARK</t>
  </si>
  <si>
    <t>SPRING VALLEY</t>
  </si>
  <si>
    <t>SPRINGFIELD</t>
  </si>
  <si>
    <t>SQUAW LAKE</t>
  </si>
  <si>
    <t>ST ANTHONY</t>
  </si>
  <si>
    <t>ST AUGUSTA</t>
  </si>
  <si>
    <t>ST CHARLES</t>
  </si>
  <si>
    <t>ST CLAIR</t>
  </si>
  <si>
    <t>ST CLOUD</t>
  </si>
  <si>
    <t>ST FRANCIS</t>
  </si>
  <si>
    <t>ST HILAIRE</t>
  </si>
  <si>
    <t>ST JAMES</t>
  </si>
  <si>
    <t>ST JOSEPH</t>
  </si>
  <si>
    <t>ST LEO</t>
  </si>
  <si>
    <t>ST MARTIN</t>
  </si>
  <si>
    <t>ST MARY'S POINT</t>
  </si>
  <si>
    <t>ST MICHAEL</t>
  </si>
  <si>
    <t>ST PAUL</t>
  </si>
  <si>
    <t>ST PAUL PARK</t>
  </si>
  <si>
    <t>ST PETER</t>
  </si>
  <si>
    <t>ST ROSA</t>
  </si>
  <si>
    <t>ST STEPHEN</t>
  </si>
  <si>
    <t>ST VINCENT</t>
  </si>
  <si>
    <t>STACY</t>
  </si>
  <si>
    <t>STAPLES</t>
  </si>
  <si>
    <t>STARBUCK</t>
  </si>
  <si>
    <t>STEEN</t>
  </si>
  <si>
    <t>STEPHEN</t>
  </si>
  <si>
    <t>STEWART</t>
  </si>
  <si>
    <t>STEWARTVILLE</t>
  </si>
  <si>
    <t>STILLWATER</t>
  </si>
  <si>
    <t>STOCKTON</t>
  </si>
  <si>
    <t>STORDEN</t>
  </si>
  <si>
    <t>STRANDQUIST</t>
  </si>
  <si>
    <t>STRATHCONA</t>
  </si>
  <si>
    <t>STURGEON LAKE</t>
  </si>
  <si>
    <t>SUNBURG</t>
  </si>
  <si>
    <t>SUNFISH LAKE</t>
  </si>
  <si>
    <t>SWANVILLE</t>
  </si>
  <si>
    <t>TACONITE</t>
  </si>
  <si>
    <t>TAMARACK</t>
  </si>
  <si>
    <t>TAOPI</t>
  </si>
  <si>
    <t>TAUNTON</t>
  </si>
  <si>
    <t>TAYLORS FALLS</t>
  </si>
  <si>
    <t>TENSTRIKE</t>
  </si>
  <si>
    <t>THIEF RIVER FALLS</t>
  </si>
  <si>
    <t>TINTAH</t>
  </si>
  <si>
    <t>TONKA BAY</t>
  </si>
  <si>
    <t>TOWER</t>
  </si>
  <si>
    <t>TRACY</t>
  </si>
  <si>
    <t>TRAIL</t>
  </si>
  <si>
    <t>TRIMONT</t>
  </si>
  <si>
    <t>TROMMALD</t>
  </si>
  <si>
    <t>TROSKY</t>
  </si>
  <si>
    <t>TRUMAN</t>
  </si>
  <si>
    <t>TURTLE RIVER</t>
  </si>
  <si>
    <t>TWIN LAKES</t>
  </si>
  <si>
    <t>TWIN VALLEY</t>
  </si>
  <si>
    <t>TWO HARBORS</t>
  </si>
  <si>
    <t>TYLER</t>
  </si>
  <si>
    <t>ULEN</t>
  </si>
  <si>
    <t>UNDERWOOD</t>
  </si>
  <si>
    <t>UPSALA</t>
  </si>
  <si>
    <t>URBANK</t>
  </si>
  <si>
    <t>UTICA</t>
  </si>
  <si>
    <t>VADNAIS HEIGHTS</t>
  </si>
  <si>
    <t>VERGAS</t>
  </si>
  <si>
    <t>VERMILLION</t>
  </si>
  <si>
    <t>VERNDALE</t>
  </si>
  <si>
    <t>VERNON CENTER</t>
  </si>
  <si>
    <t>VESTA</t>
  </si>
  <si>
    <t>VICTORIA</t>
  </si>
  <si>
    <t>VIKING</t>
  </si>
  <si>
    <t>VILLARD</t>
  </si>
  <si>
    <t>VINING</t>
  </si>
  <si>
    <t>VIRGINIA</t>
  </si>
  <si>
    <t>WABASHA</t>
  </si>
  <si>
    <t>WABASSO</t>
  </si>
  <si>
    <t>WACONIA</t>
  </si>
  <si>
    <t>WADENA</t>
  </si>
  <si>
    <t>WAHKON</t>
  </si>
  <si>
    <t>WAITE PARK</t>
  </si>
  <si>
    <t>WALDORF</t>
  </si>
  <si>
    <t>WALKER</t>
  </si>
  <si>
    <t>WALNUT GROVE</t>
  </si>
  <si>
    <t>WALTERS</t>
  </si>
  <si>
    <t>WALTHAM</t>
  </si>
  <si>
    <t>WANAMINGO</t>
  </si>
  <si>
    <t>WANDA</t>
  </si>
  <si>
    <t>WARBA</t>
  </si>
  <si>
    <t>WARREN</t>
  </si>
  <si>
    <t>WARROAD</t>
  </si>
  <si>
    <t>WASECA</t>
  </si>
  <si>
    <t>WATERTOWN</t>
  </si>
  <si>
    <t>WATERVILLE</t>
  </si>
  <si>
    <t>WATKINS</t>
  </si>
  <si>
    <t>WATSON</t>
  </si>
  <si>
    <t>WAUBUN</t>
  </si>
  <si>
    <t>WAVERLY</t>
  </si>
  <si>
    <t>WAYZATA</t>
  </si>
  <si>
    <t>WELCOME</t>
  </si>
  <si>
    <t>WELLS</t>
  </si>
  <si>
    <t>WENDELL</t>
  </si>
  <si>
    <t>WEST CONCORD</t>
  </si>
  <si>
    <t>WEST ST PAUL</t>
  </si>
  <si>
    <t>WEST UNION</t>
  </si>
  <si>
    <t>WESTBROOK</t>
  </si>
  <si>
    <t>WESTPORT</t>
  </si>
  <si>
    <t>WHALAN</t>
  </si>
  <si>
    <t>WHEATON</t>
  </si>
  <si>
    <t>WHITE BEAR LAKE</t>
  </si>
  <si>
    <t>WILDER</t>
  </si>
  <si>
    <t>WILLERNIE</t>
  </si>
  <si>
    <t>WILLIAMS</t>
  </si>
  <si>
    <t>WILLMAR</t>
  </si>
  <si>
    <t>WILLOW RIVER</t>
  </si>
  <si>
    <t>WILMONT</t>
  </si>
  <si>
    <t>WILTON</t>
  </si>
  <si>
    <t>WINDOM</t>
  </si>
  <si>
    <t>WINGER</t>
  </si>
  <si>
    <t>WINNEBAGO</t>
  </si>
  <si>
    <t>WINONA</t>
  </si>
  <si>
    <t>WINSTED</t>
  </si>
  <si>
    <t>WINTHROP</t>
  </si>
  <si>
    <t>WINTON</t>
  </si>
  <si>
    <t>WOLF LAKE</t>
  </si>
  <si>
    <t>WOLVERTON</t>
  </si>
  <si>
    <t>WOOD LAKE</t>
  </si>
  <si>
    <t>WOODBURY</t>
  </si>
  <si>
    <t>WOODLAND</t>
  </si>
  <si>
    <t>WOODSTOCK</t>
  </si>
  <si>
    <t>WORTHINGTON</t>
  </si>
  <si>
    <t>WRENSHALL</t>
  </si>
  <si>
    <t>WRIGHT</t>
  </si>
  <si>
    <t>WYKOFF</t>
  </si>
  <si>
    <t>WYOMING</t>
  </si>
  <si>
    <t>ZEMPLE</t>
  </si>
  <si>
    <t>ZIMMERMAN</t>
  </si>
  <si>
    <t>ZUMBRO FALLS</t>
  </si>
  <si>
    <t>ZUMBROTA</t>
  </si>
  <si>
    <t>County Code</t>
  </si>
  <si>
    <t>City Code</t>
  </si>
  <si>
    <t>City Name</t>
  </si>
  <si>
    <t>Pre-1940 Housing Units</t>
  </si>
  <si>
    <t>Housing Units: Total</t>
  </si>
  <si>
    <t>Population 1970</t>
  </si>
  <si>
    <t>Population 1980</t>
  </si>
  <si>
    <t>Population 1990</t>
  </si>
  <si>
    <t>Population 2000</t>
  </si>
  <si>
    <t>Population 2010</t>
  </si>
  <si>
    <t>Peak Population Decline</t>
  </si>
  <si>
    <t>Tax Effort Rate</t>
  </si>
  <si>
    <t>Pre-1940 Housing Percentage</t>
  </si>
  <si>
    <t>Revenue Need Per Capita</t>
  </si>
  <si>
    <t>Unmet Need</t>
  </si>
  <si>
    <t>Aid Gap Percentage</t>
  </si>
  <si>
    <t>City Aid Distribution</t>
  </si>
  <si>
    <t>Minimum Aid</t>
  </si>
  <si>
    <t>Highest Population</t>
  </si>
  <si>
    <t>Transition Factor 2500&lt;Pop&lt;3000</t>
  </si>
  <si>
    <t>Revenue Need: Small Cities</t>
  </si>
  <si>
    <t>Revenue Need: Medium Cities</t>
  </si>
  <si>
    <t>Revenue Need: Large Cities</t>
  </si>
  <si>
    <t>Revenue Need:Small to Medium Cities</t>
  </si>
  <si>
    <t>Revenue Need: Medium to Large Cities</t>
  </si>
  <si>
    <t>Initial Revenue Need</t>
  </si>
  <si>
    <t>City Formula Aid</t>
  </si>
  <si>
    <t>$10 x Population</t>
  </si>
  <si>
    <t>City Aid Distribution - Smallest Minimum Aid</t>
  </si>
  <si>
    <t>ACS 5YR</t>
  </si>
  <si>
    <t>Inflation Adjusted Need</t>
  </si>
  <si>
    <t>RICE LAKE</t>
  </si>
  <si>
    <t>Number of Cities receiving LGA</t>
  </si>
  <si>
    <t>Transition Factor 10000&lt;Pop&lt;11000</t>
  </si>
  <si>
    <t>Formula Aid Calculation</t>
  </si>
  <si>
    <t>Column H</t>
  </si>
  <si>
    <t>Data Analysis</t>
  </si>
  <si>
    <t>5% of Net Levy</t>
  </si>
  <si>
    <t>DP04_0001E (Column C)</t>
  </si>
  <si>
    <t>DP04_0026E (Column CY)</t>
  </si>
  <si>
    <t>CREDIT RIVER</t>
  </si>
  <si>
    <t>2023 LGA</t>
  </si>
  <si>
    <t>EMPIRE</t>
  </si>
  <si>
    <t>2021 Population</t>
  </si>
  <si>
    <t>2021PTCITY</t>
  </si>
  <si>
    <t>Study Year 2021 Adjusted Net Tax Capacity</t>
  </si>
  <si>
    <t>Certified Pay 2022 Levy</t>
  </si>
  <si>
    <t>Compiled with TX2022</t>
  </si>
  <si>
    <t>Plus FD2022 Metro and Range</t>
  </si>
  <si>
    <t>Population 2020</t>
  </si>
  <si>
    <t>Transformed</t>
  </si>
  <si>
    <t>Population</t>
  </si>
  <si>
    <t>Comm/Ind/PU</t>
  </si>
  <si>
    <t>Market Value</t>
  </si>
  <si>
    <t>AY 2022</t>
  </si>
  <si>
    <t>Total Taxable</t>
  </si>
  <si>
    <t>CIU</t>
  </si>
  <si>
    <t>Percentage</t>
  </si>
  <si>
    <t>Age 65+</t>
  </si>
  <si>
    <t>ACS 2021 5yr</t>
  </si>
  <si>
    <t>Total Population</t>
  </si>
  <si>
    <t>City Age Index</t>
  </si>
  <si>
    <t>2024 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</si>
</sst>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"/>
    <numFmt numFmtId="165" formatCode="0.00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ourier"/>
      <family val="3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Helv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6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5" fillId="8" borderId="8" applyNumberFormat="0" applyFont="0" applyAlignment="0" applyProtection="0"/>
    <xf numFmtId="0" fontId="14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9" fontId="42" fillId="0" borderId="0"/>
  </cellStyleXfs>
  <cellXfs count="86">
    <xf numFmtId="0" fontId="0" fillId="0" borderId="0" xfId="0"/>
    <xf numFmtId="0" fontId="2" fillId="41" borderId="10" xfId="0" applyFont="1" applyFill="1" applyBorder="1" applyAlignment="1">
      <alignment horizontal="center"/>
    </xf>
    <xf numFmtId="0" fontId="2" fillId="42" borderId="10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" fillId="38" borderId="10" xfId="0" applyFont="1" applyFill="1" applyBorder="1" applyAlignment="1">
      <alignment horizontal="center"/>
    </xf>
    <xf numFmtId="0" fontId="2" fillId="39" borderId="10" xfId="0" applyFont="1" applyFill="1" applyBorder="1" applyAlignment="1">
      <alignment horizontal="center"/>
    </xf>
    <xf numFmtId="0" fontId="2" fillId="33" borderId="10" xfId="0" applyFont="1" applyFill="1" applyBorder="1" applyAlignment="1">
      <alignment horizontal="center"/>
    </xf>
    <xf numFmtId="49" fontId="22" fillId="35" borderId="10" xfId="0" applyNumberFormat="1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3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0" fontId="2" fillId="41" borderId="0" xfId="0" applyFont="1" applyFill="1" applyBorder="1" applyAlignment="1">
      <alignment horizontal="center"/>
    </xf>
    <xf numFmtId="0" fontId="2" fillId="42" borderId="0" xfId="0" applyFont="1" applyFill="1" applyBorder="1" applyAlignment="1">
      <alignment horizontal="center"/>
    </xf>
    <xf numFmtId="0" fontId="2" fillId="33" borderId="0" xfId="0" applyFont="1" applyFill="1" applyBorder="1" applyAlignment="1">
      <alignment horizontal="center"/>
    </xf>
    <xf numFmtId="0" fontId="2" fillId="34" borderId="0" xfId="0" applyFont="1" applyFill="1" applyBorder="1" applyAlignment="1">
      <alignment horizontal="center"/>
    </xf>
    <xf numFmtId="0" fontId="2" fillId="35" borderId="0" xfId="0" applyFont="1" applyFill="1" applyBorder="1" applyAlignment="1">
      <alignment horizontal="center"/>
    </xf>
    <xf numFmtId="0" fontId="2" fillId="36" borderId="0" xfId="0" applyFont="1" applyFill="1" applyBorder="1" applyAlignment="1">
      <alignment horizontal="center"/>
    </xf>
    <xf numFmtId="0" fontId="2" fillId="37" borderId="0" xfId="0" applyFont="1" applyFill="1" applyBorder="1" applyAlignment="1">
      <alignment horizontal="center"/>
    </xf>
    <xf numFmtId="0" fontId="2" fillId="38" borderId="0" xfId="0" applyFont="1" applyFill="1" applyBorder="1" applyAlignment="1">
      <alignment horizontal="center"/>
    </xf>
    <xf numFmtId="0" fontId="2" fillId="39" borderId="0" xfId="0" applyFont="1" applyFill="1" applyBorder="1" applyAlignment="1">
      <alignment horizontal="center"/>
    </xf>
    <xf numFmtId="0" fontId="2" fillId="43" borderId="0" xfId="0" applyFont="1" applyFill="1" applyBorder="1" applyAlignment="1">
      <alignment horizontal="center"/>
    </xf>
    <xf numFmtId="49" fontId="22" fillId="35" borderId="0" xfId="0" applyNumberFormat="1" applyFont="1" applyFill="1" applyBorder="1" applyAlignment="1">
      <alignment horizontal="center"/>
    </xf>
    <xf numFmtId="0" fontId="2" fillId="4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36" borderId="11" xfId="0" applyFont="1" applyFill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Fill="1"/>
    <xf numFmtId="0" fontId="2" fillId="0" borderId="10" xfId="0" applyFont="1" applyFill="1" applyBorder="1" applyAlignment="1">
      <alignment horizontal="center"/>
    </xf>
    <xf numFmtId="3" fontId="43" fillId="0" borderId="0" xfId="0" applyNumberFormat="1" applyFont="1" applyFill="1"/>
    <xf numFmtId="3" fontId="43" fillId="0" borderId="0" xfId="0" applyNumberFormat="1" applyFont="1"/>
    <xf numFmtId="0" fontId="43" fillId="0" borderId="0" xfId="0" applyFont="1"/>
    <xf numFmtId="2" fontId="43" fillId="0" borderId="0" xfId="0" applyNumberFormat="1" applyFont="1"/>
    <xf numFmtId="164" fontId="43" fillId="0" borderId="0" xfId="0" applyNumberFormat="1" applyFont="1"/>
    <xf numFmtId="3" fontId="43" fillId="43" borderId="0" xfId="0" applyNumberFormat="1" applyFont="1" applyFill="1"/>
    <xf numFmtId="0" fontId="2" fillId="33" borderId="13" xfId="0" applyFont="1" applyFill="1" applyBorder="1" applyAlignment="1">
      <alignment horizontal="center"/>
    </xf>
    <xf numFmtId="3" fontId="44" fillId="0" borderId="0" xfId="0" applyNumberFormat="1" applyFont="1"/>
    <xf numFmtId="0" fontId="0" fillId="0" borderId="0" xfId="0" applyNumberFormat="1" applyFont="1"/>
    <xf numFmtId="49" fontId="0" fillId="0" borderId="0" xfId="0" applyNumberFormat="1" applyFont="1"/>
    <xf numFmtId="3" fontId="45" fillId="0" borderId="0" xfId="92" applyNumberFormat="1" applyFont="1" applyFill="1" applyBorder="1" applyAlignment="1">
      <alignment vertical="top" wrapText="1"/>
    </xf>
    <xf numFmtId="3" fontId="43" fillId="0" borderId="0" xfId="159" applyNumberFormat="1" applyFont="1"/>
    <xf numFmtId="0" fontId="0" fillId="0" borderId="0" xfId="0" applyFont="1"/>
    <xf numFmtId="0" fontId="45" fillId="0" borderId="0" xfId="92" applyNumberFormat="1" applyFont="1" applyFill="1" applyBorder="1" applyAlignment="1">
      <alignment vertical="top" wrapText="1"/>
    </xf>
    <xf numFmtId="3" fontId="0" fillId="0" borderId="0" xfId="0" applyNumberFormat="1" applyFont="1"/>
    <xf numFmtId="0" fontId="2" fillId="0" borderId="0" xfId="0" applyFont="1" applyAlignment="1">
      <alignment horizontal="center"/>
    </xf>
    <xf numFmtId="0" fontId="2" fillId="36" borderId="0" xfId="0" applyFont="1" applyFill="1" applyAlignment="1">
      <alignment horizontal="center"/>
    </xf>
    <xf numFmtId="0" fontId="0" fillId="0" borderId="0" xfId="0" applyFill="1"/>
    <xf numFmtId="0" fontId="2" fillId="44" borderId="10" xfId="0" applyFont="1" applyFill="1" applyBorder="1" applyAlignment="1">
      <alignment horizontal="center"/>
    </xf>
    <xf numFmtId="0" fontId="2" fillId="44" borderId="0" xfId="0" applyFont="1" applyFill="1" applyBorder="1" applyAlignment="1">
      <alignment horizontal="center"/>
    </xf>
    <xf numFmtId="3" fontId="0" fillId="0" borderId="0" xfId="0" applyNumberFormat="1"/>
    <xf numFmtId="49" fontId="0" fillId="0" borderId="0" xfId="0" applyNumberFormat="1" applyFont="1" applyFill="1"/>
    <xf numFmtId="3" fontId="46" fillId="0" borderId="0" xfId="0" applyNumberFormat="1" applyFont="1" applyAlignment="1">
      <alignment horizontal="right" wrapText="1"/>
    </xf>
    <xf numFmtId="4" fontId="43" fillId="0" borderId="0" xfId="0" applyNumberFormat="1" applyFont="1"/>
    <xf numFmtId="0" fontId="2" fillId="45" borderId="10" xfId="0" applyFont="1" applyFill="1" applyBorder="1" applyAlignment="1">
      <alignment horizontal="center"/>
    </xf>
    <xf numFmtId="0" fontId="2" fillId="45" borderId="0" xfId="0" applyFont="1" applyFill="1" applyAlignment="1">
      <alignment horizontal="center"/>
    </xf>
    <xf numFmtId="0" fontId="2" fillId="46" borderId="10" xfId="0" applyFont="1" applyFill="1" applyBorder="1" applyAlignment="1">
      <alignment horizontal="center"/>
    </xf>
    <xf numFmtId="0" fontId="2" fillId="46" borderId="0" xfId="0" applyFont="1" applyFill="1" applyAlignment="1">
      <alignment horizontal="center"/>
    </xf>
    <xf numFmtId="0" fontId="2" fillId="47" borderId="10" xfId="0" applyFont="1" applyFill="1" applyBorder="1" applyAlignment="1">
      <alignment horizontal="center"/>
    </xf>
    <xf numFmtId="0" fontId="2" fillId="47" borderId="0" xfId="0" applyFont="1" applyFill="1" applyAlignment="1">
      <alignment horizontal="center"/>
    </xf>
    <xf numFmtId="3" fontId="45" fillId="0" borderId="0" xfId="92" applyNumberFormat="1" applyFont="1" applyAlignment="1">
      <alignment vertical="top" wrapText="1"/>
    </xf>
    <xf numFmtId="165" fontId="43" fillId="0" borderId="0" xfId="0" applyNumberFormat="1" applyFont="1"/>
    <xf numFmtId="3" fontId="46" fillId="0" borderId="0" xfId="0" applyNumberFormat="1" applyFont="1" applyBorder="1"/>
    <xf numFmtId="3" fontId="46" fillId="0" borderId="14" xfId="0" applyNumberFormat="1" applyFont="1" applyBorder="1" applyAlignment="1">
      <alignment horizontal="right" wrapText="1"/>
    </xf>
    <xf numFmtId="0" fontId="2" fillId="48" borderId="10" xfId="0" applyFont="1" applyFill="1" applyBorder="1" applyAlignment="1">
      <alignment horizontal="center"/>
    </xf>
    <xf numFmtId="0" fontId="2" fillId="48" borderId="0" xfId="0" applyFont="1" applyFill="1" applyAlignment="1">
      <alignment horizontal="center"/>
    </xf>
    <xf numFmtId="3" fontId="2" fillId="48" borderId="10" xfId="0" applyNumberFormat="1" applyFont="1" applyFill="1" applyBorder="1" applyAlignment="1">
      <alignment horizontal="center"/>
    </xf>
    <xf numFmtId="3" fontId="2" fillId="48" borderId="0" xfId="0" applyNumberFormat="1" applyFont="1" applyFill="1" applyAlignment="1">
      <alignment horizontal="center"/>
    </xf>
    <xf numFmtId="1" fontId="2" fillId="34" borderId="11" xfId="0" applyNumberFormat="1" applyFont="1" applyFill="1" applyBorder="1" applyAlignment="1">
      <alignment horizontal="center"/>
    </xf>
    <xf numFmtId="1" fontId="2" fillId="34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43" fillId="0" borderId="0" xfId="0" applyNumberFormat="1" applyFont="1"/>
    <xf numFmtId="1" fontId="0" fillId="0" borderId="0" xfId="0" applyNumberFormat="1" applyFont="1"/>
    <xf numFmtId="1" fontId="2" fillId="34" borderId="10" xfId="0" applyNumberFormat="1" applyFont="1" applyFill="1" applyBorder="1" applyAlignment="1">
      <alignment horizontal="center"/>
    </xf>
    <xf numFmtId="164" fontId="0" fillId="0" borderId="0" xfId="0" applyNumberFormat="1"/>
    <xf numFmtId="0" fontId="2" fillId="33" borderId="11" xfId="0" applyFont="1" applyFill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0" fontId="2" fillId="41" borderId="11" xfId="0" applyFont="1" applyFill="1" applyBorder="1" applyAlignment="1">
      <alignment horizontal="center"/>
    </xf>
    <xf numFmtId="0" fontId="2" fillId="41" borderId="12" xfId="0" applyFont="1" applyFill="1" applyBorder="1" applyAlignment="1">
      <alignment horizontal="center"/>
    </xf>
    <xf numFmtId="0" fontId="2" fillId="41" borderId="13" xfId="0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</cellXfs>
  <cellStyles count="264">
    <cellStyle name="20% - Accent1" xfId="136" builtinId="30" customBuiltin="1"/>
    <cellStyle name="20% - Accent1 2" xfId="35" xr:uid="{00000000-0005-0000-0000-000001000000}"/>
    <cellStyle name="20% - Accent1 2 2" xfId="163" xr:uid="{00000000-0005-0000-0000-000002000000}"/>
    <cellStyle name="20% - Accent1 2 3" xfId="213" xr:uid="{00000000-0005-0000-0000-000003000000}"/>
    <cellStyle name="20% - Accent2" xfId="140" builtinId="34" customBuiltin="1"/>
    <cellStyle name="20% - Accent2 2" xfId="36" xr:uid="{00000000-0005-0000-0000-000005000000}"/>
    <cellStyle name="20% - Accent2 2 2" xfId="164" xr:uid="{00000000-0005-0000-0000-000006000000}"/>
    <cellStyle name="20% - Accent2 2 3" xfId="214" xr:uid="{00000000-0005-0000-0000-000007000000}"/>
    <cellStyle name="20% - Accent3" xfId="144" builtinId="38" customBuiltin="1"/>
    <cellStyle name="20% - Accent3 2" xfId="37" xr:uid="{00000000-0005-0000-0000-000009000000}"/>
    <cellStyle name="20% - Accent3 2 2" xfId="165" xr:uid="{00000000-0005-0000-0000-00000A000000}"/>
    <cellStyle name="20% - Accent3 2 3" xfId="215" xr:uid="{00000000-0005-0000-0000-00000B000000}"/>
    <cellStyle name="20% - Accent4" xfId="148" builtinId="42" customBuiltin="1"/>
    <cellStyle name="20% - Accent4 2" xfId="38" xr:uid="{00000000-0005-0000-0000-00000D000000}"/>
    <cellStyle name="20% - Accent4 2 2" xfId="166" xr:uid="{00000000-0005-0000-0000-00000E000000}"/>
    <cellStyle name="20% - Accent4 2 3" xfId="216" xr:uid="{00000000-0005-0000-0000-00000F000000}"/>
    <cellStyle name="20% - Accent5" xfId="152" builtinId="46" customBuiltin="1"/>
    <cellStyle name="20% - Accent5 2" xfId="39" xr:uid="{00000000-0005-0000-0000-000011000000}"/>
    <cellStyle name="20% - Accent5 2 2" xfId="167" xr:uid="{00000000-0005-0000-0000-000012000000}"/>
    <cellStyle name="20% - Accent5 2 3" xfId="217" xr:uid="{00000000-0005-0000-0000-000013000000}"/>
    <cellStyle name="20% - Accent6" xfId="156" builtinId="50" customBuiltin="1"/>
    <cellStyle name="20% - Accent6 2" xfId="40" xr:uid="{00000000-0005-0000-0000-000015000000}"/>
    <cellStyle name="20% - Accent6 2 2" xfId="168" xr:uid="{00000000-0005-0000-0000-000016000000}"/>
    <cellStyle name="20% - Accent6 2 3" xfId="218" xr:uid="{00000000-0005-0000-0000-000017000000}"/>
    <cellStyle name="40% - Accent1" xfId="137" builtinId="31" customBuiltin="1"/>
    <cellStyle name="40% - Accent1 2" xfId="41" xr:uid="{00000000-0005-0000-0000-000019000000}"/>
    <cellStyle name="40% - Accent1 2 2" xfId="169" xr:uid="{00000000-0005-0000-0000-00001A000000}"/>
    <cellStyle name="40% - Accent1 2 3" xfId="219" xr:uid="{00000000-0005-0000-0000-00001B000000}"/>
    <cellStyle name="40% - Accent2" xfId="141" builtinId="35" customBuiltin="1"/>
    <cellStyle name="40% - Accent2 2" xfId="42" xr:uid="{00000000-0005-0000-0000-00001D000000}"/>
    <cellStyle name="40% - Accent2 2 2" xfId="170" xr:uid="{00000000-0005-0000-0000-00001E000000}"/>
    <cellStyle name="40% - Accent2 2 3" xfId="220" xr:uid="{00000000-0005-0000-0000-00001F000000}"/>
    <cellStyle name="40% - Accent3" xfId="145" builtinId="39" customBuiltin="1"/>
    <cellStyle name="40% - Accent3 2" xfId="43" xr:uid="{00000000-0005-0000-0000-000021000000}"/>
    <cellStyle name="40% - Accent3 2 2" xfId="171" xr:uid="{00000000-0005-0000-0000-000022000000}"/>
    <cellStyle name="40% - Accent3 2 3" xfId="221" xr:uid="{00000000-0005-0000-0000-000023000000}"/>
    <cellStyle name="40% - Accent4" xfId="149" builtinId="43" customBuiltin="1"/>
    <cellStyle name="40% - Accent4 2" xfId="44" xr:uid="{00000000-0005-0000-0000-000025000000}"/>
    <cellStyle name="40% - Accent4 2 2" xfId="172" xr:uid="{00000000-0005-0000-0000-000026000000}"/>
    <cellStyle name="40% - Accent4 2 3" xfId="222" xr:uid="{00000000-0005-0000-0000-000027000000}"/>
    <cellStyle name="40% - Accent5" xfId="153" builtinId="47" customBuiltin="1"/>
    <cellStyle name="40% - Accent5 2" xfId="45" xr:uid="{00000000-0005-0000-0000-000029000000}"/>
    <cellStyle name="40% - Accent5 2 2" xfId="173" xr:uid="{00000000-0005-0000-0000-00002A000000}"/>
    <cellStyle name="40% - Accent5 2 3" xfId="223" xr:uid="{00000000-0005-0000-0000-00002B000000}"/>
    <cellStyle name="40% - Accent6" xfId="157" builtinId="51" customBuiltin="1"/>
    <cellStyle name="40% - Accent6 2" xfId="46" xr:uid="{00000000-0005-0000-0000-00002D000000}"/>
    <cellStyle name="40% - Accent6 2 2" xfId="174" xr:uid="{00000000-0005-0000-0000-00002E000000}"/>
    <cellStyle name="40% - Accent6 2 3" xfId="224" xr:uid="{00000000-0005-0000-0000-00002F000000}"/>
    <cellStyle name="60% - Accent1" xfId="138" builtinId="32" customBuiltin="1"/>
    <cellStyle name="60% - Accent1 2" xfId="47" xr:uid="{00000000-0005-0000-0000-000031000000}"/>
    <cellStyle name="60% - Accent2" xfId="142" builtinId="36" customBuiltin="1"/>
    <cellStyle name="60% - Accent2 2" xfId="48" xr:uid="{00000000-0005-0000-0000-000033000000}"/>
    <cellStyle name="60% - Accent3" xfId="146" builtinId="40" customBuiltin="1"/>
    <cellStyle name="60% - Accent3 2" xfId="49" xr:uid="{00000000-0005-0000-0000-000035000000}"/>
    <cellStyle name="60% - Accent4" xfId="150" builtinId="44" customBuiltin="1"/>
    <cellStyle name="60% - Accent4 2" xfId="50" xr:uid="{00000000-0005-0000-0000-000037000000}"/>
    <cellStyle name="60% - Accent5" xfId="154" builtinId="48" customBuiltin="1"/>
    <cellStyle name="60% - Accent5 2" xfId="51" xr:uid="{00000000-0005-0000-0000-000039000000}"/>
    <cellStyle name="60% - Accent6" xfId="158" builtinId="52" customBuiltin="1"/>
    <cellStyle name="60% - Accent6 2" xfId="52" xr:uid="{00000000-0005-0000-0000-00003B000000}"/>
    <cellStyle name="Accent1" xfId="135" builtinId="29" customBuiltin="1"/>
    <cellStyle name="Accent1 2" xfId="53" xr:uid="{00000000-0005-0000-0000-00003D000000}"/>
    <cellStyle name="Accent2" xfId="139" builtinId="33" customBuiltin="1"/>
    <cellStyle name="Accent2 2" xfId="54" xr:uid="{00000000-0005-0000-0000-00003F000000}"/>
    <cellStyle name="Accent3" xfId="143" builtinId="37" customBuiltin="1"/>
    <cellStyle name="Accent3 2" xfId="55" xr:uid="{00000000-0005-0000-0000-000041000000}"/>
    <cellStyle name="Accent4" xfId="147" builtinId="41" customBuiltin="1"/>
    <cellStyle name="Accent4 2" xfId="56" xr:uid="{00000000-0005-0000-0000-000043000000}"/>
    <cellStyle name="Accent5" xfId="151" builtinId="45" customBuiltin="1"/>
    <cellStyle name="Accent5 2" xfId="57" xr:uid="{00000000-0005-0000-0000-000045000000}"/>
    <cellStyle name="Accent6" xfId="155" builtinId="49" customBuiltin="1"/>
    <cellStyle name="Accent6 2" xfId="58" xr:uid="{00000000-0005-0000-0000-000047000000}"/>
    <cellStyle name="Bad" xfId="124" builtinId="27" customBuiltin="1"/>
    <cellStyle name="Bad 2" xfId="59" xr:uid="{00000000-0005-0000-0000-000049000000}"/>
    <cellStyle name="Calculation" xfId="128" builtinId="22" customBuiltin="1"/>
    <cellStyle name="Calculation 2" xfId="60" xr:uid="{00000000-0005-0000-0000-00004B000000}"/>
    <cellStyle name="Check Cell" xfId="130" builtinId="23" customBuiltin="1"/>
    <cellStyle name="Check Cell 2" xfId="61" xr:uid="{00000000-0005-0000-0000-00004D000000}"/>
    <cellStyle name="Comma 2" xfId="2" xr:uid="{00000000-0005-0000-0000-00004E000000}"/>
    <cellStyle name="Comma 2 2" xfId="3" xr:uid="{00000000-0005-0000-0000-00004F000000}"/>
    <cellStyle name="Comma 2 3" xfId="162" xr:uid="{00000000-0005-0000-0000-000050000000}"/>
    <cellStyle name="Comma 3" xfId="4" xr:uid="{00000000-0005-0000-0000-000051000000}"/>
    <cellStyle name="Comma 4" xfId="25" xr:uid="{00000000-0005-0000-0000-000052000000}"/>
    <cellStyle name="Comma 4 2" xfId="31" xr:uid="{00000000-0005-0000-0000-000053000000}"/>
    <cellStyle name="Comma 4 2 2" xfId="62" xr:uid="{00000000-0005-0000-0000-000054000000}"/>
    <cellStyle name="Comma 4 3" xfId="175" xr:uid="{00000000-0005-0000-0000-000055000000}"/>
    <cellStyle name="Comma 4 4" xfId="225" xr:uid="{00000000-0005-0000-0000-000056000000}"/>
    <cellStyle name="Comma 5" xfId="63" xr:uid="{00000000-0005-0000-0000-000057000000}"/>
    <cellStyle name="Comma 5 2" xfId="176" xr:uid="{00000000-0005-0000-0000-000058000000}"/>
    <cellStyle name="Comma 5 3" xfId="226" xr:uid="{00000000-0005-0000-0000-000059000000}"/>
    <cellStyle name="Currency 2" xfId="5" xr:uid="{00000000-0005-0000-0000-00005A000000}"/>
    <cellStyle name="Currency 2 2" xfId="6" xr:uid="{00000000-0005-0000-0000-00005B000000}"/>
    <cellStyle name="Currency 2 2 2" xfId="178" xr:uid="{00000000-0005-0000-0000-00005C000000}"/>
    <cellStyle name="Currency 2 2 3" xfId="228" xr:uid="{00000000-0005-0000-0000-00005D000000}"/>
    <cellStyle name="Currency 2 3" xfId="177" xr:uid="{00000000-0005-0000-0000-00005E000000}"/>
    <cellStyle name="Currency 2 4" xfId="227" xr:uid="{00000000-0005-0000-0000-00005F000000}"/>
    <cellStyle name="Explanatory Text" xfId="133" builtinId="53" customBuiltin="1"/>
    <cellStyle name="Explanatory Text 2" xfId="64" xr:uid="{00000000-0005-0000-0000-000061000000}"/>
    <cellStyle name="Good" xfId="123" builtinId="26" customBuiltin="1"/>
    <cellStyle name="Good 2" xfId="65" xr:uid="{00000000-0005-0000-0000-000063000000}"/>
    <cellStyle name="Heading 1" xfId="119" builtinId="16" customBuiltin="1"/>
    <cellStyle name="Heading 1 2" xfId="66" xr:uid="{00000000-0005-0000-0000-000065000000}"/>
    <cellStyle name="Heading 2" xfId="120" builtinId="17" customBuiltin="1"/>
    <cellStyle name="Heading 2 2" xfId="67" xr:uid="{00000000-0005-0000-0000-000067000000}"/>
    <cellStyle name="Heading 3" xfId="121" builtinId="18" customBuiltin="1"/>
    <cellStyle name="Heading 3 2" xfId="68" xr:uid="{00000000-0005-0000-0000-000069000000}"/>
    <cellStyle name="Heading 4" xfId="122" builtinId="19" customBuiltin="1"/>
    <cellStyle name="Heading 4 2" xfId="69" xr:uid="{00000000-0005-0000-0000-00006B000000}"/>
    <cellStyle name="Input" xfId="126" builtinId="20" customBuiltin="1"/>
    <cellStyle name="Input 2" xfId="70" xr:uid="{00000000-0005-0000-0000-00006D000000}"/>
    <cellStyle name="Linked Cell" xfId="129" builtinId="24" customBuiltin="1"/>
    <cellStyle name="Linked Cell 2" xfId="71" xr:uid="{00000000-0005-0000-0000-00006F000000}"/>
    <cellStyle name="Neutral" xfId="125" builtinId="28" customBuiltin="1"/>
    <cellStyle name="Neutral 2" xfId="72" xr:uid="{00000000-0005-0000-0000-000071000000}"/>
    <cellStyle name="Normal" xfId="0" builtinId="0"/>
    <cellStyle name="Normal 10" xfId="20" xr:uid="{00000000-0005-0000-0000-000073000000}"/>
    <cellStyle name="Normal 10 2" xfId="73" xr:uid="{00000000-0005-0000-0000-000074000000}"/>
    <cellStyle name="Normal 11" xfId="24" xr:uid="{00000000-0005-0000-0000-000075000000}"/>
    <cellStyle name="Normal 11 2" xfId="30" xr:uid="{00000000-0005-0000-0000-000076000000}"/>
    <cellStyle name="Normal 11 2 2" xfId="74" xr:uid="{00000000-0005-0000-0000-000077000000}"/>
    <cellStyle name="Normal 12" xfId="75" xr:uid="{00000000-0005-0000-0000-000078000000}"/>
    <cellStyle name="Normal 12 2" xfId="179" xr:uid="{00000000-0005-0000-0000-000079000000}"/>
    <cellStyle name="Normal 12 3" xfId="229" xr:uid="{00000000-0005-0000-0000-00007A000000}"/>
    <cellStyle name="Normal 13" xfId="76" xr:uid="{00000000-0005-0000-0000-00007B000000}"/>
    <cellStyle name="Normal 13 2" xfId="180" xr:uid="{00000000-0005-0000-0000-00007C000000}"/>
    <cellStyle name="Normal 13 3" xfId="230" xr:uid="{00000000-0005-0000-0000-00007D000000}"/>
    <cellStyle name="Normal 14" xfId="77" xr:uid="{00000000-0005-0000-0000-00007E000000}"/>
    <cellStyle name="Normal 14 2" xfId="181" xr:uid="{00000000-0005-0000-0000-00007F000000}"/>
    <cellStyle name="Normal 14 3" xfId="231" xr:uid="{00000000-0005-0000-0000-000080000000}"/>
    <cellStyle name="Normal 15" xfId="78" xr:uid="{00000000-0005-0000-0000-000081000000}"/>
    <cellStyle name="Normal 15 2" xfId="182" xr:uid="{00000000-0005-0000-0000-000082000000}"/>
    <cellStyle name="Normal 15 3" xfId="232" xr:uid="{00000000-0005-0000-0000-000083000000}"/>
    <cellStyle name="Normal 16" xfId="79" xr:uid="{00000000-0005-0000-0000-000084000000}"/>
    <cellStyle name="Normal 16 2" xfId="183" xr:uid="{00000000-0005-0000-0000-000085000000}"/>
    <cellStyle name="Normal 16 3" xfId="233" xr:uid="{00000000-0005-0000-0000-000086000000}"/>
    <cellStyle name="Normal 17" xfId="80" xr:uid="{00000000-0005-0000-0000-000087000000}"/>
    <cellStyle name="Normal 17 2" xfId="184" xr:uid="{00000000-0005-0000-0000-000088000000}"/>
    <cellStyle name="Normal 17 3" xfId="234" xr:uid="{00000000-0005-0000-0000-000089000000}"/>
    <cellStyle name="Normal 18" xfId="81" xr:uid="{00000000-0005-0000-0000-00008A000000}"/>
    <cellStyle name="Normal 18 2" xfId="185" xr:uid="{00000000-0005-0000-0000-00008B000000}"/>
    <cellStyle name="Normal 18 3" xfId="235" xr:uid="{00000000-0005-0000-0000-00008C000000}"/>
    <cellStyle name="Normal 19" xfId="82" xr:uid="{00000000-0005-0000-0000-00008D000000}"/>
    <cellStyle name="Normal 19 2" xfId="186" xr:uid="{00000000-0005-0000-0000-00008E000000}"/>
    <cellStyle name="Normal 19 3" xfId="236" xr:uid="{00000000-0005-0000-0000-00008F000000}"/>
    <cellStyle name="Normal 2" xfId="7" xr:uid="{00000000-0005-0000-0000-000090000000}"/>
    <cellStyle name="Normal 2 2" xfId="8" xr:uid="{00000000-0005-0000-0000-000091000000}"/>
    <cellStyle name="Normal 2 2 2" xfId="83" xr:uid="{00000000-0005-0000-0000-000092000000}"/>
    <cellStyle name="Normal 2 2 2 2" xfId="84" xr:uid="{00000000-0005-0000-0000-000093000000}"/>
    <cellStyle name="Normal 2 2 2 2 2" xfId="188" xr:uid="{00000000-0005-0000-0000-000094000000}"/>
    <cellStyle name="Normal 2 2 2 2 3" xfId="238" xr:uid="{00000000-0005-0000-0000-000095000000}"/>
    <cellStyle name="Normal 2 2 2 3" xfId="85" xr:uid="{00000000-0005-0000-0000-000096000000}"/>
    <cellStyle name="Normal 2 2 2 3 2" xfId="189" xr:uid="{00000000-0005-0000-0000-000097000000}"/>
    <cellStyle name="Normal 2 2 2 3 3" xfId="239" xr:uid="{00000000-0005-0000-0000-000098000000}"/>
    <cellStyle name="Normal 2 2 2 4" xfId="86" xr:uid="{00000000-0005-0000-0000-000099000000}"/>
    <cellStyle name="Normal 2 2 2 4 2" xfId="190" xr:uid="{00000000-0005-0000-0000-00009A000000}"/>
    <cellStyle name="Normal 2 2 2 4 3" xfId="240" xr:uid="{00000000-0005-0000-0000-00009B000000}"/>
    <cellStyle name="Normal 2 2 2 5" xfId="187" xr:uid="{00000000-0005-0000-0000-00009C000000}"/>
    <cellStyle name="Normal 2 2 2 6" xfId="237" xr:uid="{00000000-0005-0000-0000-00009D000000}"/>
    <cellStyle name="Normal 2 3" xfId="87" xr:uid="{00000000-0005-0000-0000-00009E000000}"/>
    <cellStyle name="Normal 2 3 2" xfId="191" xr:uid="{00000000-0005-0000-0000-00009F000000}"/>
    <cellStyle name="Normal 2 3 3" xfId="241" xr:uid="{00000000-0005-0000-0000-0000A0000000}"/>
    <cellStyle name="Normal 2 4" xfId="160" xr:uid="{00000000-0005-0000-0000-0000A1000000}"/>
    <cellStyle name="Normal 2 5" xfId="263" xr:uid="{00000000-0005-0000-0000-0000A2000000}"/>
    <cellStyle name="Normal 20" xfId="88" xr:uid="{00000000-0005-0000-0000-0000A3000000}"/>
    <cellStyle name="Normal 20 2" xfId="192" xr:uid="{00000000-0005-0000-0000-0000A4000000}"/>
    <cellStyle name="Normal 20 3" xfId="242" xr:uid="{00000000-0005-0000-0000-0000A5000000}"/>
    <cellStyle name="Normal 21" xfId="89" xr:uid="{00000000-0005-0000-0000-0000A6000000}"/>
    <cellStyle name="Normal 21 2" xfId="193" xr:uid="{00000000-0005-0000-0000-0000A7000000}"/>
    <cellStyle name="Normal 21 3" xfId="243" xr:uid="{00000000-0005-0000-0000-0000A8000000}"/>
    <cellStyle name="Normal 22" xfId="90" xr:uid="{00000000-0005-0000-0000-0000A9000000}"/>
    <cellStyle name="Normal 22 2" xfId="194" xr:uid="{00000000-0005-0000-0000-0000AA000000}"/>
    <cellStyle name="Normal 22 3" xfId="244" xr:uid="{00000000-0005-0000-0000-0000AB000000}"/>
    <cellStyle name="Normal 23" xfId="91" xr:uid="{00000000-0005-0000-0000-0000AC000000}"/>
    <cellStyle name="Normal 23 2" xfId="195" xr:uid="{00000000-0005-0000-0000-0000AD000000}"/>
    <cellStyle name="Normal 23 3" xfId="245" xr:uid="{00000000-0005-0000-0000-0000AE000000}"/>
    <cellStyle name="Normal 24" xfId="159" xr:uid="{00000000-0005-0000-0000-0000AF000000}"/>
    <cellStyle name="Normal 25" xfId="212" xr:uid="{00000000-0005-0000-0000-0000B0000000}"/>
    <cellStyle name="Normal 25 2" xfId="262" xr:uid="{00000000-0005-0000-0000-0000B1000000}"/>
    <cellStyle name="Normal 3" xfId="9" xr:uid="{00000000-0005-0000-0000-0000B2000000}"/>
    <cellStyle name="Normal 3 2" xfId="10" xr:uid="{00000000-0005-0000-0000-0000B3000000}"/>
    <cellStyle name="Normal 3 2 2" xfId="92" xr:uid="{00000000-0005-0000-0000-0000B4000000}"/>
    <cellStyle name="Normal 3 3" xfId="21" xr:uid="{00000000-0005-0000-0000-0000B5000000}"/>
    <cellStyle name="Normal 3 3 2" xfId="93" xr:uid="{00000000-0005-0000-0000-0000B6000000}"/>
    <cellStyle name="Normal 3 3 3" xfId="196" xr:uid="{00000000-0005-0000-0000-0000B7000000}"/>
    <cellStyle name="Normal 3 3 4" xfId="246" xr:uid="{00000000-0005-0000-0000-0000B8000000}"/>
    <cellStyle name="Normal 3 4" xfId="23" xr:uid="{00000000-0005-0000-0000-0000B9000000}"/>
    <cellStyle name="Normal 3 5" xfId="22" xr:uid="{00000000-0005-0000-0000-0000BA000000}"/>
    <cellStyle name="Normal 3 5 2" xfId="27" xr:uid="{00000000-0005-0000-0000-0000BB000000}"/>
    <cellStyle name="Normal 3 5 2 2" xfId="33" xr:uid="{00000000-0005-0000-0000-0000BC000000}"/>
    <cellStyle name="Normal 3 5 3" xfId="28" xr:uid="{00000000-0005-0000-0000-0000BD000000}"/>
    <cellStyle name="Normal 3 6" xfId="29" xr:uid="{00000000-0005-0000-0000-0000BE000000}"/>
    <cellStyle name="Normal 3 7" xfId="161" xr:uid="{00000000-0005-0000-0000-0000BF000000}"/>
    <cellStyle name="Normal 4" xfId="11" xr:uid="{00000000-0005-0000-0000-0000C0000000}"/>
    <cellStyle name="Normal 4 2" xfId="95" xr:uid="{00000000-0005-0000-0000-0000C1000000}"/>
    <cellStyle name="Normal 4 2 2" xfId="198" xr:uid="{00000000-0005-0000-0000-0000C2000000}"/>
    <cellStyle name="Normal 4 2 3" xfId="248" xr:uid="{00000000-0005-0000-0000-0000C3000000}"/>
    <cellStyle name="Normal 4 3" xfId="96" xr:uid="{00000000-0005-0000-0000-0000C4000000}"/>
    <cellStyle name="Normal 4 3 2" xfId="199" xr:uid="{00000000-0005-0000-0000-0000C5000000}"/>
    <cellStyle name="Normal 4 3 3" xfId="249" xr:uid="{00000000-0005-0000-0000-0000C6000000}"/>
    <cellStyle name="Normal 4 4" xfId="97" xr:uid="{00000000-0005-0000-0000-0000C7000000}"/>
    <cellStyle name="Normal 4 5" xfId="94" xr:uid="{00000000-0005-0000-0000-0000C8000000}"/>
    <cellStyle name="Normal 4 6" xfId="197" xr:uid="{00000000-0005-0000-0000-0000C9000000}"/>
    <cellStyle name="Normal 4 7" xfId="247" xr:uid="{00000000-0005-0000-0000-0000CA000000}"/>
    <cellStyle name="Normal 5" xfId="12" xr:uid="{00000000-0005-0000-0000-0000CB000000}"/>
    <cellStyle name="Normal 5 2" xfId="98" xr:uid="{00000000-0005-0000-0000-0000CC000000}"/>
    <cellStyle name="Normal 5 3" xfId="200" xr:uid="{00000000-0005-0000-0000-0000CD000000}"/>
    <cellStyle name="Normal 5 4" xfId="250" xr:uid="{00000000-0005-0000-0000-0000CE000000}"/>
    <cellStyle name="Normal 6" xfId="13" xr:uid="{00000000-0005-0000-0000-0000CF000000}"/>
    <cellStyle name="Normal 6 2" xfId="201" xr:uid="{00000000-0005-0000-0000-0000D0000000}"/>
    <cellStyle name="Normal 6 3" xfId="251" xr:uid="{00000000-0005-0000-0000-0000D1000000}"/>
    <cellStyle name="Normal 7" xfId="14" xr:uid="{00000000-0005-0000-0000-0000D2000000}"/>
    <cellStyle name="Normal 7 2" xfId="99" xr:uid="{00000000-0005-0000-0000-0000D3000000}"/>
    <cellStyle name="Normal 8" xfId="15" xr:uid="{00000000-0005-0000-0000-0000D4000000}"/>
    <cellStyle name="Normal 8 2" xfId="100" xr:uid="{00000000-0005-0000-0000-0000D5000000}"/>
    <cellStyle name="Normal 9" xfId="1" xr:uid="{00000000-0005-0000-0000-0000D6000000}"/>
    <cellStyle name="Normal 9 2" xfId="101" xr:uid="{00000000-0005-0000-0000-0000D7000000}"/>
    <cellStyle name="Note" xfId="132" builtinId="10" customBuiltin="1"/>
    <cellStyle name="Note 2" xfId="102" xr:uid="{00000000-0005-0000-0000-0000D9000000}"/>
    <cellStyle name="Note 2 2" xfId="202" xr:uid="{00000000-0005-0000-0000-0000DA000000}"/>
    <cellStyle name="Note 2 3" xfId="252" xr:uid="{00000000-0005-0000-0000-0000DB000000}"/>
    <cellStyle name="Output" xfId="127" builtinId="21" customBuiltin="1"/>
    <cellStyle name="Output 2" xfId="103" xr:uid="{00000000-0005-0000-0000-0000DD000000}"/>
    <cellStyle name="Percent 10" xfId="104" xr:uid="{00000000-0005-0000-0000-0000DE000000}"/>
    <cellStyle name="Percent 10 2" xfId="203" xr:uid="{00000000-0005-0000-0000-0000DF000000}"/>
    <cellStyle name="Percent 10 3" xfId="253" xr:uid="{00000000-0005-0000-0000-0000E0000000}"/>
    <cellStyle name="Percent 2" xfId="16" xr:uid="{00000000-0005-0000-0000-0000E1000000}"/>
    <cellStyle name="Percent 2 2" xfId="17" xr:uid="{00000000-0005-0000-0000-0000E2000000}"/>
    <cellStyle name="Percent 2 2 2" xfId="105" xr:uid="{00000000-0005-0000-0000-0000E3000000}"/>
    <cellStyle name="Percent 2 2 2 2" xfId="204" xr:uid="{00000000-0005-0000-0000-0000E4000000}"/>
    <cellStyle name="Percent 2 2 2 3" xfId="254" xr:uid="{00000000-0005-0000-0000-0000E5000000}"/>
    <cellStyle name="Percent 2 3" xfId="106" xr:uid="{00000000-0005-0000-0000-0000E6000000}"/>
    <cellStyle name="Percent 2 3 2" xfId="205" xr:uid="{00000000-0005-0000-0000-0000E7000000}"/>
    <cellStyle name="Percent 2 3 3" xfId="255" xr:uid="{00000000-0005-0000-0000-0000E8000000}"/>
    <cellStyle name="Percent 3" xfId="18" xr:uid="{00000000-0005-0000-0000-0000E9000000}"/>
    <cellStyle name="Percent 3 2" xfId="107" xr:uid="{00000000-0005-0000-0000-0000EA000000}"/>
    <cellStyle name="Percent 3 2 2" xfId="206" xr:uid="{00000000-0005-0000-0000-0000EB000000}"/>
    <cellStyle name="Percent 3 2 3" xfId="256" xr:uid="{00000000-0005-0000-0000-0000EC000000}"/>
    <cellStyle name="Percent 3 3" xfId="108" xr:uid="{00000000-0005-0000-0000-0000ED000000}"/>
    <cellStyle name="Percent 3 4" xfId="34" xr:uid="{00000000-0005-0000-0000-0000EE000000}"/>
    <cellStyle name="Percent 4" xfId="19" xr:uid="{00000000-0005-0000-0000-0000EF000000}"/>
    <cellStyle name="Percent 4 2" xfId="110" xr:uid="{00000000-0005-0000-0000-0000F0000000}"/>
    <cellStyle name="Percent 4 2 2" xfId="208" xr:uid="{00000000-0005-0000-0000-0000F1000000}"/>
    <cellStyle name="Percent 4 2 3" xfId="258" xr:uid="{00000000-0005-0000-0000-0000F2000000}"/>
    <cellStyle name="Percent 4 3" xfId="109" xr:uid="{00000000-0005-0000-0000-0000F3000000}"/>
    <cellStyle name="Percent 4 4" xfId="207" xr:uid="{00000000-0005-0000-0000-0000F4000000}"/>
    <cellStyle name="Percent 4 5" xfId="257" xr:uid="{00000000-0005-0000-0000-0000F5000000}"/>
    <cellStyle name="Percent 5" xfId="26" xr:uid="{00000000-0005-0000-0000-0000F6000000}"/>
    <cellStyle name="Percent 5 2" xfId="32" xr:uid="{00000000-0005-0000-0000-0000F7000000}"/>
    <cellStyle name="Percent 5 2 2" xfId="111" xr:uid="{00000000-0005-0000-0000-0000F8000000}"/>
    <cellStyle name="Percent 6" xfId="112" xr:uid="{00000000-0005-0000-0000-0000F9000000}"/>
    <cellStyle name="Percent 7" xfId="113" xr:uid="{00000000-0005-0000-0000-0000FA000000}"/>
    <cellStyle name="Percent 7 2" xfId="209" xr:uid="{00000000-0005-0000-0000-0000FB000000}"/>
    <cellStyle name="Percent 7 3" xfId="259" xr:uid="{00000000-0005-0000-0000-0000FC000000}"/>
    <cellStyle name="Percent 8" xfId="114" xr:uid="{00000000-0005-0000-0000-0000FD000000}"/>
    <cellStyle name="Percent 8 2" xfId="210" xr:uid="{00000000-0005-0000-0000-0000FE000000}"/>
    <cellStyle name="Percent 8 3" xfId="260" xr:uid="{00000000-0005-0000-0000-0000FF000000}"/>
    <cellStyle name="Percent 9" xfId="115" xr:uid="{00000000-0005-0000-0000-000000010000}"/>
    <cellStyle name="Percent 9 2" xfId="211" xr:uid="{00000000-0005-0000-0000-000001010000}"/>
    <cellStyle name="Percent 9 3" xfId="261" xr:uid="{00000000-0005-0000-0000-000002010000}"/>
    <cellStyle name="Title" xfId="118" builtinId="15" customBuiltin="1"/>
    <cellStyle name="Total" xfId="134" builtinId="25" customBuiltin="1"/>
    <cellStyle name="Total 2" xfId="116" xr:uid="{00000000-0005-0000-0000-000005010000}"/>
    <cellStyle name="Warning Text" xfId="131" builtinId="11" customBuiltin="1"/>
    <cellStyle name="Warning Text 2" xfId="117" xr:uid="{00000000-0005-0000-0000-000007010000}"/>
  </cellStyles>
  <dxfs count="0"/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66"/>
  <sheetViews>
    <sheetView tabSelected="1" topLeftCell="AJ1" zoomScaleNormal="100" workbookViewId="0">
      <pane ySplit="11" topLeftCell="A12" activePane="bottomLeft" state="frozen"/>
      <selection activeCell="C1" sqref="C1"/>
      <selection pane="bottomLeft" activeCell="AU5" sqref="AU5"/>
    </sheetView>
  </sheetViews>
  <sheetFormatPr defaultRowHeight="15" x14ac:dyDescent="0.25"/>
  <cols>
    <col min="1" max="1" width="16.42578125" style="47" bestFit="1" customWidth="1"/>
    <col min="2" max="2" width="12.5703125" style="47" bestFit="1" customWidth="1"/>
    <col min="3" max="3" width="29" style="47" customWidth="1"/>
    <col min="4" max="4" width="15.85546875" style="47" customWidth="1"/>
    <col min="5" max="6" width="20.140625" style="47" customWidth="1"/>
    <col min="7" max="8" width="42" style="47" customWidth="1"/>
    <col min="9" max="9" width="36.85546875" style="47" customWidth="1"/>
    <col min="10" max="12" width="20.140625" style="47" customWidth="1"/>
    <col min="13" max="13" width="20.5703125" style="47" customWidth="1"/>
    <col min="14" max="15" width="20.140625" style="47" customWidth="1"/>
    <col min="16" max="16" width="23.5703125" style="47" customWidth="1"/>
    <col min="17" max="21" width="30.140625" style="47" customWidth="1"/>
    <col min="22" max="23" width="30.140625" style="49" customWidth="1"/>
    <col min="24" max="24" width="52.140625" style="47" customWidth="1"/>
    <col min="25" max="25" width="35.85546875" style="47" bestFit="1" customWidth="1"/>
    <col min="26" max="26" width="18.7109375" style="47" bestFit="1" customWidth="1"/>
    <col min="27" max="27" width="41.42578125" style="47" bestFit="1" customWidth="1"/>
    <col min="28" max="28" width="43.140625" style="47" bestFit="1" customWidth="1"/>
    <col min="29" max="29" width="25.42578125" style="77" bestFit="1" customWidth="1"/>
    <col min="30" max="30" width="36" style="77" bestFit="1" customWidth="1"/>
    <col min="31" max="31" width="34" style="77" bestFit="1" customWidth="1"/>
    <col min="32" max="32" width="45.42578125" style="77" bestFit="1" customWidth="1"/>
    <col min="33" max="33" width="36.28515625" style="47" customWidth="1"/>
    <col min="34" max="34" width="7.5703125" style="47" customWidth="1"/>
    <col min="35" max="35" width="24.7109375" style="47" customWidth="1"/>
    <col min="36" max="36" width="28.7109375" style="47" bestFit="1" customWidth="1"/>
    <col min="37" max="37" width="15.42578125" style="47" bestFit="1" customWidth="1"/>
    <col min="38" max="38" width="25" style="47" bestFit="1" customWidth="1"/>
    <col min="39" max="39" width="29.140625" style="47" bestFit="1" customWidth="1"/>
    <col min="40" max="40" width="24.28515625" style="47" bestFit="1" customWidth="1"/>
    <col min="41" max="41" width="20.5703125" style="47" bestFit="1" customWidth="1"/>
    <col min="42" max="42" width="24.85546875" style="47" bestFit="1" customWidth="1"/>
    <col min="43" max="43" width="41" style="47" customWidth="1"/>
    <col min="44" max="44" width="16.42578125" style="47" bestFit="1" customWidth="1"/>
    <col min="45" max="16384" width="9.140625" style="47"/>
  </cols>
  <sheetData>
    <row r="1" spans="1:46" s="13" customFormat="1" ht="15.75" thickBot="1" x14ac:dyDescent="0.3">
      <c r="A1" s="1" t="s">
        <v>852</v>
      </c>
      <c r="B1" s="2" t="s">
        <v>853</v>
      </c>
      <c r="C1" s="3" t="s">
        <v>854</v>
      </c>
      <c r="D1" s="4" t="s">
        <v>893</v>
      </c>
      <c r="E1" s="6" t="s">
        <v>895</v>
      </c>
      <c r="F1" s="6" t="s">
        <v>902</v>
      </c>
      <c r="G1" s="9" t="s">
        <v>855</v>
      </c>
      <c r="H1" s="10" t="s">
        <v>856</v>
      </c>
      <c r="I1" s="5" t="s">
        <v>864</v>
      </c>
      <c r="J1" s="7" t="s">
        <v>857</v>
      </c>
      <c r="K1" s="8" t="s">
        <v>858</v>
      </c>
      <c r="L1" s="1" t="s">
        <v>859</v>
      </c>
      <c r="M1" s="9" t="s">
        <v>860</v>
      </c>
      <c r="N1" s="10" t="s">
        <v>861</v>
      </c>
      <c r="O1" s="53" t="s">
        <v>901</v>
      </c>
      <c r="P1" s="8" t="s">
        <v>870</v>
      </c>
      <c r="Q1" s="4" t="s">
        <v>862</v>
      </c>
      <c r="R1" s="59" t="s">
        <v>904</v>
      </c>
      <c r="S1" s="61" t="s">
        <v>907</v>
      </c>
      <c r="T1" s="63" t="s">
        <v>908</v>
      </c>
      <c r="U1" s="69" t="s">
        <v>911</v>
      </c>
      <c r="V1" s="71" t="s">
        <v>911</v>
      </c>
      <c r="W1" s="71" t="s">
        <v>913</v>
      </c>
      <c r="X1" s="34" t="s">
        <v>897</v>
      </c>
      <c r="Y1" s="34" t="s">
        <v>898</v>
      </c>
      <c r="Z1" s="9" t="s">
        <v>863</v>
      </c>
      <c r="AA1" s="14" t="s">
        <v>871</v>
      </c>
      <c r="AB1" s="14" t="s">
        <v>885</v>
      </c>
      <c r="AC1" s="73" t="s">
        <v>872</v>
      </c>
      <c r="AD1" s="78" t="s">
        <v>873</v>
      </c>
      <c r="AE1" s="78" t="s">
        <v>874</v>
      </c>
      <c r="AF1" s="78" t="s">
        <v>875</v>
      </c>
      <c r="AG1" s="4" t="s">
        <v>876</v>
      </c>
      <c r="AH1" s="80" t="s">
        <v>865</v>
      </c>
      <c r="AI1" s="81"/>
      <c r="AJ1" s="41" t="s">
        <v>882</v>
      </c>
      <c r="AK1" s="4" t="s">
        <v>866</v>
      </c>
      <c r="AL1" s="11" t="s">
        <v>867</v>
      </c>
      <c r="AM1" s="31" t="s">
        <v>878</v>
      </c>
      <c r="AN1" s="8" t="s">
        <v>868</v>
      </c>
      <c r="AO1" s="82" t="s">
        <v>869</v>
      </c>
      <c r="AP1" s="83"/>
      <c r="AQ1" s="84"/>
      <c r="AR1" s="12" t="s">
        <v>914</v>
      </c>
    </row>
    <row r="2" spans="1:46" s="29" customFormat="1" x14ac:dyDescent="0.25">
      <c r="A2" s="17"/>
      <c r="B2" s="18"/>
      <c r="C2" s="19"/>
      <c r="D2" s="20"/>
      <c r="E2" s="22" t="s">
        <v>896</v>
      </c>
      <c r="F2" s="22" t="s">
        <v>903</v>
      </c>
      <c r="G2" s="15" t="s">
        <v>881</v>
      </c>
      <c r="H2" s="15" t="s">
        <v>881</v>
      </c>
      <c r="I2" s="21"/>
      <c r="J2" s="23"/>
      <c r="K2" s="24"/>
      <c r="L2" s="17"/>
      <c r="M2" s="25"/>
      <c r="N2" s="19"/>
      <c r="O2" s="54"/>
      <c r="P2" s="24"/>
      <c r="Q2" s="20"/>
      <c r="R2" s="60" t="s">
        <v>905</v>
      </c>
      <c r="S2" s="62" t="s">
        <v>905</v>
      </c>
      <c r="T2" s="64" t="s">
        <v>909</v>
      </c>
      <c r="U2" s="70" t="s">
        <v>910</v>
      </c>
      <c r="V2" s="72" t="s">
        <v>912</v>
      </c>
      <c r="W2" s="72"/>
      <c r="X2" s="21" t="s">
        <v>888</v>
      </c>
      <c r="Y2" s="22"/>
      <c r="Z2" s="25"/>
      <c r="AA2" s="26"/>
      <c r="AB2" s="26"/>
      <c r="AC2" s="74"/>
      <c r="AD2" s="74"/>
      <c r="AE2" s="74"/>
      <c r="AF2" s="74"/>
      <c r="AG2" s="20"/>
      <c r="AH2" s="19"/>
      <c r="AI2" s="19"/>
      <c r="AJ2" s="19">
        <v>1</v>
      </c>
      <c r="AK2" s="20"/>
      <c r="AL2" s="27"/>
      <c r="AM2" s="22"/>
      <c r="AN2" s="24"/>
      <c r="AO2" s="17" t="s">
        <v>879</v>
      </c>
      <c r="AP2" s="17" t="s">
        <v>889</v>
      </c>
      <c r="AQ2" s="17" t="s">
        <v>880</v>
      </c>
      <c r="AR2" s="28"/>
    </row>
    <row r="3" spans="1:46" s="29" customFormat="1" x14ac:dyDescent="0.25">
      <c r="A3" s="17"/>
      <c r="B3" s="18"/>
      <c r="C3" s="19"/>
      <c r="D3" s="20"/>
      <c r="E3" s="22"/>
      <c r="F3" s="22"/>
      <c r="G3" s="25"/>
      <c r="H3" s="19"/>
      <c r="I3" s="21"/>
      <c r="J3" s="23"/>
      <c r="K3" s="24"/>
      <c r="L3" s="17"/>
      <c r="M3" s="25"/>
      <c r="N3" s="19"/>
      <c r="O3" s="54"/>
      <c r="P3" s="24"/>
      <c r="Q3" s="20"/>
      <c r="R3" s="60" t="s">
        <v>906</v>
      </c>
      <c r="S3" s="62" t="s">
        <v>906</v>
      </c>
      <c r="T3" s="64"/>
      <c r="U3" s="70"/>
      <c r="V3" s="72"/>
      <c r="W3" s="72"/>
      <c r="X3" s="21"/>
      <c r="Y3" s="51" t="s">
        <v>899</v>
      </c>
      <c r="Z3" s="25"/>
      <c r="AA3" s="26"/>
      <c r="AB3" s="26"/>
      <c r="AC3" s="74" t="s">
        <v>877</v>
      </c>
      <c r="AD3" s="74"/>
      <c r="AE3" s="74"/>
      <c r="AF3" s="74"/>
      <c r="AG3" s="20"/>
      <c r="AH3" s="19"/>
      <c r="AI3" s="19"/>
      <c r="AJ3" s="19"/>
      <c r="AK3" s="20"/>
      <c r="AL3" s="27"/>
      <c r="AM3" s="22" t="s">
        <v>886</v>
      </c>
      <c r="AN3" s="24"/>
      <c r="AO3" s="17"/>
      <c r="AP3" s="17"/>
      <c r="AQ3" s="17"/>
      <c r="AR3" s="28"/>
    </row>
    <row r="4" spans="1:46" s="15" customFormat="1" x14ac:dyDescent="0.25">
      <c r="D4" s="85"/>
      <c r="E4" s="85"/>
      <c r="F4" s="85"/>
      <c r="V4" s="30"/>
      <c r="W4" s="30"/>
      <c r="X4" s="85"/>
      <c r="Y4" s="50" t="s">
        <v>900</v>
      </c>
      <c r="AC4" s="75"/>
      <c r="AD4" s="75"/>
      <c r="AE4" s="75"/>
      <c r="AF4" s="75"/>
      <c r="AL4" s="16"/>
    </row>
    <row r="5" spans="1:46" s="15" customFormat="1" x14ac:dyDescent="0.25">
      <c r="G5" s="85"/>
      <c r="H5" s="85"/>
      <c r="P5" s="85"/>
      <c r="V5" s="30"/>
      <c r="W5" s="30"/>
      <c r="Y5" s="85"/>
      <c r="AC5" s="75"/>
      <c r="AD5" s="75"/>
      <c r="AE5" s="75"/>
      <c r="AF5" s="75"/>
      <c r="AL5" s="16"/>
    </row>
    <row r="6" spans="1:46" s="15" customFormat="1" x14ac:dyDescent="0.25">
      <c r="V6" s="30"/>
      <c r="W6" s="30"/>
      <c r="AC6" s="75"/>
      <c r="AD6" s="75"/>
      <c r="AE6" s="75"/>
      <c r="AF6" s="75"/>
      <c r="AL6" s="16"/>
    </row>
    <row r="7" spans="1:46" s="15" customFormat="1" x14ac:dyDescent="0.25">
      <c r="V7" s="30"/>
      <c r="W7" s="30"/>
      <c r="AC7" s="75"/>
      <c r="AD7" s="75"/>
      <c r="AE7" s="75"/>
      <c r="AF7" s="75"/>
      <c r="AL7" s="16"/>
    </row>
    <row r="8" spans="1:46" s="15" customFormat="1" x14ac:dyDescent="0.25">
      <c r="E8" s="15" t="s">
        <v>887</v>
      </c>
      <c r="V8" s="30"/>
      <c r="W8" s="30"/>
      <c r="AC8" s="75"/>
      <c r="AD8" s="75"/>
      <c r="AE8" s="75"/>
      <c r="AF8" s="75"/>
      <c r="AL8" s="16"/>
      <c r="AT8" s="15" t="s">
        <v>884</v>
      </c>
    </row>
    <row r="9" spans="1:46" s="15" customFormat="1" x14ac:dyDescent="0.25">
      <c r="G9" s="15" t="s">
        <v>891</v>
      </c>
      <c r="H9" s="15" t="s">
        <v>890</v>
      </c>
      <c r="V9" s="30"/>
      <c r="W9" s="30"/>
      <c r="AC9" s="75"/>
      <c r="AD9" s="75"/>
      <c r="AE9" s="75"/>
      <c r="AF9" s="75"/>
      <c r="AL9" s="16"/>
      <c r="AT9" s="15">
        <f>SUM(AT12:AT866)</f>
        <v>761</v>
      </c>
    </row>
    <row r="10" spans="1:46" s="15" customFormat="1" x14ac:dyDescent="0.25">
      <c r="V10" s="30"/>
      <c r="W10" s="30"/>
      <c r="AC10" s="75"/>
      <c r="AD10" s="75"/>
      <c r="AE10" s="75"/>
      <c r="AF10" s="75"/>
      <c r="AL10" s="16"/>
    </row>
    <row r="11" spans="1:46" s="15" customFormat="1" x14ac:dyDescent="0.25">
      <c r="D11" s="30">
        <f>SUM(D12:D866)</f>
        <v>564398012</v>
      </c>
      <c r="E11" s="30">
        <f>SUM(E12:E866)</f>
        <v>4787885</v>
      </c>
      <c r="F11" s="30"/>
      <c r="G11" s="15">
        <f>SUM(G12:G866)</f>
        <v>316750</v>
      </c>
      <c r="H11" s="15">
        <f>SUM(H12:H866)</f>
        <v>1981476</v>
      </c>
      <c r="U11" s="30">
        <f>SUM(U12:U866)</f>
        <v>713333</v>
      </c>
      <c r="V11" s="30">
        <f>SUM(V12:V866)</f>
        <v>4718702</v>
      </c>
      <c r="W11" s="30"/>
      <c r="X11" s="32">
        <f>SUM(X12:X866)</f>
        <v>7020991833.5803633</v>
      </c>
      <c r="Y11" s="33">
        <f>SUM(Y12:Y866)</f>
        <v>2949772159.3299994</v>
      </c>
      <c r="AC11" s="75"/>
      <c r="AD11" s="75"/>
      <c r="AE11" s="75"/>
      <c r="AF11" s="75"/>
      <c r="AK11" s="30">
        <f>SUM(AK12:AK866)</f>
        <v>1208093381</v>
      </c>
      <c r="AL11" s="79">
        <v>0.12439734468690533</v>
      </c>
      <c r="AR11" s="30">
        <f>SUM(AR12:AR866)</f>
        <v>644398012</v>
      </c>
    </row>
    <row r="12" spans="1:46" ht="15" customHeight="1" x14ac:dyDescent="0.25">
      <c r="A12" s="43">
        <v>54</v>
      </c>
      <c r="B12" s="43">
        <v>100</v>
      </c>
      <c r="C12" s="44" t="s">
        <v>0</v>
      </c>
      <c r="D12" s="35">
        <v>694942</v>
      </c>
      <c r="E12" s="36">
        <v>1719</v>
      </c>
      <c r="F12" s="58">
        <f t="shared" ref="F12:F75" si="0">LOG10(E12)</f>
        <v>3.2352758766870524</v>
      </c>
      <c r="G12" s="52">
        <v>115</v>
      </c>
      <c r="H12" s="52">
        <v>836</v>
      </c>
      <c r="I12" s="37">
        <f t="shared" ref="I12:I75" si="1">ROUND(G12/H12,6)*100</f>
        <v>13.755999999999998</v>
      </c>
      <c r="J12" s="37">
        <v>2076</v>
      </c>
      <c r="K12" s="37">
        <v>1971</v>
      </c>
      <c r="L12" s="37">
        <v>1708</v>
      </c>
      <c r="M12" s="37">
        <v>1657</v>
      </c>
      <c r="N12" s="45">
        <v>1707</v>
      </c>
      <c r="O12" s="55">
        <v>1740</v>
      </c>
      <c r="P12" s="45">
        <f t="shared" ref="P12:P75" si="2">MAX(J12:O12)</f>
        <v>2076</v>
      </c>
      <c r="Q12" s="38">
        <f t="shared" ref="Q12:Q75" si="3">ROUND(IF(100*(1-(E12/P12))&lt;0,0,100*(1-E12/P12)),2)</f>
        <v>17.2</v>
      </c>
      <c r="R12" s="65">
        <v>11051400</v>
      </c>
      <c r="S12" s="65">
        <v>74176304</v>
      </c>
      <c r="T12" s="66">
        <f t="shared" ref="T12:T75" si="4">ROUND(R12/S12*100,6)</f>
        <v>14.898828</v>
      </c>
      <c r="U12" s="36">
        <v>361</v>
      </c>
      <c r="V12">
        <v>1865</v>
      </c>
      <c r="W12">
        <f>ROUND(U12/V12*100,2)</f>
        <v>19.36</v>
      </c>
      <c r="X12" s="57">
        <v>634674.78240261797</v>
      </c>
      <c r="Y12" s="46">
        <v>449283</v>
      </c>
      <c r="Z12" s="37">
        <f t="shared" ref="Z12:Z75" si="5">ROUND(Y$11/X$11,6)</f>
        <v>0.42013600000000001</v>
      </c>
      <c r="AA12" s="37" t="str">
        <f t="shared" ref="AA12:AA75" si="6">IF(AND(2500&lt;=E12,E12&lt;3000),(E12-2500)*0.002,"")</f>
        <v/>
      </c>
      <c r="AB12" s="37" t="str">
        <f t="shared" ref="AB12:AB75" si="7">IF(AND(10000&lt;=E12,E12&lt;11000),(11000-E12)*0.001,"")</f>
        <v/>
      </c>
      <c r="AC12" s="76">
        <f>IF(E12&lt;3000, 196.487+(220.877*F12),0)</f>
        <v>911.08502981500612</v>
      </c>
      <c r="AD12" s="76">
        <f>IF((AND(2500&lt;=E12,E12&lt;11000)),1.15*(497.308+(6.667*I12)+(9.215*T12)+(16.081*Q12)),0)</f>
        <v>0</v>
      </c>
      <c r="AE12" s="76">
        <f t="shared" ref="AE12:AE14" si="8">IF(E12&gt;=10000,1.15*(293.056+(8.572*I12)+(11.494*W12)+(5.719*T12)+(9.484*Q12)),0)</f>
        <v>0</v>
      </c>
      <c r="AF12" s="76" t="str">
        <f>IF(AND(2500&lt;=E12,E12&lt;3000),(AA12*AD12)+((1-AA12)*AC12),"")</f>
        <v/>
      </c>
      <c r="AG12" s="37" t="str">
        <f t="shared" ref="AG12:AG75" si="9">IF(AND(10000&lt;=E12,E12&lt;11000),(AB12*AD12)+(AE12*(1-AB12)),"")</f>
        <v/>
      </c>
      <c r="AH12" s="37" t="str">
        <f t="shared" ref="AH12:AH75" si="10">IF(AND(AA12="",AB12=""),"",1)</f>
        <v/>
      </c>
      <c r="AI12" s="38">
        <f>ROUND(IF(AH12="",MAX(AC12,AD12,AE12),MAX(AF12,AG12)),2)</f>
        <v>911.09</v>
      </c>
      <c r="AJ12" s="38">
        <f t="shared" ref="AJ12:AJ75" si="11">ROUND(AI12*AJ$2,2)</f>
        <v>911.09</v>
      </c>
      <c r="AK12" s="36">
        <f t="shared" ref="AK12:AK75" si="12">ROUND(IF((AJ12*E12)-(X12*Z12)&lt;0,0,(AJ12*E12)-(X12*Z12)),0)</f>
        <v>1299514</v>
      </c>
      <c r="AL12" s="39">
        <f t="shared" ref="AL12:AL75" si="13">$AL$11</f>
        <v>0.12439734468690533</v>
      </c>
      <c r="AM12" s="36">
        <f>(AK12-D12)*AL12</f>
        <v>75207.15147205173</v>
      </c>
      <c r="AN12" s="36">
        <f>ROUND(MAX(IF(D12&lt;AK12,D12+AM12,AK12),0),0)</f>
        <v>770149</v>
      </c>
      <c r="AO12" s="36">
        <f t="shared" ref="AO12:AO75" si="14">10*E12</f>
        <v>17190</v>
      </c>
      <c r="AP12" s="36">
        <f t="shared" ref="AP12:AP75" si="15">0.05*Y12</f>
        <v>22464.15</v>
      </c>
      <c r="AQ12" s="36">
        <f>ROUND(MAX(D12-MIN(AO12:AP12)),0)</f>
        <v>677752</v>
      </c>
      <c r="AR12" s="40">
        <f t="shared" ref="AR12:AR75" si="16">MAX(AN12,AQ12)</f>
        <v>770149</v>
      </c>
      <c r="AS12" s="37"/>
      <c r="AT12" s="37">
        <f t="shared" ref="AT12:AT75" si="17">IF(AR12&gt;0,1,0)</f>
        <v>1</v>
      </c>
    </row>
    <row r="13" spans="1:46" ht="15" customHeight="1" x14ac:dyDescent="0.25">
      <c r="A13" s="43">
        <v>50</v>
      </c>
      <c r="B13" s="43">
        <v>100</v>
      </c>
      <c r="C13" s="44" t="s">
        <v>1</v>
      </c>
      <c r="D13" s="35">
        <v>282625</v>
      </c>
      <c r="E13" s="36">
        <v>689</v>
      </c>
      <c r="F13" s="58">
        <f t="shared" si="0"/>
        <v>2.8382192219076257</v>
      </c>
      <c r="G13" s="52">
        <v>116</v>
      </c>
      <c r="H13" s="52">
        <v>342</v>
      </c>
      <c r="I13" s="37">
        <f t="shared" si="1"/>
        <v>33.918100000000003</v>
      </c>
      <c r="J13" s="37">
        <v>771</v>
      </c>
      <c r="K13" s="37">
        <v>797</v>
      </c>
      <c r="L13" s="37">
        <v>756</v>
      </c>
      <c r="M13" s="37">
        <v>800</v>
      </c>
      <c r="N13" s="48">
        <v>787</v>
      </c>
      <c r="O13" s="55">
        <v>683</v>
      </c>
      <c r="P13" s="45">
        <f t="shared" si="2"/>
        <v>800</v>
      </c>
      <c r="Q13" s="38">
        <f t="shared" si="3"/>
        <v>13.88</v>
      </c>
      <c r="R13" s="65">
        <v>7266800</v>
      </c>
      <c r="S13" s="65">
        <v>52584800</v>
      </c>
      <c r="T13" s="66">
        <f t="shared" si="4"/>
        <v>13.819203</v>
      </c>
      <c r="U13" s="36">
        <v>195</v>
      </c>
      <c r="V13">
        <v>736</v>
      </c>
      <c r="W13">
        <f t="shared" ref="W13:W76" si="18">ROUND(U13/V13*100,2)</f>
        <v>26.49</v>
      </c>
      <c r="X13" s="57">
        <v>387448.587359628</v>
      </c>
      <c r="Y13" s="46">
        <v>425000</v>
      </c>
      <c r="Z13" s="37">
        <f t="shared" si="5"/>
        <v>0.42013600000000001</v>
      </c>
      <c r="AA13" s="37" t="str">
        <f t="shared" si="6"/>
        <v/>
      </c>
      <c r="AB13" s="37" t="str">
        <f t="shared" si="7"/>
        <v/>
      </c>
      <c r="AC13" s="76">
        <f t="shared" ref="AC13:AC76" si="19">IF(E13&lt;3000, 196.487+(220.877*F13),0)</f>
        <v>823.38434707729061</v>
      </c>
      <c r="AD13" s="76">
        <f t="shared" ref="AD13:AD76" si="20">IF((AND(2500&lt;=E13,E13&lt;11000)),1.15*(497.308+(6.667*I13)+(9.215*T13)+(16.081*Q13)),0)</f>
        <v>0</v>
      </c>
      <c r="AE13" s="76">
        <f t="shared" si="8"/>
        <v>0</v>
      </c>
      <c r="AF13" s="76" t="str">
        <f t="shared" ref="AF13:AF76" si="21">IF(AND(2500&lt;=E13,E13&lt;3000),(AA13*AD13)+((1-AA13)*AC13),"")</f>
        <v/>
      </c>
      <c r="AG13" s="37" t="str">
        <f t="shared" si="9"/>
        <v/>
      </c>
      <c r="AH13" s="37" t="str">
        <f t="shared" si="10"/>
        <v/>
      </c>
      <c r="AI13" s="38">
        <f t="shared" ref="AI13:AI76" si="22">ROUND(IF(AH13="",MAX(AC13,AD13,AE13),MAX(AF13,AG13)),2)</f>
        <v>823.38</v>
      </c>
      <c r="AJ13" s="38">
        <f t="shared" si="11"/>
        <v>823.38</v>
      </c>
      <c r="AK13" s="36">
        <f t="shared" si="12"/>
        <v>404528</v>
      </c>
      <c r="AL13" s="39">
        <f t="shared" si="13"/>
        <v>0.12439734468690533</v>
      </c>
      <c r="AM13" s="36">
        <f t="shared" ref="AM13:AM76" si="23">(AK13-D13)*AL13</f>
        <v>15164.409509367821</v>
      </c>
      <c r="AN13" s="36">
        <f t="shared" ref="AN13:AN76" si="24">ROUND(MAX(IF(D13&lt;AK13,D13+AM13,AK13),0),0)</f>
        <v>297789</v>
      </c>
      <c r="AO13" s="36">
        <f t="shared" si="14"/>
        <v>6890</v>
      </c>
      <c r="AP13" s="36">
        <f t="shared" si="15"/>
        <v>21250</v>
      </c>
      <c r="AQ13" s="36">
        <f t="shared" ref="AQ13:AQ76" si="25">ROUND(MAX(D13-MIN(AO13:AP13)),0)</f>
        <v>275735</v>
      </c>
      <c r="AR13" s="40">
        <f t="shared" si="16"/>
        <v>297789</v>
      </c>
      <c r="AS13" s="37"/>
      <c r="AT13" s="37">
        <f t="shared" si="17"/>
        <v>1</v>
      </c>
    </row>
    <row r="14" spans="1:46" ht="15" customHeight="1" x14ac:dyDescent="0.25">
      <c r="A14" s="43">
        <v>53</v>
      </c>
      <c r="B14" s="43">
        <v>100</v>
      </c>
      <c r="C14" s="44" t="s">
        <v>2</v>
      </c>
      <c r="D14" s="35">
        <v>451208</v>
      </c>
      <c r="E14" s="36">
        <v>1192</v>
      </c>
      <c r="F14" s="58">
        <f t="shared" si="0"/>
        <v>3.0762762554042178</v>
      </c>
      <c r="G14" s="52">
        <v>182</v>
      </c>
      <c r="H14" s="52">
        <v>525</v>
      </c>
      <c r="I14" s="37">
        <f t="shared" si="1"/>
        <v>34.666699999999999</v>
      </c>
      <c r="J14" s="37">
        <v>1350</v>
      </c>
      <c r="K14" s="37">
        <v>1336</v>
      </c>
      <c r="L14" s="37">
        <v>1141</v>
      </c>
      <c r="M14" s="37">
        <v>1234</v>
      </c>
      <c r="N14" s="45">
        <v>1209</v>
      </c>
      <c r="O14" s="55">
        <v>1194</v>
      </c>
      <c r="P14" s="45">
        <f t="shared" si="2"/>
        <v>1350</v>
      </c>
      <c r="Q14" s="38">
        <f t="shared" si="3"/>
        <v>11.7</v>
      </c>
      <c r="R14" s="65">
        <v>9055400</v>
      </c>
      <c r="S14" s="65">
        <v>89715362</v>
      </c>
      <c r="T14" s="66">
        <f t="shared" si="4"/>
        <v>10.093477999999999</v>
      </c>
      <c r="U14" s="36">
        <v>199</v>
      </c>
      <c r="V14">
        <v>1127</v>
      </c>
      <c r="W14">
        <f t="shared" si="18"/>
        <v>17.66</v>
      </c>
      <c r="X14" s="57">
        <v>822112.13996360498</v>
      </c>
      <c r="Y14" s="46">
        <v>507018</v>
      </c>
      <c r="Z14" s="37">
        <f t="shared" si="5"/>
        <v>0.42013600000000001</v>
      </c>
      <c r="AA14" s="37" t="str">
        <f t="shared" si="6"/>
        <v/>
      </c>
      <c r="AB14" s="37" t="str">
        <f t="shared" si="7"/>
        <v/>
      </c>
      <c r="AC14" s="76">
        <f t="shared" si="19"/>
        <v>875.96567046491737</v>
      </c>
      <c r="AD14" s="76">
        <f t="shared" si="20"/>
        <v>0</v>
      </c>
      <c r="AE14" s="76">
        <f t="shared" si="8"/>
        <v>0</v>
      </c>
      <c r="AF14" s="76" t="str">
        <f t="shared" si="21"/>
        <v/>
      </c>
      <c r="AG14" s="37" t="str">
        <f t="shared" si="9"/>
        <v/>
      </c>
      <c r="AH14" s="37" t="str">
        <f t="shared" si="10"/>
        <v/>
      </c>
      <c r="AI14" s="38">
        <f t="shared" si="22"/>
        <v>875.97</v>
      </c>
      <c r="AJ14" s="38">
        <f t="shared" si="11"/>
        <v>875.97</v>
      </c>
      <c r="AK14" s="36">
        <f t="shared" si="12"/>
        <v>698757</v>
      </c>
      <c r="AL14" s="39">
        <f t="shared" si="13"/>
        <v>0.12439734468690533</v>
      </c>
      <c r="AM14" s="36">
        <f t="shared" si="23"/>
        <v>30794.438279898728</v>
      </c>
      <c r="AN14" s="36">
        <f t="shared" si="24"/>
        <v>482002</v>
      </c>
      <c r="AO14" s="36">
        <f t="shared" si="14"/>
        <v>11920</v>
      </c>
      <c r="AP14" s="36">
        <f t="shared" si="15"/>
        <v>25350.9</v>
      </c>
      <c r="AQ14" s="36">
        <f t="shared" si="25"/>
        <v>439288</v>
      </c>
      <c r="AR14" s="40">
        <f t="shared" si="16"/>
        <v>482002</v>
      </c>
      <c r="AS14" s="37"/>
      <c r="AT14" s="37">
        <f t="shared" si="17"/>
        <v>1</v>
      </c>
    </row>
    <row r="15" spans="1:46" ht="15" customHeight="1" x14ac:dyDescent="0.25">
      <c r="A15" s="43">
        <v>82</v>
      </c>
      <c r="B15" s="43">
        <v>100</v>
      </c>
      <c r="C15" s="44" t="s">
        <v>3</v>
      </c>
      <c r="D15" s="35">
        <v>0</v>
      </c>
      <c r="E15" s="36">
        <v>2966</v>
      </c>
      <c r="F15" s="58">
        <f t="shared" si="0"/>
        <v>3.472171146692363</v>
      </c>
      <c r="G15" s="52">
        <v>214</v>
      </c>
      <c r="H15" s="52">
        <v>1235</v>
      </c>
      <c r="I15" s="37">
        <f t="shared" si="1"/>
        <v>17.3279</v>
      </c>
      <c r="J15" s="37">
        <v>248</v>
      </c>
      <c r="K15" s="37">
        <v>2550</v>
      </c>
      <c r="L15" s="37">
        <v>2645</v>
      </c>
      <c r="M15" s="37">
        <v>2839</v>
      </c>
      <c r="N15" s="45">
        <v>2886</v>
      </c>
      <c r="O15" s="55">
        <v>2955</v>
      </c>
      <c r="P15" s="45">
        <f t="shared" si="2"/>
        <v>2955</v>
      </c>
      <c r="Q15" s="38">
        <f t="shared" si="3"/>
        <v>0</v>
      </c>
      <c r="R15" s="65">
        <v>44757000</v>
      </c>
      <c r="S15" s="65">
        <v>889121300</v>
      </c>
      <c r="T15" s="66">
        <f t="shared" si="4"/>
        <v>5.0338459999999996</v>
      </c>
      <c r="U15" s="36">
        <v>672</v>
      </c>
      <c r="V15">
        <v>2936</v>
      </c>
      <c r="W15">
        <f t="shared" si="18"/>
        <v>22.89</v>
      </c>
      <c r="X15" s="57">
        <v>8130205.3004499199</v>
      </c>
      <c r="Y15" s="46">
        <v>2524653</v>
      </c>
      <c r="Z15" s="37">
        <f t="shared" si="5"/>
        <v>0.42013600000000001</v>
      </c>
      <c r="AA15" s="37">
        <f t="shared" si="6"/>
        <v>0.93200000000000005</v>
      </c>
      <c r="AB15" s="37" t="str">
        <f t="shared" si="7"/>
        <v/>
      </c>
      <c r="AC15" s="76">
        <f t="shared" si="19"/>
        <v>963.40974636796909</v>
      </c>
      <c r="AD15" s="76">
        <f t="shared" si="20"/>
        <v>758.10300021849991</v>
      </c>
      <c r="AE15" s="76">
        <f>IF(E15&gt;=10000,1.15*(293.056+(8.572*I15)+(11.494*W15)+(5.719*T15)+(9.484*Q15)),0)</f>
        <v>0</v>
      </c>
      <c r="AF15" s="76">
        <f t="shared" si="21"/>
        <v>772.06385895666381</v>
      </c>
      <c r="AG15" s="37" t="str">
        <f t="shared" si="9"/>
        <v/>
      </c>
      <c r="AH15" s="37">
        <f t="shared" si="10"/>
        <v>1</v>
      </c>
      <c r="AI15" s="38">
        <f t="shared" si="22"/>
        <v>772.06</v>
      </c>
      <c r="AJ15" s="38">
        <f t="shared" si="11"/>
        <v>772.06</v>
      </c>
      <c r="AK15" s="36">
        <f t="shared" si="12"/>
        <v>0</v>
      </c>
      <c r="AL15" s="39">
        <f t="shared" si="13"/>
        <v>0.12439734468690533</v>
      </c>
      <c r="AM15" s="36">
        <f t="shared" si="23"/>
        <v>0</v>
      </c>
      <c r="AN15" s="36">
        <f t="shared" si="24"/>
        <v>0</v>
      </c>
      <c r="AO15" s="36">
        <f t="shared" si="14"/>
        <v>29660</v>
      </c>
      <c r="AP15" s="36">
        <f t="shared" si="15"/>
        <v>126232.65000000001</v>
      </c>
      <c r="AQ15" s="36">
        <f t="shared" si="25"/>
        <v>-29660</v>
      </c>
      <c r="AR15" s="40">
        <f t="shared" si="16"/>
        <v>0</v>
      </c>
      <c r="AS15" s="37"/>
      <c r="AT15" s="37">
        <f t="shared" si="17"/>
        <v>0</v>
      </c>
    </row>
    <row r="16" spans="1:46" ht="15" customHeight="1" x14ac:dyDescent="0.25">
      <c r="A16" s="43">
        <v>1</v>
      </c>
      <c r="B16" s="43">
        <v>100</v>
      </c>
      <c r="C16" s="44" t="s">
        <v>4</v>
      </c>
      <c r="D16" s="35">
        <v>788062</v>
      </c>
      <c r="E16" s="36">
        <v>2196</v>
      </c>
      <c r="F16" s="58">
        <f t="shared" si="0"/>
        <v>3.3416323357780544</v>
      </c>
      <c r="G16" s="52">
        <v>257</v>
      </c>
      <c r="H16" s="52">
        <v>980</v>
      </c>
      <c r="I16" s="37">
        <f t="shared" si="1"/>
        <v>26.224499999999999</v>
      </c>
      <c r="J16" s="37">
        <v>1553</v>
      </c>
      <c r="K16" s="37">
        <v>1770</v>
      </c>
      <c r="L16" s="37">
        <v>1698</v>
      </c>
      <c r="M16" s="37">
        <v>1984</v>
      </c>
      <c r="N16" s="45">
        <v>2165</v>
      </c>
      <c r="O16" s="55">
        <v>2168</v>
      </c>
      <c r="P16" s="45">
        <f t="shared" si="2"/>
        <v>2168</v>
      </c>
      <c r="Q16" s="38">
        <f t="shared" si="3"/>
        <v>0</v>
      </c>
      <c r="R16" s="65">
        <v>40538500</v>
      </c>
      <c r="S16" s="65">
        <v>155387837</v>
      </c>
      <c r="T16" s="66">
        <f t="shared" si="4"/>
        <v>26.088592999999999</v>
      </c>
      <c r="U16" s="36">
        <v>648</v>
      </c>
      <c r="V16">
        <v>2126</v>
      </c>
      <c r="W16">
        <f t="shared" si="18"/>
        <v>30.48</v>
      </c>
      <c r="X16" s="57">
        <v>1640765.6931237499</v>
      </c>
      <c r="Y16" s="46">
        <v>1664924.58</v>
      </c>
      <c r="Z16" s="37">
        <f t="shared" si="5"/>
        <v>0.42013600000000001</v>
      </c>
      <c r="AA16" s="37" t="str">
        <f t="shared" si="6"/>
        <v/>
      </c>
      <c r="AB16" s="37" t="str">
        <f t="shared" si="7"/>
        <v/>
      </c>
      <c r="AC16" s="76">
        <f t="shared" si="19"/>
        <v>934.57672542964929</v>
      </c>
      <c r="AD16" s="76">
        <f t="shared" si="20"/>
        <v>0</v>
      </c>
      <c r="AE16" s="76">
        <f t="shared" ref="AE16:AE79" si="26">IF(E16&gt;=10000,1.15*(293.056+(8.572*I16)+(11.494*W16)+(5.719*T16)+(9.484*Q16)),0)</f>
        <v>0</v>
      </c>
      <c r="AF16" s="76" t="str">
        <f t="shared" si="21"/>
        <v/>
      </c>
      <c r="AG16" s="37" t="str">
        <f t="shared" si="9"/>
        <v/>
      </c>
      <c r="AH16" s="37" t="str">
        <f t="shared" si="10"/>
        <v/>
      </c>
      <c r="AI16" s="38">
        <f t="shared" si="22"/>
        <v>934.58</v>
      </c>
      <c r="AJ16" s="38">
        <f t="shared" si="11"/>
        <v>934.58</v>
      </c>
      <c r="AK16" s="36">
        <f t="shared" si="12"/>
        <v>1362993</v>
      </c>
      <c r="AL16" s="39">
        <f t="shared" si="13"/>
        <v>0.12439734468690533</v>
      </c>
      <c r="AM16" s="36">
        <f t="shared" si="23"/>
        <v>71519.889778187164</v>
      </c>
      <c r="AN16" s="36">
        <f t="shared" si="24"/>
        <v>859582</v>
      </c>
      <c r="AO16" s="36">
        <f t="shared" si="14"/>
        <v>21960</v>
      </c>
      <c r="AP16" s="36">
        <f t="shared" si="15"/>
        <v>83246.229000000007</v>
      </c>
      <c r="AQ16" s="36">
        <f t="shared" si="25"/>
        <v>766102</v>
      </c>
      <c r="AR16" s="40">
        <f t="shared" si="16"/>
        <v>859582</v>
      </c>
      <c r="AS16" s="37"/>
      <c r="AT16" s="37">
        <f t="shared" si="17"/>
        <v>1</v>
      </c>
    </row>
    <row r="17" spans="1:46" ht="15" customHeight="1" x14ac:dyDescent="0.25">
      <c r="A17" s="43">
        <v>29</v>
      </c>
      <c r="B17" s="43">
        <v>100</v>
      </c>
      <c r="C17" s="44" t="s">
        <v>5</v>
      </c>
      <c r="D17" s="35">
        <v>93582</v>
      </c>
      <c r="E17" s="36">
        <v>416</v>
      </c>
      <c r="F17" s="58">
        <f t="shared" si="0"/>
        <v>2.6190933306267428</v>
      </c>
      <c r="G17" s="52">
        <v>45</v>
      </c>
      <c r="H17" s="52">
        <v>213</v>
      </c>
      <c r="I17" s="37">
        <f t="shared" si="1"/>
        <v>21.126800000000003</v>
      </c>
      <c r="J17" s="37">
        <v>468</v>
      </c>
      <c r="K17" s="37">
        <v>486</v>
      </c>
      <c r="L17" s="37">
        <v>393</v>
      </c>
      <c r="M17" s="37">
        <v>412</v>
      </c>
      <c r="N17" s="48">
        <v>432</v>
      </c>
      <c r="O17" s="55">
        <v>404</v>
      </c>
      <c r="P17" s="45">
        <f t="shared" si="2"/>
        <v>486</v>
      </c>
      <c r="Q17" s="38">
        <f t="shared" si="3"/>
        <v>14.4</v>
      </c>
      <c r="R17" s="65">
        <v>2287700</v>
      </c>
      <c r="S17" s="65">
        <v>28440404</v>
      </c>
      <c r="T17" s="66">
        <f t="shared" si="4"/>
        <v>8.0438379999999992</v>
      </c>
      <c r="U17" s="36">
        <v>104</v>
      </c>
      <c r="V17">
        <v>375</v>
      </c>
      <c r="W17">
        <f t="shared" si="18"/>
        <v>27.73</v>
      </c>
      <c r="X17" s="57">
        <v>256173.146655547</v>
      </c>
      <c r="Y17" s="46">
        <v>209279</v>
      </c>
      <c r="Z17" s="37">
        <f t="shared" si="5"/>
        <v>0.42013600000000001</v>
      </c>
      <c r="AA17" s="37" t="str">
        <f t="shared" si="6"/>
        <v/>
      </c>
      <c r="AB17" s="37" t="str">
        <f t="shared" si="7"/>
        <v/>
      </c>
      <c r="AC17" s="76">
        <f t="shared" si="19"/>
        <v>774.98447758884311</v>
      </c>
      <c r="AD17" s="76">
        <f t="shared" si="20"/>
        <v>0</v>
      </c>
      <c r="AE17" s="76">
        <f t="shared" si="26"/>
        <v>0</v>
      </c>
      <c r="AF17" s="76" t="str">
        <f t="shared" si="21"/>
        <v/>
      </c>
      <c r="AG17" s="37" t="str">
        <f t="shared" si="9"/>
        <v/>
      </c>
      <c r="AH17" s="37" t="str">
        <f t="shared" si="10"/>
        <v/>
      </c>
      <c r="AI17" s="38">
        <f t="shared" si="22"/>
        <v>774.98</v>
      </c>
      <c r="AJ17" s="38">
        <f t="shared" si="11"/>
        <v>774.98</v>
      </c>
      <c r="AK17" s="36">
        <f t="shared" si="12"/>
        <v>214764</v>
      </c>
      <c r="AL17" s="39">
        <f t="shared" si="13"/>
        <v>0.12439734468690533</v>
      </c>
      <c r="AM17" s="36">
        <f t="shared" si="23"/>
        <v>15074.719023848562</v>
      </c>
      <c r="AN17" s="36">
        <f t="shared" si="24"/>
        <v>108657</v>
      </c>
      <c r="AO17" s="36">
        <f t="shared" si="14"/>
        <v>4160</v>
      </c>
      <c r="AP17" s="36">
        <f t="shared" si="15"/>
        <v>10463.950000000001</v>
      </c>
      <c r="AQ17" s="36">
        <f t="shared" si="25"/>
        <v>89422</v>
      </c>
      <c r="AR17" s="40">
        <f t="shared" si="16"/>
        <v>108657</v>
      </c>
      <c r="AS17" s="37"/>
      <c r="AT17" s="37">
        <f t="shared" si="17"/>
        <v>1</v>
      </c>
    </row>
    <row r="18" spans="1:46" ht="15" customHeight="1" x14ac:dyDescent="0.25">
      <c r="A18" s="43">
        <v>73</v>
      </c>
      <c r="B18" s="43">
        <v>100</v>
      </c>
      <c r="C18" s="44" t="s">
        <v>6</v>
      </c>
      <c r="D18" s="35">
        <v>757619</v>
      </c>
      <c r="E18" s="36">
        <v>2802</v>
      </c>
      <c r="F18" s="58">
        <f t="shared" si="0"/>
        <v>3.4474681309497557</v>
      </c>
      <c r="G18" s="52">
        <v>130</v>
      </c>
      <c r="H18" s="52">
        <v>1147</v>
      </c>
      <c r="I18" s="37">
        <f t="shared" si="1"/>
        <v>11.3339</v>
      </c>
      <c r="J18" s="37">
        <v>1599</v>
      </c>
      <c r="K18" s="37">
        <v>1569</v>
      </c>
      <c r="L18" s="37">
        <v>1548</v>
      </c>
      <c r="M18" s="37">
        <v>1796</v>
      </c>
      <c r="N18" s="45">
        <v>2561</v>
      </c>
      <c r="O18" s="55">
        <v>2780</v>
      </c>
      <c r="P18" s="45">
        <f t="shared" si="2"/>
        <v>2780</v>
      </c>
      <c r="Q18" s="38">
        <f t="shared" si="3"/>
        <v>0</v>
      </c>
      <c r="R18" s="65">
        <v>53951700</v>
      </c>
      <c r="S18" s="65">
        <v>258025900</v>
      </c>
      <c r="T18" s="66">
        <f t="shared" si="4"/>
        <v>20.909413000000001</v>
      </c>
      <c r="U18" s="36">
        <v>509</v>
      </c>
      <c r="V18">
        <v>2769</v>
      </c>
      <c r="W18">
        <f t="shared" si="18"/>
        <v>18.38</v>
      </c>
      <c r="X18" s="57">
        <v>2753306.9651468298</v>
      </c>
      <c r="Y18" s="46">
        <v>1093413</v>
      </c>
      <c r="Z18" s="37">
        <f t="shared" si="5"/>
        <v>0.42013600000000001</v>
      </c>
      <c r="AA18" s="37">
        <f t="shared" si="6"/>
        <v>0.60399999999999998</v>
      </c>
      <c r="AB18" s="37" t="str">
        <f t="shared" si="7"/>
        <v/>
      </c>
      <c r="AC18" s="76">
        <f t="shared" si="19"/>
        <v>957.95341835978923</v>
      </c>
      <c r="AD18" s="76">
        <f t="shared" si="20"/>
        <v>880.38405490924993</v>
      </c>
      <c r="AE18" s="76">
        <f t="shared" si="26"/>
        <v>0</v>
      </c>
      <c r="AF18" s="76">
        <f t="shared" si="21"/>
        <v>911.10152283566345</v>
      </c>
      <c r="AG18" s="37" t="str">
        <f t="shared" si="9"/>
        <v/>
      </c>
      <c r="AH18" s="37">
        <f t="shared" si="10"/>
        <v>1</v>
      </c>
      <c r="AI18" s="38">
        <f t="shared" si="22"/>
        <v>911.1</v>
      </c>
      <c r="AJ18" s="38">
        <f t="shared" si="11"/>
        <v>911.1</v>
      </c>
      <c r="AK18" s="36">
        <f t="shared" si="12"/>
        <v>1396139</v>
      </c>
      <c r="AL18" s="39">
        <f t="shared" si="13"/>
        <v>0.12439734468690533</v>
      </c>
      <c r="AM18" s="36">
        <f t="shared" si="23"/>
        <v>79430.192529482796</v>
      </c>
      <c r="AN18" s="36">
        <f t="shared" si="24"/>
        <v>837049</v>
      </c>
      <c r="AO18" s="36">
        <f t="shared" si="14"/>
        <v>28020</v>
      </c>
      <c r="AP18" s="36">
        <f t="shared" si="15"/>
        <v>54670.65</v>
      </c>
      <c r="AQ18" s="36">
        <f t="shared" si="25"/>
        <v>729599</v>
      </c>
      <c r="AR18" s="40">
        <f t="shared" si="16"/>
        <v>837049</v>
      </c>
      <c r="AS18" s="37"/>
      <c r="AT18" s="37">
        <f t="shared" si="17"/>
        <v>1</v>
      </c>
    </row>
    <row r="19" spans="1:46" ht="15" customHeight="1" x14ac:dyDescent="0.25">
      <c r="A19" s="43">
        <v>24</v>
      </c>
      <c r="B19" s="43">
        <v>100</v>
      </c>
      <c r="C19" s="44" t="s">
        <v>7</v>
      </c>
      <c r="D19" s="35">
        <v>5794636</v>
      </c>
      <c r="E19" s="36">
        <v>18301</v>
      </c>
      <c r="F19" s="58">
        <f t="shared" si="0"/>
        <v>4.2624748210209411</v>
      </c>
      <c r="G19" s="52">
        <v>2029</v>
      </c>
      <c r="H19" s="52">
        <v>8630</v>
      </c>
      <c r="I19" s="37">
        <f t="shared" si="1"/>
        <v>23.511000000000003</v>
      </c>
      <c r="J19" s="37">
        <v>19418</v>
      </c>
      <c r="K19" s="37">
        <v>19200</v>
      </c>
      <c r="L19" s="37">
        <v>18310</v>
      </c>
      <c r="M19" s="37">
        <v>18356</v>
      </c>
      <c r="N19" s="45">
        <v>18016</v>
      </c>
      <c r="O19" s="55">
        <v>18492</v>
      </c>
      <c r="P19" s="45">
        <f t="shared" si="2"/>
        <v>19418</v>
      </c>
      <c r="Q19" s="38">
        <f t="shared" si="3"/>
        <v>5.75</v>
      </c>
      <c r="R19" s="65">
        <v>267298200</v>
      </c>
      <c r="S19" s="65">
        <v>1204975400</v>
      </c>
      <c r="T19" s="66">
        <f t="shared" si="4"/>
        <v>22.182876</v>
      </c>
      <c r="U19" s="36">
        <v>4346</v>
      </c>
      <c r="V19">
        <v>18433</v>
      </c>
      <c r="W19">
        <f t="shared" si="18"/>
        <v>23.58</v>
      </c>
      <c r="X19" s="57">
        <v>13093866.3187498</v>
      </c>
      <c r="Y19" s="46">
        <v>6941835</v>
      </c>
      <c r="Z19" s="37">
        <f t="shared" si="5"/>
        <v>0.42013600000000001</v>
      </c>
      <c r="AA19" s="37" t="str">
        <f t="shared" si="6"/>
        <v/>
      </c>
      <c r="AB19" s="37" t="str">
        <f t="shared" si="7"/>
        <v/>
      </c>
      <c r="AC19" s="76">
        <f t="shared" si="19"/>
        <v>0</v>
      </c>
      <c r="AD19" s="76">
        <f t="shared" si="20"/>
        <v>0</v>
      </c>
      <c r="AE19" s="76">
        <f t="shared" si="26"/>
        <v>1089.0703318205997</v>
      </c>
      <c r="AF19" s="76" t="str">
        <f t="shared" si="21"/>
        <v/>
      </c>
      <c r="AG19" s="37" t="str">
        <f t="shared" si="9"/>
        <v/>
      </c>
      <c r="AH19" s="37" t="str">
        <f t="shared" si="10"/>
        <v/>
      </c>
      <c r="AI19" s="38">
        <f t="shared" si="22"/>
        <v>1089.07</v>
      </c>
      <c r="AJ19" s="38">
        <f t="shared" si="11"/>
        <v>1089.07</v>
      </c>
      <c r="AK19" s="36">
        <f t="shared" si="12"/>
        <v>14429865</v>
      </c>
      <c r="AL19" s="39">
        <f t="shared" si="13"/>
        <v>0.12439734468690533</v>
      </c>
      <c r="AM19" s="36">
        <f t="shared" si="23"/>
        <v>1074199.5583633608</v>
      </c>
      <c r="AN19" s="36">
        <f t="shared" si="24"/>
        <v>6868836</v>
      </c>
      <c r="AO19" s="36">
        <f t="shared" si="14"/>
        <v>183010</v>
      </c>
      <c r="AP19" s="36">
        <f t="shared" si="15"/>
        <v>347091.75</v>
      </c>
      <c r="AQ19" s="36">
        <f t="shared" si="25"/>
        <v>5611626</v>
      </c>
      <c r="AR19" s="40">
        <f t="shared" si="16"/>
        <v>6868836</v>
      </c>
      <c r="AS19" s="37"/>
      <c r="AT19" s="37">
        <f t="shared" si="17"/>
        <v>1</v>
      </c>
    </row>
    <row r="20" spans="1:46" ht="15" customHeight="1" x14ac:dyDescent="0.25">
      <c r="A20" s="43">
        <v>75</v>
      </c>
      <c r="B20" s="43">
        <v>100</v>
      </c>
      <c r="C20" s="44" t="s">
        <v>8</v>
      </c>
      <c r="D20" s="35">
        <v>20237</v>
      </c>
      <c r="E20" s="36">
        <v>92</v>
      </c>
      <c r="F20" s="58">
        <f t="shared" si="0"/>
        <v>1.9637878273455553</v>
      </c>
      <c r="G20" s="52">
        <v>27</v>
      </c>
      <c r="H20" s="52">
        <v>48</v>
      </c>
      <c r="I20" s="37">
        <f t="shared" si="1"/>
        <v>56.25</v>
      </c>
      <c r="J20" s="37">
        <v>140</v>
      </c>
      <c r="K20" s="37">
        <v>145</v>
      </c>
      <c r="L20" s="37">
        <v>136</v>
      </c>
      <c r="M20" s="37">
        <v>142</v>
      </c>
      <c r="N20" s="48">
        <v>103</v>
      </c>
      <c r="O20" s="55">
        <v>94</v>
      </c>
      <c r="P20" s="45">
        <f t="shared" si="2"/>
        <v>145</v>
      </c>
      <c r="Q20" s="38">
        <f t="shared" si="3"/>
        <v>36.549999999999997</v>
      </c>
      <c r="R20" s="65">
        <v>3601300</v>
      </c>
      <c r="S20" s="65">
        <v>5771276</v>
      </c>
      <c r="T20" s="66">
        <f t="shared" si="4"/>
        <v>62.400412000000003</v>
      </c>
      <c r="U20" s="36">
        <v>31</v>
      </c>
      <c r="V20">
        <v>104</v>
      </c>
      <c r="W20">
        <f t="shared" si="18"/>
        <v>29.81</v>
      </c>
      <c r="X20" s="57">
        <v>89505.612757029303</v>
      </c>
      <c r="Y20" s="46">
        <v>81681</v>
      </c>
      <c r="Z20" s="37">
        <f t="shared" si="5"/>
        <v>0.42013600000000001</v>
      </c>
      <c r="AA20" s="37" t="str">
        <f t="shared" si="6"/>
        <v/>
      </c>
      <c r="AB20" s="37" t="str">
        <f t="shared" si="7"/>
        <v/>
      </c>
      <c r="AC20" s="76">
        <f t="shared" si="19"/>
        <v>630.24256394060421</v>
      </c>
      <c r="AD20" s="76">
        <f t="shared" si="20"/>
        <v>0</v>
      </c>
      <c r="AE20" s="76">
        <f t="shared" si="26"/>
        <v>0</v>
      </c>
      <c r="AF20" s="76" t="str">
        <f t="shared" si="21"/>
        <v/>
      </c>
      <c r="AG20" s="37" t="str">
        <f t="shared" si="9"/>
        <v/>
      </c>
      <c r="AH20" s="37" t="str">
        <f t="shared" si="10"/>
        <v/>
      </c>
      <c r="AI20" s="38">
        <f t="shared" si="22"/>
        <v>630.24</v>
      </c>
      <c r="AJ20" s="38">
        <f t="shared" si="11"/>
        <v>630.24</v>
      </c>
      <c r="AK20" s="36">
        <f t="shared" si="12"/>
        <v>20378</v>
      </c>
      <c r="AL20" s="39">
        <f t="shared" si="13"/>
        <v>0.12439734468690533</v>
      </c>
      <c r="AM20" s="36">
        <f t="shared" si="23"/>
        <v>17.540025600853653</v>
      </c>
      <c r="AN20" s="36">
        <f t="shared" si="24"/>
        <v>20255</v>
      </c>
      <c r="AO20" s="36">
        <f t="shared" si="14"/>
        <v>920</v>
      </c>
      <c r="AP20" s="36">
        <f t="shared" si="15"/>
        <v>4084.05</v>
      </c>
      <c r="AQ20" s="36">
        <f t="shared" si="25"/>
        <v>19317</v>
      </c>
      <c r="AR20" s="40">
        <f t="shared" si="16"/>
        <v>20255</v>
      </c>
      <c r="AS20" s="37"/>
      <c r="AT20" s="37">
        <f t="shared" si="17"/>
        <v>1</v>
      </c>
    </row>
    <row r="21" spans="1:46" ht="15" customHeight="1" x14ac:dyDescent="0.25">
      <c r="A21" s="43">
        <v>86</v>
      </c>
      <c r="B21" s="43">
        <v>100</v>
      </c>
      <c r="C21" s="44" t="s">
        <v>9</v>
      </c>
      <c r="D21" s="35">
        <v>49164</v>
      </c>
      <c r="E21" s="36">
        <v>7998</v>
      </c>
      <c r="F21" s="58">
        <f t="shared" si="0"/>
        <v>3.9029813997975027</v>
      </c>
      <c r="G21" s="52">
        <v>38</v>
      </c>
      <c r="H21" s="52">
        <v>3010</v>
      </c>
      <c r="I21" s="37">
        <f t="shared" si="1"/>
        <v>1.2625000000000002</v>
      </c>
      <c r="J21" s="37">
        <v>451</v>
      </c>
      <c r="K21" s="37">
        <v>564</v>
      </c>
      <c r="L21" s="37">
        <v>1251</v>
      </c>
      <c r="M21" s="37">
        <v>3621</v>
      </c>
      <c r="N21" s="45">
        <v>7044</v>
      </c>
      <c r="O21" s="55">
        <v>7896</v>
      </c>
      <c r="P21" s="45">
        <f t="shared" si="2"/>
        <v>7896</v>
      </c>
      <c r="Q21" s="38">
        <f t="shared" si="3"/>
        <v>0</v>
      </c>
      <c r="R21" s="65">
        <v>180622100</v>
      </c>
      <c r="S21" s="65">
        <v>1008479900</v>
      </c>
      <c r="T21" s="66">
        <f t="shared" si="4"/>
        <v>17.910332</v>
      </c>
      <c r="U21" s="36">
        <v>647</v>
      </c>
      <c r="V21">
        <v>7792</v>
      </c>
      <c r="W21">
        <f t="shared" si="18"/>
        <v>8.3000000000000007</v>
      </c>
      <c r="X21" s="57">
        <v>10555277.910052899</v>
      </c>
      <c r="Y21" s="46">
        <v>4532678</v>
      </c>
      <c r="Z21" s="37">
        <f t="shared" si="5"/>
        <v>0.42013600000000001</v>
      </c>
      <c r="AA21" s="37" t="str">
        <f t="shared" si="6"/>
        <v/>
      </c>
      <c r="AB21" s="37" t="str">
        <f t="shared" si="7"/>
        <v/>
      </c>
      <c r="AC21" s="76">
        <f t="shared" si="19"/>
        <v>0</v>
      </c>
      <c r="AD21" s="76">
        <f t="shared" si="20"/>
        <v>771.38411641199991</v>
      </c>
      <c r="AE21" s="76">
        <f t="shared" si="26"/>
        <v>0</v>
      </c>
      <c r="AF21" s="76" t="str">
        <f t="shared" si="21"/>
        <v/>
      </c>
      <c r="AG21" s="37" t="str">
        <f t="shared" si="9"/>
        <v/>
      </c>
      <c r="AH21" s="37" t="str">
        <f t="shared" si="10"/>
        <v/>
      </c>
      <c r="AI21" s="38">
        <f t="shared" si="22"/>
        <v>771.38</v>
      </c>
      <c r="AJ21" s="38">
        <f t="shared" si="11"/>
        <v>771.38</v>
      </c>
      <c r="AK21" s="36">
        <f t="shared" si="12"/>
        <v>1734845</v>
      </c>
      <c r="AL21" s="39">
        <f t="shared" si="13"/>
        <v>0.12439734468690533</v>
      </c>
      <c r="AM21" s="36">
        <f t="shared" si="23"/>
        <v>209694.24038916727</v>
      </c>
      <c r="AN21" s="36">
        <f t="shared" si="24"/>
        <v>258858</v>
      </c>
      <c r="AO21" s="36">
        <f t="shared" si="14"/>
        <v>79980</v>
      </c>
      <c r="AP21" s="36">
        <f t="shared" si="15"/>
        <v>226633.90000000002</v>
      </c>
      <c r="AQ21" s="36">
        <f t="shared" si="25"/>
        <v>-30816</v>
      </c>
      <c r="AR21" s="40">
        <f t="shared" si="16"/>
        <v>258858</v>
      </c>
      <c r="AS21" s="37"/>
      <c r="AT21" s="37">
        <f t="shared" si="17"/>
        <v>1</v>
      </c>
    </row>
    <row r="22" spans="1:46" ht="15" customHeight="1" x14ac:dyDescent="0.25">
      <c r="A22" s="43">
        <v>24</v>
      </c>
      <c r="B22" s="43">
        <v>200</v>
      </c>
      <c r="C22" s="44" t="s">
        <v>10</v>
      </c>
      <c r="D22" s="35">
        <v>212437</v>
      </c>
      <c r="E22" s="36">
        <v>575</v>
      </c>
      <c r="F22" s="58">
        <f t="shared" si="0"/>
        <v>2.7596678446896306</v>
      </c>
      <c r="G22" s="52">
        <v>96</v>
      </c>
      <c r="H22" s="52">
        <v>307</v>
      </c>
      <c r="I22" s="37">
        <f t="shared" si="1"/>
        <v>31.270399999999999</v>
      </c>
      <c r="J22" s="37">
        <v>713</v>
      </c>
      <c r="K22" s="37">
        <v>687</v>
      </c>
      <c r="L22" s="37">
        <v>623</v>
      </c>
      <c r="M22" s="37">
        <v>652</v>
      </c>
      <c r="N22" s="48">
        <v>661</v>
      </c>
      <c r="O22" s="55">
        <v>583</v>
      </c>
      <c r="P22" s="45">
        <f t="shared" si="2"/>
        <v>713</v>
      </c>
      <c r="Q22" s="38">
        <f t="shared" si="3"/>
        <v>19.350000000000001</v>
      </c>
      <c r="R22" s="65">
        <v>4649400</v>
      </c>
      <c r="S22" s="65">
        <v>32751200</v>
      </c>
      <c r="T22" s="66">
        <f t="shared" si="4"/>
        <v>14.196121</v>
      </c>
      <c r="U22" s="36">
        <v>109</v>
      </c>
      <c r="V22">
        <v>680</v>
      </c>
      <c r="W22">
        <f t="shared" si="18"/>
        <v>16.03</v>
      </c>
      <c r="X22" s="57">
        <v>301043.530353059</v>
      </c>
      <c r="Y22" s="46">
        <v>251664</v>
      </c>
      <c r="Z22" s="37">
        <f t="shared" si="5"/>
        <v>0.42013600000000001</v>
      </c>
      <c r="AA22" s="37" t="str">
        <f t="shared" si="6"/>
        <v/>
      </c>
      <c r="AB22" s="37" t="str">
        <f t="shared" si="7"/>
        <v/>
      </c>
      <c r="AC22" s="76">
        <f t="shared" si="19"/>
        <v>806.03415453151149</v>
      </c>
      <c r="AD22" s="76">
        <f t="shared" si="20"/>
        <v>0</v>
      </c>
      <c r="AE22" s="76">
        <f t="shared" si="26"/>
        <v>0</v>
      </c>
      <c r="AF22" s="76" t="str">
        <f t="shared" si="21"/>
        <v/>
      </c>
      <c r="AG22" s="37" t="str">
        <f t="shared" si="9"/>
        <v/>
      </c>
      <c r="AH22" s="37" t="str">
        <f t="shared" si="10"/>
        <v/>
      </c>
      <c r="AI22" s="38">
        <f t="shared" si="22"/>
        <v>806.03</v>
      </c>
      <c r="AJ22" s="38">
        <f t="shared" si="11"/>
        <v>806.03</v>
      </c>
      <c r="AK22" s="36">
        <f t="shared" si="12"/>
        <v>336988</v>
      </c>
      <c r="AL22" s="39">
        <f t="shared" si="13"/>
        <v>0.12439734468690533</v>
      </c>
      <c r="AM22" s="36">
        <f t="shared" si="23"/>
        <v>15493.813678098746</v>
      </c>
      <c r="AN22" s="36">
        <f t="shared" si="24"/>
        <v>227931</v>
      </c>
      <c r="AO22" s="36">
        <f t="shared" si="14"/>
        <v>5750</v>
      </c>
      <c r="AP22" s="36">
        <f t="shared" si="15"/>
        <v>12583.2</v>
      </c>
      <c r="AQ22" s="36">
        <f t="shared" si="25"/>
        <v>206687</v>
      </c>
      <c r="AR22" s="40">
        <f t="shared" si="16"/>
        <v>227931</v>
      </c>
      <c r="AS22" s="37"/>
      <c r="AT22" s="37">
        <f t="shared" si="17"/>
        <v>1</v>
      </c>
    </row>
    <row r="23" spans="1:46" ht="15" customHeight="1" x14ac:dyDescent="0.25">
      <c r="A23" s="43">
        <v>80</v>
      </c>
      <c r="B23" s="43">
        <v>100</v>
      </c>
      <c r="C23" s="44" t="s">
        <v>11</v>
      </c>
      <c r="D23" s="35">
        <v>5914</v>
      </c>
      <c r="E23" s="36">
        <v>35</v>
      </c>
      <c r="F23" s="58">
        <f t="shared" si="0"/>
        <v>1.5440680443502757</v>
      </c>
      <c r="G23" s="52">
        <v>9</v>
      </c>
      <c r="H23" s="52">
        <v>27</v>
      </c>
      <c r="I23" s="37">
        <f t="shared" si="1"/>
        <v>33.333300000000001</v>
      </c>
      <c r="J23" s="37">
        <v>85</v>
      </c>
      <c r="K23" s="37">
        <v>88</v>
      </c>
      <c r="L23" s="37">
        <v>70</v>
      </c>
      <c r="M23" s="37">
        <v>53</v>
      </c>
      <c r="N23" s="48">
        <v>48</v>
      </c>
      <c r="O23" s="55">
        <v>35</v>
      </c>
      <c r="P23" s="45">
        <f t="shared" si="2"/>
        <v>88</v>
      </c>
      <c r="Q23" s="38">
        <f t="shared" si="3"/>
        <v>60.23</v>
      </c>
      <c r="R23" s="65">
        <v>925600</v>
      </c>
      <c r="S23" s="65">
        <v>3063332</v>
      </c>
      <c r="T23" s="66">
        <f t="shared" si="4"/>
        <v>30.215464999999998</v>
      </c>
      <c r="U23" s="36">
        <v>7</v>
      </c>
      <c r="V23">
        <v>37</v>
      </c>
      <c r="W23">
        <f t="shared" si="18"/>
        <v>18.920000000000002</v>
      </c>
      <c r="X23" s="57">
        <v>34265.663454096903</v>
      </c>
      <c r="Y23" s="46">
        <v>14000</v>
      </c>
      <c r="Z23" s="37">
        <f t="shared" si="5"/>
        <v>0.42013600000000001</v>
      </c>
      <c r="AA23" s="37" t="str">
        <f t="shared" si="6"/>
        <v/>
      </c>
      <c r="AB23" s="37" t="str">
        <f t="shared" si="7"/>
        <v/>
      </c>
      <c r="AC23" s="76">
        <f t="shared" si="19"/>
        <v>537.53611743195586</v>
      </c>
      <c r="AD23" s="76">
        <f t="shared" si="20"/>
        <v>0</v>
      </c>
      <c r="AE23" s="76">
        <f t="shared" si="26"/>
        <v>0</v>
      </c>
      <c r="AF23" s="76" t="str">
        <f t="shared" si="21"/>
        <v/>
      </c>
      <c r="AG23" s="37" t="str">
        <f t="shared" si="9"/>
        <v/>
      </c>
      <c r="AH23" s="37" t="str">
        <f t="shared" si="10"/>
        <v/>
      </c>
      <c r="AI23" s="38">
        <f t="shared" si="22"/>
        <v>537.54</v>
      </c>
      <c r="AJ23" s="38">
        <f t="shared" si="11"/>
        <v>537.54</v>
      </c>
      <c r="AK23" s="36">
        <f t="shared" si="12"/>
        <v>4418</v>
      </c>
      <c r="AL23" s="39">
        <f t="shared" si="13"/>
        <v>0.12439734468690533</v>
      </c>
      <c r="AM23" s="36">
        <f t="shared" si="23"/>
        <v>-186.09842765161036</v>
      </c>
      <c r="AN23" s="36">
        <f t="shared" si="24"/>
        <v>4418</v>
      </c>
      <c r="AO23" s="36">
        <f t="shared" si="14"/>
        <v>350</v>
      </c>
      <c r="AP23" s="36">
        <f t="shared" si="15"/>
        <v>700</v>
      </c>
      <c r="AQ23" s="36">
        <f t="shared" si="25"/>
        <v>5564</v>
      </c>
      <c r="AR23" s="40">
        <f t="shared" si="16"/>
        <v>5564</v>
      </c>
      <c r="AS23" s="37"/>
      <c r="AT23" s="37">
        <f t="shared" si="17"/>
        <v>1</v>
      </c>
    </row>
    <row r="24" spans="1:46" ht="15" customHeight="1" x14ac:dyDescent="0.25">
      <c r="A24" s="43">
        <v>21</v>
      </c>
      <c r="B24" s="43">
        <v>100</v>
      </c>
      <c r="C24" s="44" t="s">
        <v>12</v>
      </c>
      <c r="D24" s="35">
        <v>1608142</v>
      </c>
      <c r="E24" s="36">
        <v>14690</v>
      </c>
      <c r="F24" s="58">
        <f t="shared" si="0"/>
        <v>4.1670217957902569</v>
      </c>
      <c r="G24" s="52">
        <v>794</v>
      </c>
      <c r="H24" s="52">
        <v>7429</v>
      </c>
      <c r="I24" s="37">
        <f t="shared" si="1"/>
        <v>10.687799999999999</v>
      </c>
      <c r="J24" s="37">
        <v>6973</v>
      </c>
      <c r="K24" s="37">
        <v>7608</v>
      </c>
      <c r="L24" s="37">
        <v>7838</v>
      </c>
      <c r="M24" s="37">
        <v>8820</v>
      </c>
      <c r="N24" s="45">
        <v>11070</v>
      </c>
      <c r="O24" s="55">
        <v>14335</v>
      </c>
      <c r="P24" s="45">
        <f t="shared" si="2"/>
        <v>14335</v>
      </c>
      <c r="Q24" s="38">
        <f t="shared" si="3"/>
        <v>0</v>
      </c>
      <c r="R24" s="65">
        <v>489061700</v>
      </c>
      <c r="S24" s="65">
        <v>1889917416</v>
      </c>
      <c r="T24" s="66">
        <f t="shared" si="4"/>
        <v>25.877410999999999</v>
      </c>
      <c r="U24" s="36">
        <v>2960</v>
      </c>
      <c r="V24">
        <v>14030</v>
      </c>
      <c r="W24">
        <f t="shared" si="18"/>
        <v>21.1</v>
      </c>
      <c r="X24" s="57">
        <v>21548728.3781645</v>
      </c>
      <c r="Y24" s="46">
        <v>7967162</v>
      </c>
      <c r="Z24" s="37">
        <f t="shared" si="5"/>
        <v>0.42013600000000001</v>
      </c>
      <c r="AA24" s="37" t="str">
        <f t="shared" si="6"/>
        <v/>
      </c>
      <c r="AB24" s="37" t="str">
        <f t="shared" si="7"/>
        <v/>
      </c>
      <c r="AC24" s="76">
        <f t="shared" si="19"/>
        <v>0</v>
      </c>
      <c r="AD24" s="76">
        <f t="shared" si="20"/>
        <v>0</v>
      </c>
      <c r="AE24" s="76">
        <f t="shared" si="26"/>
        <v>891.46635537534985</v>
      </c>
      <c r="AF24" s="76" t="str">
        <f t="shared" si="21"/>
        <v/>
      </c>
      <c r="AG24" s="37" t="str">
        <f t="shared" si="9"/>
        <v/>
      </c>
      <c r="AH24" s="37" t="str">
        <f t="shared" si="10"/>
        <v/>
      </c>
      <c r="AI24" s="38">
        <f t="shared" si="22"/>
        <v>891.47</v>
      </c>
      <c r="AJ24" s="38">
        <f t="shared" si="11"/>
        <v>891.47</v>
      </c>
      <c r="AK24" s="36">
        <f t="shared" si="12"/>
        <v>4042298</v>
      </c>
      <c r="AL24" s="39">
        <f t="shared" si="13"/>
        <v>0.12439734468690533</v>
      </c>
      <c r="AM24" s="36">
        <f t="shared" si="23"/>
        <v>302802.54295369872</v>
      </c>
      <c r="AN24" s="36">
        <f t="shared" si="24"/>
        <v>1910945</v>
      </c>
      <c r="AO24" s="36">
        <f t="shared" si="14"/>
        <v>146900</v>
      </c>
      <c r="AP24" s="36">
        <f t="shared" si="15"/>
        <v>398358.10000000003</v>
      </c>
      <c r="AQ24" s="36">
        <f t="shared" si="25"/>
        <v>1461242</v>
      </c>
      <c r="AR24" s="40">
        <f t="shared" si="16"/>
        <v>1910945</v>
      </c>
      <c r="AS24" s="37"/>
      <c r="AT24" s="37">
        <f t="shared" si="17"/>
        <v>1</v>
      </c>
    </row>
    <row r="25" spans="1:46" ht="15" customHeight="1" x14ac:dyDescent="0.25">
      <c r="A25" s="43">
        <v>32</v>
      </c>
      <c r="B25" s="43">
        <v>100</v>
      </c>
      <c r="C25" s="44" t="s">
        <v>13</v>
      </c>
      <c r="D25" s="35">
        <v>36944</v>
      </c>
      <c r="E25" s="36">
        <v>101</v>
      </c>
      <c r="F25" s="58">
        <f t="shared" si="0"/>
        <v>2.0043213737826426</v>
      </c>
      <c r="G25" s="52">
        <v>42</v>
      </c>
      <c r="H25" s="52">
        <v>102</v>
      </c>
      <c r="I25" s="37">
        <f t="shared" si="1"/>
        <v>41.176499999999997</v>
      </c>
      <c r="J25" s="37">
        <v>179</v>
      </c>
      <c r="K25" s="37">
        <v>180</v>
      </c>
      <c r="L25" s="37">
        <v>105</v>
      </c>
      <c r="M25" s="37">
        <v>126</v>
      </c>
      <c r="N25" s="48">
        <v>116</v>
      </c>
      <c r="O25" s="55">
        <v>97</v>
      </c>
      <c r="P25" s="45">
        <f t="shared" si="2"/>
        <v>180</v>
      </c>
      <c r="Q25" s="38">
        <f t="shared" si="3"/>
        <v>43.89</v>
      </c>
      <c r="R25" s="65">
        <v>662400</v>
      </c>
      <c r="S25" s="65">
        <v>2756500</v>
      </c>
      <c r="T25" s="66">
        <f t="shared" si="4"/>
        <v>24.030473000000001</v>
      </c>
      <c r="U25" s="36">
        <v>13</v>
      </c>
      <c r="V25">
        <v>146</v>
      </c>
      <c r="W25">
        <f t="shared" si="18"/>
        <v>8.9</v>
      </c>
      <c r="X25" s="57">
        <v>24406.628485300698</v>
      </c>
      <c r="Y25" s="46">
        <v>61397</v>
      </c>
      <c r="Z25" s="37">
        <f t="shared" si="5"/>
        <v>0.42013600000000001</v>
      </c>
      <c r="AA25" s="37" t="str">
        <f t="shared" si="6"/>
        <v/>
      </c>
      <c r="AB25" s="37" t="str">
        <f t="shared" si="7"/>
        <v/>
      </c>
      <c r="AC25" s="76">
        <f t="shared" si="19"/>
        <v>639.19549207698878</v>
      </c>
      <c r="AD25" s="76">
        <f t="shared" si="20"/>
        <v>0</v>
      </c>
      <c r="AE25" s="76">
        <f t="shared" si="26"/>
        <v>0</v>
      </c>
      <c r="AF25" s="76" t="str">
        <f t="shared" si="21"/>
        <v/>
      </c>
      <c r="AG25" s="37" t="str">
        <f t="shared" si="9"/>
        <v/>
      </c>
      <c r="AH25" s="37" t="str">
        <f t="shared" si="10"/>
        <v/>
      </c>
      <c r="AI25" s="38">
        <f t="shared" si="22"/>
        <v>639.20000000000005</v>
      </c>
      <c r="AJ25" s="38">
        <f t="shared" si="11"/>
        <v>639.20000000000005</v>
      </c>
      <c r="AK25" s="36">
        <f t="shared" si="12"/>
        <v>54305</v>
      </c>
      <c r="AL25" s="39">
        <f t="shared" si="13"/>
        <v>0.12439734468690533</v>
      </c>
      <c r="AM25" s="36">
        <f t="shared" si="23"/>
        <v>2159.6623011093634</v>
      </c>
      <c r="AN25" s="36">
        <f t="shared" si="24"/>
        <v>39104</v>
      </c>
      <c r="AO25" s="36">
        <f t="shared" si="14"/>
        <v>1010</v>
      </c>
      <c r="AP25" s="36">
        <f t="shared" si="15"/>
        <v>3069.8500000000004</v>
      </c>
      <c r="AQ25" s="36">
        <f t="shared" si="25"/>
        <v>35934</v>
      </c>
      <c r="AR25" s="40">
        <f t="shared" si="16"/>
        <v>39104</v>
      </c>
      <c r="AS25" s="37"/>
      <c r="AT25" s="37">
        <f t="shared" si="17"/>
        <v>1</v>
      </c>
    </row>
    <row r="26" spans="1:46" ht="15" customHeight="1" x14ac:dyDescent="0.25">
      <c r="A26" s="43">
        <v>85</v>
      </c>
      <c r="B26" s="43">
        <v>100</v>
      </c>
      <c r="C26" s="44" t="s">
        <v>14</v>
      </c>
      <c r="D26" s="35">
        <v>88449</v>
      </c>
      <c r="E26" s="36">
        <v>467</v>
      </c>
      <c r="F26" s="58">
        <f t="shared" si="0"/>
        <v>2.6693168805661123</v>
      </c>
      <c r="G26" s="52">
        <v>28</v>
      </c>
      <c r="H26" s="52">
        <v>152</v>
      </c>
      <c r="I26" s="37">
        <f t="shared" si="1"/>
        <v>18.421100000000003</v>
      </c>
      <c r="J26" s="37">
        <v>334</v>
      </c>
      <c r="K26" s="37">
        <v>354</v>
      </c>
      <c r="L26" s="37">
        <v>349</v>
      </c>
      <c r="M26" s="37">
        <v>417</v>
      </c>
      <c r="N26" s="48">
        <v>493</v>
      </c>
      <c r="O26" s="55">
        <v>471</v>
      </c>
      <c r="P26" s="45">
        <f t="shared" si="2"/>
        <v>493</v>
      </c>
      <c r="Q26" s="38">
        <f t="shared" si="3"/>
        <v>5.27</v>
      </c>
      <c r="R26" s="65">
        <v>3200400</v>
      </c>
      <c r="S26" s="65">
        <v>43023302</v>
      </c>
      <c r="T26" s="66">
        <f t="shared" si="4"/>
        <v>7.4387600000000003</v>
      </c>
      <c r="U26" s="36">
        <v>69</v>
      </c>
      <c r="V26">
        <v>373</v>
      </c>
      <c r="W26">
        <f t="shared" si="18"/>
        <v>18.5</v>
      </c>
      <c r="X26" s="57">
        <v>380900.85666457599</v>
      </c>
      <c r="Y26" s="46">
        <v>134865</v>
      </c>
      <c r="Z26" s="37">
        <f t="shared" si="5"/>
        <v>0.42013600000000001</v>
      </c>
      <c r="AA26" s="37" t="str">
        <f t="shared" si="6"/>
        <v/>
      </c>
      <c r="AB26" s="37" t="str">
        <f t="shared" si="7"/>
        <v/>
      </c>
      <c r="AC26" s="76">
        <f t="shared" si="19"/>
        <v>786.07770462880114</v>
      </c>
      <c r="AD26" s="76">
        <f t="shared" si="20"/>
        <v>0</v>
      </c>
      <c r="AE26" s="76">
        <f t="shared" si="26"/>
        <v>0</v>
      </c>
      <c r="AF26" s="76" t="str">
        <f t="shared" si="21"/>
        <v/>
      </c>
      <c r="AG26" s="37" t="str">
        <f t="shared" si="9"/>
        <v/>
      </c>
      <c r="AH26" s="37" t="str">
        <f t="shared" si="10"/>
        <v/>
      </c>
      <c r="AI26" s="38">
        <f t="shared" si="22"/>
        <v>786.08</v>
      </c>
      <c r="AJ26" s="38">
        <f t="shared" si="11"/>
        <v>786.08</v>
      </c>
      <c r="AK26" s="36">
        <f t="shared" si="12"/>
        <v>207069</v>
      </c>
      <c r="AL26" s="39">
        <f t="shared" si="13"/>
        <v>0.12439734468690533</v>
      </c>
      <c r="AM26" s="36">
        <f t="shared" si="23"/>
        <v>14756.013026760711</v>
      </c>
      <c r="AN26" s="36">
        <f t="shared" si="24"/>
        <v>103205</v>
      </c>
      <c r="AO26" s="36">
        <f t="shared" si="14"/>
        <v>4670</v>
      </c>
      <c r="AP26" s="36">
        <f t="shared" si="15"/>
        <v>6743.25</v>
      </c>
      <c r="AQ26" s="36">
        <f t="shared" si="25"/>
        <v>83779</v>
      </c>
      <c r="AR26" s="40">
        <f t="shared" si="16"/>
        <v>103205</v>
      </c>
      <c r="AS26" s="37"/>
      <c r="AT26" s="37">
        <f t="shared" si="17"/>
        <v>1</v>
      </c>
    </row>
    <row r="27" spans="1:46" ht="15" customHeight="1" x14ac:dyDescent="0.25">
      <c r="A27" s="43">
        <v>45</v>
      </c>
      <c r="B27" s="43">
        <v>100</v>
      </c>
      <c r="C27" s="44" t="s">
        <v>15</v>
      </c>
      <c r="D27" s="35">
        <v>91942</v>
      </c>
      <c r="E27" s="36">
        <v>388</v>
      </c>
      <c r="F27" s="58">
        <f t="shared" si="0"/>
        <v>2.5888317255942073</v>
      </c>
      <c r="G27" s="52">
        <v>39</v>
      </c>
      <c r="H27" s="52">
        <v>139</v>
      </c>
      <c r="I27" s="37">
        <f t="shared" si="1"/>
        <v>28.057600000000001</v>
      </c>
      <c r="J27" s="37">
        <v>302</v>
      </c>
      <c r="K27" s="37">
        <v>385</v>
      </c>
      <c r="L27" s="37">
        <v>356</v>
      </c>
      <c r="M27" s="37">
        <v>371</v>
      </c>
      <c r="N27" s="48">
        <v>363</v>
      </c>
      <c r="O27" s="55">
        <v>388</v>
      </c>
      <c r="P27" s="45">
        <f t="shared" si="2"/>
        <v>388</v>
      </c>
      <c r="Q27" s="38">
        <f t="shared" si="3"/>
        <v>0</v>
      </c>
      <c r="R27" s="65">
        <v>3462300</v>
      </c>
      <c r="S27" s="65">
        <v>14690360</v>
      </c>
      <c r="T27" s="66">
        <f t="shared" si="4"/>
        <v>23.568517</v>
      </c>
      <c r="U27" s="36">
        <v>61</v>
      </c>
      <c r="V27">
        <v>299</v>
      </c>
      <c r="W27">
        <f t="shared" si="18"/>
        <v>20.399999999999999</v>
      </c>
      <c r="X27" s="57">
        <v>177959.956924353</v>
      </c>
      <c r="Y27" s="46">
        <v>85002</v>
      </c>
      <c r="Z27" s="37">
        <f t="shared" si="5"/>
        <v>0.42013600000000001</v>
      </c>
      <c r="AA27" s="37" t="str">
        <f t="shared" si="6"/>
        <v/>
      </c>
      <c r="AB27" s="37" t="str">
        <f t="shared" si="7"/>
        <v/>
      </c>
      <c r="AC27" s="76">
        <f t="shared" si="19"/>
        <v>768.30038505407174</v>
      </c>
      <c r="AD27" s="76">
        <f t="shared" si="20"/>
        <v>0</v>
      </c>
      <c r="AE27" s="76">
        <f t="shared" si="26"/>
        <v>0</v>
      </c>
      <c r="AF27" s="76" t="str">
        <f t="shared" si="21"/>
        <v/>
      </c>
      <c r="AG27" s="37" t="str">
        <f t="shared" si="9"/>
        <v/>
      </c>
      <c r="AH27" s="37" t="str">
        <f t="shared" si="10"/>
        <v/>
      </c>
      <c r="AI27" s="38">
        <f t="shared" si="22"/>
        <v>768.3</v>
      </c>
      <c r="AJ27" s="38">
        <f t="shared" si="11"/>
        <v>768.3</v>
      </c>
      <c r="AK27" s="36">
        <f t="shared" si="12"/>
        <v>223333</v>
      </c>
      <c r="AL27" s="39">
        <f t="shared" si="13"/>
        <v>0.12439734468690533</v>
      </c>
      <c r="AM27" s="36">
        <f t="shared" si="23"/>
        <v>16344.691515757178</v>
      </c>
      <c r="AN27" s="36">
        <f t="shared" si="24"/>
        <v>108287</v>
      </c>
      <c r="AO27" s="36">
        <f t="shared" si="14"/>
        <v>3880</v>
      </c>
      <c r="AP27" s="36">
        <f t="shared" si="15"/>
        <v>4250.1000000000004</v>
      </c>
      <c r="AQ27" s="36">
        <f t="shared" si="25"/>
        <v>88062</v>
      </c>
      <c r="AR27" s="40">
        <f t="shared" si="16"/>
        <v>108287</v>
      </c>
      <c r="AS27" s="37"/>
      <c r="AT27" s="37">
        <f t="shared" si="17"/>
        <v>1</v>
      </c>
    </row>
    <row r="28" spans="1:46" ht="15" customHeight="1" x14ac:dyDescent="0.25">
      <c r="A28" s="43">
        <v>7</v>
      </c>
      <c r="B28" s="43">
        <v>100</v>
      </c>
      <c r="C28" s="44" t="s">
        <v>16</v>
      </c>
      <c r="D28" s="35">
        <v>164759</v>
      </c>
      <c r="E28" s="36">
        <v>532</v>
      </c>
      <c r="F28" s="58">
        <f t="shared" si="0"/>
        <v>2.7259116322950483</v>
      </c>
      <c r="G28" s="52">
        <v>155</v>
      </c>
      <c r="H28" s="52">
        <v>286</v>
      </c>
      <c r="I28" s="37">
        <f t="shared" si="1"/>
        <v>54.195800000000006</v>
      </c>
      <c r="J28" s="37">
        <v>571</v>
      </c>
      <c r="K28" s="37">
        <v>606</v>
      </c>
      <c r="L28" s="37">
        <v>517</v>
      </c>
      <c r="M28" s="37">
        <v>575</v>
      </c>
      <c r="N28" s="48">
        <v>534</v>
      </c>
      <c r="O28" s="55">
        <v>535</v>
      </c>
      <c r="P28" s="45">
        <f t="shared" si="2"/>
        <v>606</v>
      </c>
      <c r="Q28" s="38">
        <f t="shared" si="3"/>
        <v>12.21</v>
      </c>
      <c r="R28" s="65">
        <v>3890500</v>
      </c>
      <c r="S28" s="65">
        <v>24467800</v>
      </c>
      <c r="T28" s="66">
        <f t="shared" si="4"/>
        <v>15.90049</v>
      </c>
      <c r="U28" s="36">
        <v>143</v>
      </c>
      <c r="V28">
        <v>555</v>
      </c>
      <c r="W28">
        <f t="shared" si="18"/>
        <v>25.77</v>
      </c>
      <c r="X28" s="57">
        <v>238451.78237854599</v>
      </c>
      <c r="Y28" s="46">
        <v>320832</v>
      </c>
      <c r="Z28" s="37">
        <f t="shared" si="5"/>
        <v>0.42013600000000001</v>
      </c>
      <c r="AA28" s="37" t="str">
        <f t="shared" si="6"/>
        <v/>
      </c>
      <c r="AB28" s="37" t="str">
        <f t="shared" si="7"/>
        <v/>
      </c>
      <c r="AC28" s="76">
        <f t="shared" si="19"/>
        <v>798.57818360643341</v>
      </c>
      <c r="AD28" s="76">
        <f t="shared" si="20"/>
        <v>0</v>
      </c>
      <c r="AE28" s="76">
        <f t="shared" si="26"/>
        <v>0</v>
      </c>
      <c r="AF28" s="76" t="str">
        <f t="shared" si="21"/>
        <v/>
      </c>
      <c r="AG28" s="37" t="str">
        <f t="shared" si="9"/>
        <v/>
      </c>
      <c r="AH28" s="37" t="str">
        <f t="shared" si="10"/>
        <v/>
      </c>
      <c r="AI28" s="38">
        <f t="shared" si="22"/>
        <v>798.58</v>
      </c>
      <c r="AJ28" s="38">
        <f t="shared" si="11"/>
        <v>798.58</v>
      </c>
      <c r="AK28" s="36">
        <f t="shared" si="12"/>
        <v>324662</v>
      </c>
      <c r="AL28" s="39">
        <f t="shared" si="13"/>
        <v>0.12439734468690533</v>
      </c>
      <c r="AM28" s="36">
        <f t="shared" si="23"/>
        <v>19891.508607470223</v>
      </c>
      <c r="AN28" s="36">
        <f t="shared" si="24"/>
        <v>184651</v>
      </c>
      <c r="AO28" s="36">
        <f t="shared" si="14"/>
        <v>5320</v>
      </c>
      <c r="AP28" s="36">
        <f t="shared" si="15"/>
        <v>16041.6</v>
      </c>
      <c r="AQ28" s="36">
        <f t="shared" si="25"/>
        <v>159439</v>
      </c>
      <c r="AR28" s="40">
        <f t="shared" si="16"/>
        <v>184651</v>
      </c>
      <c r="AS28" s="37"/>
      <c r="AT28" s="37">
        <f t="shared" si="17"/>
        <v>1</v>
      </c>
    </row>
    <row r="29" spans="1:46" ht="15" customHeight="1" x14ac:dyDescent="0.25">
      <c r="A29" s="43">
        <v>2</v>
      </c>
      <c r="B29" s="43">
        <v>300</v>
      </c>
      <c r="C29" s="44" t="s">
        <v>17</v>
      </c>
      <c r="D29" s="35">
        <v>0</v>
      </c>
      <c r="E29" s="36">
        <v>32708</v>
      </c>
      <c r="F29" s="58">
        <f t="shared" si="0"/>
        <v>4.5146539890800677</v>
      </c>
      <c r="G29" s="52">
        <v>154</v>
      </c>
      <c r="H29" s="52">
        <v>10976</v>
      </c>
      <c r="I29" s="37">
        <f t="shared" si="1"/>
        <v>1.4031</v>
      </c>
      <c r="J29" s="37">
        <v>0</v>
      </c>
      <c r="K29" s="37">
        <v>9387</v>
      </c>
      <c r="L29" s="37">
        <v>15216</v>
      </c>
      <c r="M29" s="37">
        <v>26588</v>
      </c>
      <c r="N29" s="45">
        <v>30598</v>
      </c>
      <c r="O29" s="55">
        <v>32601</v>
      </c>
      <c r="P29" s="45">
        <f t="shared" si="2"/>
        <v>32601</v>
      </c>
      <c r="Q29" s="38">
        <f t="shared" si="3"/>
        <v>0</v>
      </c>
      <c r="R29" s="65">
        <v>191760300</v>
      </c>
      <c r="S29" s="65">
        <v>4796302719</v>
      </c>
      <c r="T29" s="66">
        <f t="shared" si="4"/>
        <v>3.9980859999999998</v>
      </c>
      <c r="U29" s="36">
        <v>4377</v>
      </c>
      <c r="V29">
        <v>32471</v>
      </c>
      <c r="W29">
        <f t="shared" si="18"/>
        <v>13.48</v>
      </c>
      <c r="X29" s="57">
        <v>48102070.670266703</v>
      </c>
      <c r="Y29" s="46">
        <v>16107544</v>
      </c>
      <c r="Z29" s="37">
        <f t="shared" si="5"/>
        <v>0.42013600000000001</v>
      </c>
      <c r="AA29" s="37" t="str">
        <f t="shared" si="6"/>
        <v/>
      </c>
      <c r="AB29" s="37" t="str">
        <f t="shared" si="7"/>
        <v/>
      </c>
      <c r="AC29" s="76">
        <f t="shared" si="19"/>
        <v>0</v>
      </c>
      <c r="AD29" s="76">
        <f t="shared" si="20"/>
        <v>0</v>
      </c>
      <c r="AE29" s="76">
        <f t="shared" si="26"/>
        <v>555.32067908909994</v>
      </c>
      <c r="AF29" s="76" t="str">
        <f t="shared" si="21"/>
        <v/>
      </c>
      <c r="AG29" s="37" t="str">
        <f t="shared" si="9"/>
        <v/>
      </c>
      <c r="AH29" s="37" t="str">
        <f t="shared" si="10"/>
        <v/>
      </c>
      <c r="AI29" s="38">
        <f t="shared" si="22"/>
        <v>555.32000000000005</v>
      </c>
      <c r="AJ29" s="38">
        <f t="shared" si="11"/>
        <v>555.32000000000005</v>
      </c>
      <c r="AK29" s="36">
        <f t="shared" si="12"/>
        <v>0</v>
      </c>
      <c r="AL29" s="39">
        <f t="shared" si="13"/>
        <v>0.12439734468690533</v>
      </c>
      <c r="AM29" s="36">
        <f t="shared" si="23"/>
        <v>0</v>
      </c>
      <c r="AN29" s="36">
        <f t="shared" si="24"/>
        <v>0</v>
      </c>
      <c r="AO29" s="36">
        <f t="shared" si="14"/>
        <v>327080</v>
      </c>
      <c r="AP29" s="36">
        <f t="shared" si="15"/>
        <v>805377.20000000007</v>
      </c>
      <c r="AQ29" s="36">
        <f t="shared" si="25"/>
        <v>-327080</v>
      </c>
      <c r="AR29" s="40">
        <f t="shared" si="16"/>
        <v>0</v>
      </c>
      <c r="AS29" s="37"/>
      <c r="AT29" s="37">
        <f t="shared" si="17"/>
        <v>0</v>
      </c>
    </row>
    <row r="30" spans="1:46" ht="15" customHeight="1" x14ac:dyDescent="0.25">
      <c r="A30" s="43">
        <v>86</v>
      </c>
      <c r="B30" s="43">
        <v>200</v>
      </c>
      <c r="C30" s="44" t="s">
        <v>18</v>
      </c>
      <c r="D30" s="35">
        <v>559503</v>
      </c>
      <c r="E30" s="36">
        <v>3387</v>
      </c>
      <c r="F30" s="58">
        <f t="shared" si="0"/>
        <v>3.5298151966446305</v>
      </c>
      <c r="G30" s="52">
        <v>237</v>
      </c>
      <c r="H30" s="52">
        <v>1420</v>
      </c>
      <c r="I30" s="37">
        <f t="shared" si="1"/>
        <v>16.690100000000001</v>
      </c>
      <c r="J30" s="37">
        <v>1234</v>
      </c>
      <c r="K30" s="37">
        <v>1568</v>
      </c>
      <c r="L30" s="37">
        <v>2054</v>
      </c>
      <c r="M30" s="37">
        <v>2684</v>
      </c>
      <c r="N30" s="45">
        <v>3228</v>
      </c>
      <c r="O30" s="55">
        <v>3330</v>
      </c>
      <c r="P30" s="45">
        <f t="shared" si="2"/>
        <v>3330</v>
      </c>
      <c r="Q30" s="38">
        <f t="shared" si="3"/>
        <v>0</v>
      </c>
      <c r="R30" s="65">
        <v>46620600</v>
      </c>
      <c r="S30" s="65">
        <v>326303000</v>
      </c>
      <c r="T30" s="66">
        <f t="shared" si="4"/>
        <v>14.287518</v>
      </c>
      <c r="U30" s="36">
        <v>838</v>
      </c>
      <c r="V30">
        <v>3323</v>
      </c>
      <c r="W30">
        <f t="shared" si="18"/>
        <v>25.22</v>
      </c>
      <c r="X30" s="57">
        <v>3259386.6343729501</v>
      </c>
      <c r="Y30" s="46">
        <v>1632998</v>
      </c>
      <c r="Z30" s="37">
        <f t="shared" si="5"/>
        <v>0.42013600000000001</v>
      </c>
      <c r="AA30" s="37" t="str">
        <f t="shared" si="6"/>
        <v/>
      </c>
      <c r="AB30" s="37" t="str">
        <f t="shared" si="7"/>
        <v/>
      </c>
      <c r="AC30" s="76">
        <f t="shared" si="19"/>
        <v>0</v>
      </c>
      <c r="AD30" s="76">
        <f t="shared" si="20"/>
        <v>851.27643133049992</v>
      </c>
      <c r="AE30" s="76">
        <f t="shared" si="26"/>
        <v>0</v>
      </c>
      <c r="AF30" s="76" t="str">
        <f t="shared" si="21"/>
        <v/>
      </c>
      <c r="AG30" s="37" t="str">
        <f t="shared" si="9"/>
        <v/>
      </c>
      <c r="AH30" s="37" t="str">
        <f t="shared" si="10"/>
        <v/>
      </c>
      <c r="AI30" s="38">
        <f t="shared" si="22"/>
        <v>851.28</v>
      </c>
      <c r="AJ30" s="38">
        <f t="shared" si="11"/>
        <v>851.28</v>
      </c>
      <c r="AK30" s="36">
        <f t="shared" si="12"/>
        <v>1513900</v>
      </c>
      <c r="AL30" s="39">
        <f t="shared" si="13"/>
        <v>0.12439734468690533</v>
      </c>
      <c r="AM30" s="36">
        <f t="shared" si="23"/>
        <v>118724.45257714839</v>
      </c>
      <c r="AN30" s="36">
        <f t="shared" si="24"/>
        <v>678227</v>
      </c>
      <c r="AO30" s="36">
        <f t="shared" si="14"/>
        <v>33870</v>
      </c>
      <c r="AP30" s="36">
        <f t="shared" si="15"/>
        <v>81649.900000000009</v>
      </c>
      <c r="AQ30" s="36">
        <f t="shared" si="25"/>
        <v>525633</v>
      </c>
      <c r="AR30" s="40">
        <f t="shared" si="16"/>
        <v>678227</v>
      </c>
      <c r="AS30" s="37"/>
      <c r="AT30" s="37">
        <f t="shared" si="17"/>
        <v>1</v>
      </c>
    </row>
    <row r="31" spans="1:46" ht="15" customHeight="1" x14ac:dyDescent="0.25">
      <c r="A31" s="43">
        <v>2</v>
      </c>
      <c r="B31" s="43">
        <v>100</v>
      </c>
      <c r="C31" s="44" t="s">
        <v>19</v>
      </c>
      <c r="D31" s="35">
        <v>2089456</v>
      </c>
      <c r="E31" s="36">
        <v>18041</v>
      </c>
      <c r="F31" s="58">
        <f t="shared" si="0"/>
        <v>4.2562606065122068</v>
      </c>
      <c r="G31" s="52">
        <v>663</v>
      </c>
      <c r="H31" s="52">
        <v>7497</v>
      </c>
      <c r="I31" s="37">
        <f t="shared" si="1"/>
        <v>8.8435000000000006</v>
      </c>
      <c r="J31" s="37">
        <v>13298</v>
      </c>
      <c r="K31" s="37">
        <v>15634</v>
      </c>
      <c r="L31" s="37">
        <v>17192</v>
      </c>
      <c r="M31" s="37">
        <v>18076</v>
      </c>
      <c r="N31" s="45">
        <v>17142</v>
      </c>
      <c r="O31" s="55">
        <v>17921</v>
      </c>
      <c r="P31" s="45">
        <f t="shared" si="2"/>
        <v>18076</v>
      </c>
      <c r="Q31" s="38">
        <f t="shared" si="3"/>
        <v>0.19</v>
      </c>
      <c r="R31" s="65">
        <v>421116200</v>
      </c>
      <c r="S31" s="65">
        <v>2174831283</v>
      </c>
      <c r="T31" s="66">
        <f t="shared" si="4"/>
        <v>19.363166</v>
      </c>
      <c r="U31" s="36">
        <v>3063</v>
      </c>
      <c r="V31">
        <v>17749</v>
      </c>
      <c r="W31">
        <f t="shared" si="18"/>
        <v>17.260000000000002</v>
      </c>
      <c r="X31" s="57">
        <v>24862263.501821399</v>
      </c>
      <c r="Y31" s="46">
        <v>7811736</v>
      </c>
      <c r="Z31" s="37">
        <f t="shared" si="5"/>
        <v>0.42013600000000001</v>
      </c>
      <c r="AA31" s="37" t="str">
        <f t="shared" si="6"/>
        <v/>
      </c>
      <c r="AB31" s="37" t="str">
        <f t="shared" si="7"/>
        <v/>
      </c>
      <c r="AC31" s="76">
        <f t="shared" si="19"/>
        <v>0</v>
      </c>
      <c r="AD31" s="76">
        <f t="shared" si="20"/>
        <v>0</v>
      </c>
      <c r="AE31" s="76">
        <f t="shared" si="26"/>
        <v>781.7571526070999</v>
      </c>
      <c r="AF31" s="76" t="str">
        <f t="shared" si="21"/>
        <v/>
      </c>
      <c r="AG31" s="37" t="str">
        <f t="shared" si="9"/>
        <v/>
      </c>
      <c r="AH31" s="37" t="str">
        <f t="shared" si="10"/>
        <v/>
      </c>
      <c r="AI31" s="38">
        <f t="shared" si="22"/>
        <v>781.76</v>
      </c>
      <c r="AJ31" s="38">
        <f t="shared" si="11"/>
        <v>781.76</v>
      </c>
      <c r="AK31" s="36">
        <f t="shared" si="12"/>
        <v>3658200</v>
      </c>
      <c r="AL31" s="39">
        <f t="shared" si="13"/>
        <v>0.12439734468690533</v>
      </c>
      <c r="AM31" s="36">
        <f t="shared" si="23"/>
        <v>195147.58809351461</v>
      </c>
      <c r="AN31" s="36">
        <f t="shared" si="24"/>
        <v>2284604</v>
      </c>
      <c r="AO31" s="36">
        <f t="shared" si="14"/>
        <v>180410</v>
      </c>
      <c r="AP31" s="36">
        <f t="shared" si="15"/>
        <v>390586.80000000005</v>
      </c>
      <c r="AQ31" s="36">
        <f t="shared" si="25"/>
        <v>1909046</v>
      </c>
      <c r="AR31" s="40">
        <f t="shared" si="16"/>
        <v>2284604</v>
      </c>
      <c r="AS31" s="37"/>
      <c r="AT31" s="37">
        <f t="shared" si="17"/>
        <v>1</v>
      </c>
    </row>
    <row r="32" spans="1:46" ht="15" customHeight="1" x14ac:dyDescent="0.25">
      <c r="A32" s="43">
        <v>19</v>
      </c>
      <c r="B32" s="43">
        <v>1900</v>
      </c>
      <c r="C32" s="44" t="s">
        <v>20</v>
      </c>
      <c r="D32" s="35">
        <v>0</v>
      </c>
      <c r="E32" s="36">
        <v>56318</v>
      </c>
      <c r="F32" s="58">
        <f t="shared" si="0"/>
        <v>4.750647223470942</v>
      </c>
      <c r="G32" s="52">
        <v>179</v>
      </c>
      <c r="H32" s="52">
        <v>21625</v>
      </c>
      <c r="I32" s="37">
        <f t="shared" si="1"/>
        <v>0.82769999999999999</v>
      </c>
      <c r="J32" s="37">
        <v>8502</v>
      </c>
      <c r="K32" s="37">
        <v>21818</v>
      </c>
      <c r="L32" s="37">
        <v>34598</v>
      </c>
      <c r="M32" s="37">
        <v>45527</v>
      </c>
      <c r="N32" s="45">
        <v>49084</v>
      </c>
      <c r="O32" s="55">
        <v>56374</v>
      </c>
      <c r="P32" s="45">
        <f t="shared" si="2"/>
        <v>56374</v>
      </c>
      <c r="Q32" s="38">
        <f t="shared" si="3"/>
        <v>0.1</v>
      </c>
      <c r="R32" s="65">
        <v>657067800</v>
      </c>
      <c r="S32" s="65">
        <v>7702848014</v>
      </c>
      <c r="T32" s="66">
        <f t="shared" si="4"/>
        <v>8.5301930000000006</v>
      </c>
      <c r="U32" s="36">
        <v>8132</v>
      </c>
      <c r="V32">
        <v>55237</v>
      </c>
      <c r="W32">
        <f t="shared" si="18"/>
        <v>14.72</v>
      </c>
      <c r="X32" s="57">
        <v>80251676.411079004</v>
      </c>
      <c r="Y32" s="46">
        <v>29826179</v>
      </c>
      <c r="Z32" s="37">
        <f t="shared" si="5"/>
        <v>0.42013600000000001</v>
      </c>
      <c r="AA32" s="37" t="str">
        <f t="shared" si="6"/>
        <v/>
      </c>
      <c r="AB32" s="37" t="str">
        <f t="shared" si="7"/>
        <v/>
      </c>
      <c r="AC32" s="76">
        <f t="shared" si="19"/>
        <v>0</v>
      </c>
      <c r="AD32" s="76">
        <f t="shared" si="20"/>
        <v>0</v>
      </c>
      <c r="AE32" s="76">
        <f t="shared" si="26"/>
        <v>596.93659289204982</v>
      </c>
      <c r="AF32" s="76" t="str">
        <f t="shared" si="21"/>
        <v/>
      </c>
      <c r="AG32" s="37" t="str">
        <f t="shared" si="9"/>
        <v/>
      </c>
      <c r="AH32" s="37" t="str">
        <f t="shared" si="10"/>
        <v/>
      </c>
      <c r="AI32" s="38">
        <f t="shared" si="22"/>
        <v>596.94000000000005</v>
      </c>
      <c r="AJ32" s="38">
        <f t="shared" si="11"/>
        <v>596.94000000000005</v>
      </c>
      <c r="AK32" s="36">
        <f t="shared" si="12"/>
        <v>0</v>
      </c>
      <c r="AL32" s="39">
        <f t="shared" si="13"/>
        <v>0.12439734468690533</v>
      </c>
      <c r="AM32" s="36">
        <f t="shared" si="23"/>
        <v>0</v>
      </c>
      <c r="AN32" s="36">
        <f t="shared" si="24"/>
        <v>0</v>
      </c>
      <c r="AO32" s="36">
        <f t="shared" si="14"/>
        <v>563180</v>
      </c>
      <c r="AP32" s="36">
        <f t="shared" si="15"/>
        <v>1491308.9500000002</v>
      </c>
      <c r="AQ32" s="36">
        <f t="shared" si="25"/>
        <v>-563180</v>
      </c>
      <c r="AR32" s="40">
        <f t="shared" si="16"/>
        <v>0</v>
      </c>
      <c r="AS32" s="37"/>
      <c r="AT32" s="37">
        <f t="shared" si="17"/>
        <v>0</v>
      </c>
    </row>
    <row r="33" spans="1:46" ht="15" customHeight="1" x14ac:dyDescent="0.25">
      <c r="A33" s="43">
        <v>76</v>
      </c>
      <c r="B33" s="43">
        <v>100</v>
      </c>
      <c r="C33" s="44" t="s">
        <v>21</v>
      </c>
      <c r="D33" s="35">
        <v>766321</v>
      </c>
      <c r="E33" s="36">
        <v>1411</v>
      </c>
      <c r="F33" s="58">
        <f t="shared" si="0"/>
        <v>3.1495270137543478</v>
      </c>
      <c r="G33" s="52">
        <v>216</v>
      </c>
      <c r="H33" s="52">
        <v>788</v>
      </c>
      <c r="I33" s="37">
        <f t="shared" si="1"/>
        <v>27.411200000000001</v>
      </c>
      <c r="J33" s="37">
        <v>1789</v>
      </c>
      <c r="K33" s="37">
        <v>1842</v>
      </c>
      <c r="L33" s="37">
        <v>1552</v>
      </c>
      <c r="M33" s="37">
        <v>2871</v>
      </c>
      <c r="N33" s="45">
        <v>1412</v>
      </c>
      <c r="O33" s="55">
        <v>1392</v>
      </c>
      <c r="P33" s="45">
        <f t="shared" si="2"/>
        <v>2871</v>
      </c>
      <c r="Q33" s="38">
        <f t="shared" si="3"/>
        <v>50.85</v>
      </c>
      <c r="R33" s="65">
        <v>27396700</v>
      </c>
      <c r="S33" s="65">
        <v>60203722</v>
      </c>
      <c r="T33" s="66">
        <f t="shared" si="4"/>
        <v>45.506655000000002</v>
      </c>
      <c r="U33" s="36">
        <v>305</v>
      </c>
      <c r="V33">
        <v>1322</v>
      </c>
      <c r="W33">
        <f t="shared" si="18"/>
        <v>23.07</v>
      </c>
      <c r="X33" s="57">
        <v>819024.91533216997</v>
      </c>
      <c r="Y33" s="46">
        <v>1369322</v>
      </c>
      <c r="Z33" s="37">
        <f t="shared" si="5"/>
        <v>0.42013600000000001</v>
      </c>
      <c r="AA33" s="37" t="str">
        <f t="shared" si="6"/>
        <v/>
      </c>
      <c r="AB33" s="37" t="str">
        <f t="shared" si="7"/>
        <v/>
      </c>
      <c r="AC33" s="76">
        <f t="shared" si="19"/>
        <v>892.14507821701909</v>
      </c>
      <c r="AD33" s="76">
        <f t="shared" si="20"/>
        <v>0</v>
      </c>
      <c r="AE33" s="76">
        <f t="shared" si="26"/>
        <v>0</v>
      </c>
      <c r="AF33" s="76" t="str">
        <f t="shared" si="21"/>
        <v/>
      </c>
      <c r="AG33" s="37" t="str">
        <f t="shared" si="9"/>
        <v/>
      </c>
      <c r="AH33" s="37" t="str">
        <f t="shared" si="10"/>
        <v/>
      </c>
      <c r="AI33" s="38">
        <f t="shared" si="22"/>
        <v>892.15</v>
      </c>
      <c r="AJ33" s="38">
        <f t="shared" si="11"/>
        <v>892.15</v>
      </c>
      <c r="AK33" s="36">
        <f t="shared" si="12"/>
        <v>914722</v>
      </c>
      <c r="AL33" s="39">
        <f t="shared" si="13"/>
        <v>0.12439734468690533</v>
      </c>
      <c r="AM33" s="36">
        <f t="shared" si="23"/>
        <v>18460.690348881439</v>
      </c>
      <c r="AN33" s="36">
        <f t="shared" si="24"/>
        <v>784782</v>
      </c>
      <c r="AO33" s="36">
        <f t="shared" si="14"/>
        <v>14110</v>
      </c>
      <c r="AP33" s="36">
        <f t="shared" si="15"/>
        <v>68466.100000000006</v>
      </c>
      <c r="AQ33" s="36">
        <f t="shared" si="25"/>
        <v>752211</v>
      </c>
      <c r="AR33" s="40">
        <f t="shared" si="16"/>
        <v>784782</v>
      </c>
      <c r="AS33" s="37"/>
      <c r="AT33" s="37">
        <f t="shared" si="17"/>
        <v>1</v>
      </c>
    </row>
    <row r="34" spans="1:46" ht="15" customHeight="1" x14ac:dyDescent="0.25">
      <c r="A34" s="43">
        <v>41</v>
      </c>
      <c r="B34" s="43">
        <v>100</v>
      </c>
      <c r="C34" s="44" t="s">
        <v>22</v>
      </c>
      <c r="D34" s="35">
        <v>24207</v>
      </c>
      <c r="E34" s="36">
        <v>86</v>
      </c>
      <c r="F34" s="58">
        <f t="shared" si="0"/>
        <v>1.9344984512435677</v>
      </c>
      <c r="G34" s="52">
        <v>28</v>
      </c>
      <c r="H34" s="52">
        <v>55</v>
      </c>
      <c r="I34" s="37">
        <f t="shared" si="1"/>
        <v>50.909099999999995</v>
      </c>
      <c r="J34" s="37">
        <v>121</v>
      </c>
      <c r="K34" s="37">
        <v>96</v>
      </c>
      <c r="L34" s="37">
        <v>104</v>
      </c>
      <c r="M34" s="37">
        <v>100</v>
      </c>
      <c r="N34" s="48">
        <v>75</v>
      </c>
      <c r="O34" s="55">
        <v>87</v>
      </c>
      <c r="P34" s="45">
        <f t="shared" si="2"/>
        <v>121</v>
      </c>
      <c r="Q34" s="38">
        <f t="shared" si="3"/>
        <v>28.93</v>
      </c>
      <c r="R34" s="65">
        <v>81500</v>
      </c>
      <c r="S34" s="65">
        <v>1128640</v>
      </c>
      <c r="T34" s="66">
        <f t="shared" si="4"/>
        <v>7.2210799999999997</v>
      </c>
      <c r="U34" s="36">
        <v>24</v>
      </c>
      <c r="V34">
        <v>63</v>
      </c>
      <c r="W34">
        <f t="shared" si="18"/>
        <v>38.1</v>
      </c>
      <c r="X34" s="57">
        <v>11472.235771004</v>
      </c>
      <c r="Y34" s="46">
        <v>46000</v>
      </c>
      <c r="Z34" s="37">
        <f t="shared" si="5"/>
        <v>0.42013600000000001</v>
      </c>
      <c r="AA34" s="37" t="str">
        <f t="shared" si="6"/>
        <v/>
      </c>
      <c r="AB34" s="37" t="str">
        <f t="shared" si="7"/>
        <v/>
      </c>
      <c r="AC34" s="76">
        <f t="shared" si="19"/>
        <v>623.77321441532547</v>
      </c>
      <c r="AD34" s="76">
        <f t="shared" si="20"/>
        <v>0</v>
      </c>
      <c r="AE34" s="76">
        <f t="shared" si="26"/>
        <v>0</v>
      </c>
      <c r="AF34" s="76" t="str">
        <f t="shared" si="21"/>
        <v/>
      </c>
      <c r="AG34" s="37" t="str">
        <f t="shared" si="9"/>
        <v/>
      </c>
      <c r="AH34" s="37" t="str">
        <f t="shared" si="10"/>
        <v/>
      </c>
      <c r="AI34" s="38">
        <f t="shared" si="22"/>
        <v>623.77</v>
      </c>
      <c r="AJ34" s="38">
        <f t="shared" si="11"/>
        <v>623.77</v>
      </c>
      <c r="AK34" s="36">
        <f t="shared" si="12"/>
        <v>48824</v>
      </c>
      <c r="AL34" s="39">
        <f t="shared" si="13"/>
        <v>0.12439734468690533</v>
      </c>
      <c r="AM34" s="36">
        <f t="shared" si="23"/>
        <v>3062.2894341575484</v>
      </c>
      <c r="AN34" s="36">
        <f t="shared" si="24"/>
        <v>27269</v>
      </c>
      <c r="AO34" s="36">
        <f t="shared" si="14"/>
        <v>860</v>
      </c>
      <c r="AP34" s="36">
        <f t="shared" si="15"/>
        <v>2300</v>
      </c>
      <c r="AQ34" s="36">
        <f t="shared" si="25"/>
        <v>23347</v>
      </c>
      <c r="AR34" s="40">
        <f t="shared" si="16"/>
        <v>27269</v>
      </c>
      <c r="AS34" s="37"/>
      <c r="AT34" s="37">
        <f t="shared" si="17"/>
        <v>1</v>
      </c>
    </row>
    <row r="35" spans="1:46" ht="15" customHeight="1" x14ac:dyDescent="0.25">
      <c r="A35" s="43">
        <v>62</v>
      </c>
      <c r="B35" s="43">
        <v>700</v>
      </c>
      <c r="C35" s="44" t="s">
        <v>23</v>
      </c>
      <c r="D35" s="35">
        <v>0</v>
      </c>
      <c r="E35" s="36">
        <v>9897</v>
      </c>
      <c r="F35" s="58">
        <f t="shared" si="0"/>
        <v>3.9955035702650061</v>
      </c>
      <c r="G35" s="52">
        <v>103</v>
      </c>
      <c r="H35" s="52">
        <v>2911</v>
      </c>
      <c r="I35" s="37">
        <f t="shared" si="1"/>
        <v>3.5382999999999996</v>
      </c>
      <c r="J35" s="37">
        <v>5149</v>
      </c>
      <c r="K35" s="37">
        <v>8012</v>
      </c>
      <c r="L35" s="37">
        <v>9199</v>
      </c>
      <c r="M35" s="37">
        <v>9652</v>
      </c>
      <c r="N35" s="45">
        <v>9552</v>
      </c>
      <c r="O35" s="55">
        <v>9939</v>
      </c>
      <c r="P35" s="45">
        <f t="shared" si="2"/>
        <v>9939</v>
      </c>
      <c r="Q35" s="38">
        <f t="shared" si="3"/>
        <v>0.42</v>
      </c>
      <c r="R35" s="65">
        <v>420689700</v>
      </c>
      <c r="S35" s="65">
        <v>1643322286</v>
      </c>
      <c r="T35" s="66">
        <f t="shared" si="4"/>
        <v>25.599951000000001</v>
      </c>
      <c r="U35" s="36">
        <v>1792</v>
      </c>
      <c r="V35">
        <v>9868</v>
      </c>
      <c r="W35">
        <f t="shared" si="18"/>
        <v>18.16</v>
      </c>
      <c r="X35" s="57">
        <v>18360669.387776099</v>
      </c>
      <c r="Y35" s="46">
        <v>4479291</v>
      </c>
      <c r="Z35" s="37">
        <f t="shared" si="5"/>
        <v>0.42013600000000001</v>
      </c>
      <c r="AA35" s="37" t="str">
        <f t="shared" si="6"/>
        <v/>
      </c>
      <c r="AB35" s="37" t="str">
        <f t="shared" si="7"/>
        <v/>
      </c>
      <c r="AC35" s="76">
        <f t="shared" si="19"/>
        <v>0</v>
      </c>
      <c r="AD35" s="76">
        <f t="shared" si="20"/>
        <v>878.08872674974987</v>
      </c>
      <c r="AE35" s="76">
        <f t="shared" si="26"/>
        <v>0</v>
      </c>
      <c r="AF35" s="76" t="str">
        <f t="shared" si="21"/>
        <v/>
      </c>
      <c r="AG35" s="37" t="str">
        <f t="shared" si="9"/>
        <v/>
      </c>
      <c r="AH35" s="37" t="str">
        <f t="shared" si="10"/>
        <v/>
      </c>
      <c r="AI35" s="38">
        <f t="shared" si="22"/>
        <v>878.09</v>
      </c>
      <c r="AJ35" s="38">
        <f t="shared" si="11"/>
        <v>878.09</v>
      </c>
      <c r="AK35" s="36">
        <f t="shared" si="12"/>
        <v>976479</v>
      </c>
      <c r="AL35" s="39">
        <f t="shared" si="13"/>
        <v>0.12439734468690533</v>
      </c>
      <c r="AM35" s="36">
        <f t="shared" si="23"/>
        <v>121471.39474252463</v>
      </c>
      <c r="AN35" s="36">
        <f t="shared" si="24"/>
        <v>121471</v>
      </c>
      <c r="AO35" s="36">
        <f t="shared" si="14"/>
        <v>98970</v>
      </c>
      <c r="AP35" s="36">
        <f t="shared" si="15"/>
        <v>223964.55000000002</v>
      </c>
      <c r="AQ35" s="36">
        <f t="shared" si="25"/>
        <v>-98970</v>
      </c>
      <c r="AR35" s="40">
        <f t="shared" si="16"/>
        <v>121471</v>
      </c>
      <c r="AS35" s="37"/>
      <c r="AT35" s="37">
        <f t="shared" si="17"/>
        <v>1</v>
      </c>
    </row>
    <row r="36" spans="1:46" ht="15" customHeight="1" x14ac:dyDescent="0.25">
      <c r="A36" s="43">
        <v>45</v>
      </c>
      <c r="B36" s="43">
        <v>200</v>
      </c>
      <c r="C36" s="44" t="s">
        <v>24</v>
      </c>
      <c r="D36" s="35">
        <v>228236</v>
      </c>
      <c r="E36" s="36">
        <v>547</v>
      </c>
      <c r="F36" s="58">
        <f t="shared" si="0"/>
        <v>2.7379873263334309</v>
      </c>
      <c r="G36" s="52">
        <v>56</v>
      </c>
      <c r="H36" s="52">
        <v>296</v>
      </c>
      <c r="I36" s="37">
        <f t="shared" si="1"/>
        <v>18.918900000000001</v>
      </c>
      <c r="J36" s="37">
        <v>739</v>
      </c>
      <c r="K36" s="37">
        <v>741</v>
      </c>
      <c r="L36" s="37">
        <v>636</v>
      </c>
      <c r="M36" s="37">
        <v>656</v>
      </c>
      <c r="N36" s="48">
        <v>639</v>
      </c>
      <c r="O36" s="55">
        <v>544</v>
      </c>
      <c r="P36" s="45">
        <f t="shared" si="2"/>
        <v>741</v>
      </c>
      <c r="Q36" s="38">
        <f t="shared" si="3"/>
        <v>26.18</v>
      </c>
      <c r="R36" s="65">
        <v>6795400</v>
      </c>
      <c r="S36" s="65">
        <v>37168278</v>
      </c>
      <c r="T36" s="66">
        <f t="shared" si="4"/>
        <v>18.282795</v>
      </c>
      <c r="U36" s="36">
        <v>117</v>
      </c>
      <c r="V36">
        <v>587</v>
      </c>
      <c r="W36">
        <f t="shared" si="18"/>
        <v>19.93</v>
      </c>
      <c r="X36" s="57">
        <v>382905.14317670802</v>
      </c>
      <c r="Y36" s="46">
        <v>174246</v>
      </c>
      <c r="Z36" s="37">
        <f t="shared" si="5"/>
        <v>0.42013600000000001</v>
      </c>
      <c r="AA36" s="37" t="str">
        <f t="shared" si="6"/>
        <v/>
      </c>
      <c r="AB36" s="37" t="str">
        <f t="shared" si="7"/>
        <v/>
      </c>
      <c r="AC36" s="76">
        <f t="shared" si="19"/>
        <v>801.24542667854917</v>
      </c>
      <c r="AD36" s="76">
        <f t="shared" si="20"/>
        <v>0</v>
      </c>
      <c r="AE36" s="76">
        <f t="shared" si="26"/>
        <v>0</v>
      </c>
      <c r="AF36" s="76" t="str">
        <f t="shared" si="21"/>
        <v/>
      </c>
      <c r="AG36" s="37" t="str">
        <f t="shared" si="9"/>
        <v/>
      </c>
      <c r="AH36" s="37" t="str">
        <f t="shared" si="10"/>
        <v/>
      </c>
      <c r="AI36" s="38">
        <f t="shared" si="22"/>
        <v>801.25</v>
      </c>
      <c r="AJ36" s="38">
        <f t="shared" si="11"/>
        <v>801.25</v>
      </c>
      <c r="AK36" s="36">
        <f t="shared" si="12"/>
        <v>277412</v>
      </c>
      <c r="AL36" s="39">
        <f t="shared" si="13"/>
        <v>0.12439734468690533</v>
      </c>
      <c r="AM36" s="36">
        <f t="shared" si="23"/>
        <v>6117.3638223232565</v>
      </c>
      <c r="AN36" s="36">
        <f t="shared" si="24"/>
        <v>234353</v>
      </c>
      <c r="AO36" s="36">
        <f t="shared" si="14"/>
        <v>5470</v>
      </c>
      <c r="AP36" s="36">
        <f t="shared" si="15"/>
        <v>8712.3000000000011</v>
      </c>
      <c r="AQ36" s="36">
        <f t="shared" si="25"/>
        <v>222766</v>
      </c>
      <c r="AR36" s="40">
        <f t="shared" si="16"/>
        <v>234353</v>
      </c>
      <c r="AS36" s="37"/>
      <c r="AT36" s="37">
        <f t="shared" si="17"/>
        <v>1</v>
      </c>
    </row>
    <row r="37" spans="1:46" ht="15" customHeight="1" x14ac:dyDescent="0.25">
      <c r="A37" s="43">
        <v>72</v>
      </c>
      <c r="B37" s="43">
        <v>100</v>
      </c>
      <c r="C37" s="44" t="s">
        <v>25</v>
      </c>
      <c r="D37" s="35">
        <v>813723</v>
      </c>
      <c r="E37" s="36">
        <v>2280</v>
      </c>
      <c r="F37" s="58">
        <f t="shared" si="0"/>
        <v>3.357934847000454</v>
      </c>
      <c r="G37" s="52">
        <v>183</v>
      </c>
      <c r="H37" s="52">
        <v>1019</v>
      </c>
      <c r="I37" s="37">
        <f t="shared" si="1"/>
        <v>17.9588</v>
      </c>
      <c r="J37" s="37">
        <v>1823</v>
      </c>
      <c r="K37" s="37">
        <v>1779</v>
      </c>
      <c r="L37" s="37">
        <v>1886</v>
      </c>
      <c r="M37" s="37">
        <v>2048</v>
      </c>
      <c r="N37" s="45">
        <v>2233</v>
      </c>
      <c r="O37" s="55">
        <v>2247</v>
      </c>
      <c r="P37" s="45">
        <f t="shared" si="2"/>
        <v>2247</v>
      </c>
      <c r="Q37" s="38">
        <f t="shared" si="3"/>
        <v>0</v>
      </c>
      <c r="R37" s="65">
        <v>22657000</v>
      </c>
      <c r="S37" s="65">
        <v>168849631</v>
      </c>
      <c r="T37" s="66">
        <f t="shared" si="4"/>
        <v>13.418448</v>
      </c>
      <c r="U37" s="36">
        <v>401</v>
      </c>
      <c r="V37">
        <v>2466</v>
      </c>
      <c r="W37">
        <f t="shared" si="18"/>
        <v>16.260000000000002</v>
      </c>
      <c r="X37" s="57">
        <v>1515177.1844802301</v>
      </c>
      <c r="Y37" s="46">
        <v>993754</v>
      </c>
      <c r="Z37" s="37">
        <f t="shared" si="5"/>
        <v>0.42013600000000001</v>
      </c>
      <c r="AA37" s="37" t="str">
        <f t="shared" si="6"/>
        <v/>
      </c>
      <c r="AB37" s="37" t="str">
        <f t="shared" si="7"/>
        <v/>
      </c>
      <c r="AC37" s="76">
        <f t="shared" si="19"/>
        <v>938.17757520091925</v>
      </c>
      <c r="AD37" s="76">
        <f t="shared" si="20"/>
        <v>0</v>
      </c>
      <c r="AE37" s="76">
        <f t="shared" si="26"/>
        <v>0</v>
      </c>
      <c r="AF37" s="76" t="str">
        <f t="shared" si="21"/>
        <v/>
      </c>
      <c r="AG37" s="37" t="str">
        <f t="shared" si="9"/>
        <v/>
      </c>
      <c r="AH37" s="37" t="str">
        <f t="shared" si="10"/>
        <v/>
      </c>
      <c r="AI37" s="38">
        <f t="shared" si="22"/>
        <v>938.18</v>
      </c>
      <c r="AJ37" s="38">
        <f t="shared" si="11"/>
        <v>938.18</v>
      </c>
      <c r="AK37" s="36">
        <f t="shared" si="12"/>
        <v>1502470</v>
      </c>
      <c r="AL37" s="39">
        <f t="shared" si="13"/>
        <v>0.12439734468690533</v>
      </c>
      <c r="AM37" s="36">
        <f t="shared" si="23"/>
        <v>85678.297961071992</v>
      </c>
      <c r="AN37" s="36">
        <f t="shared" si="24"/>
        <v>899401</v>
      </c>
      <c r="AO37" s="36">
        <f t="shared" si="14"/>
        <v>22800</v>
      </c>
      <c r="AP37" s="36">
        <f t="shared" si="15"/>
        <v>49687.700000000004</v>
      </c>
      <c r="AQ37" s="36">
        <f t="shared" si="25"/>
        <v>790923</v>
      </c>
      <c r="AR37" s="40">
        <f t="shared" si="16"/>
        <v>899401</v>
      </c>
      <c r="AS37" s="37"/>
      <c r="AT37" s="37">
        <f t="shared" si="17"/>
        <v>1</v>
      </c>
    </row>
    <row r="38" spans="1:46" ht="15" customHeight="1" x14ac:dyDescent="0.25">
      <c r="A38" s="43">
        <v>26</v>
      </c>
      <c r="B38" s="43">
        <v>100</v>
      </c>
      <c r="C38" s="44" t="s">
        <v>26</v>
      </c>
      <c r="D38" s="35">
        <v>133014</v>
      </c>
      <c r="E38" s="36">
        <v>471</v>
      </c>
      <c r="F38" s="58">
        <f t="shared" si="0"/>
        <v>2.6730209071288962</v>
      </c>
      <c r="G38" s="52">
        <v>78</v>
      </c>
      <c r="H38" s="52">
        <v>218</v>
      </c>
      <c r="I38" s="37">
        <f t="shared" si="1"/>
        <v>35.779800000000002</v>
      </c>
      <c r="J38" s="37">
        <v>415</v>
      </c>
      <c r="K38" s="37">
        <v>486</v>
      </c>
      <c r="L38" s="37">
        <v>469</v>
      </c>
      <c r="M38" s="37">
        <v>472</v>
      </c>
      <c r="N38" s="48">
        <v>446</v>
      </c>
      <c r="O38" s="55">
        <v>469</v>
      </c>
      <c r="P38" s="45">
        <f t="shared" si="2"/>
        <v>486</v>
      </c>
      <c r="Q38" s="38">
        <f t="shared" si="3"/>
        <v>3.09</v>
      </c>
      <c r="R38" s="65">
        <v>4350700</v>
      </c>
      <c r="S38" s="65">
        <v>24957278</v>
      </c>
      <c r="T38" s="66">
        <f t="shared" si="4"/>
        <v>17.432590000000001</v>
      </c>
      <c r="U38" s="36">
        <v>130</v>
      </c>
      <c r="V38">
        <v>392</v>
      </c>
      <c r="W38">
        <f t="shared" si="18"/>
        <v>33.159999999999997</v>
      </c>
      <c r="X38" s="57">
        <v>275351.501331334</v>
      </c>
      <c r="Y38" s="46">
        <v>230831</v>
      </c>
      <c r="Z38" s="37">
        <f t="shared" si="5"/>
        <v>0.42013600000000001</v>
      </c>
      <c r="AA38" s="37" t="str">
        <f t="shared" si="6"/>
        <v/>
      </c>
      <c r="AB38" s="37" t="str">
        <f t="shared" si="7"/>
        <v/>
      </c>
      <c r="AC38" s="76">
        <f t="shared" si="19"/>
        <v>786.89583890390918</v>
      </c>
      <c r="AD38" s="76">
        <f t="shared" si="20"/>
        <v>0</v>
      </c>
      <c r="AE38" s="76">
        <f t="shared" si="26"/>
        <v>0</v>
      </c>
      <c r="AF38" s="76" t="str">
        <f t="shared" si="21"/>
        <v/>
      </c>
      <c r="AG38" s="37" t="str">
        <f t="shared" si="9"/>
        <v/>
      </c>
      <c r="AH38" s="37" t="str">
        <f t="shared" si="10"/>
        <v/>
      </c>
      <c r="AI38" s="38">
        <f t="shared" si="22"/>
        <v>786.9</v>
      </c>
      <c r="AJ38" s="38">
        <f t="shared" si="11"/>
        <v>786.9</v>
      </c>
      <c r="AK38" s="36">
        <f t="shared" si="12"/>
        <v>254945</v>
      </c>
      <c r="AL38" s="39">
        <f t="shared" si="13"/>
        <v>0.12439734468690533</v>
      </c>
      <c r="AM38" s="36">
        <f t="shared" si="23"/>
        <v>15167.892635019054</v>
      </c>
      <c r="AN38" s="36">
        <f t="shared" si="24"/>
        <v>148182</v>
      </c>
      <c r="AO38" s="36">
        <f t="shared" si="14"/>
        <v>4710</v>
      </c>
      <c r="AP38" s="36">
        <f t="shared" si="15"/>
        <v>11541.550000000001</v>
      </c>
      <c r="AQ38" s="36">
        <f t="shared" si="25"/>
        <v>128304</v>
      </c>
      <c r="AR38" s="40">
        <f t="shared" si="16"/>
        <v>148182</v>
      </c>
      <c r="AS38" s="37"/>
      <c r="AT38" s="37">
        <f t="shared" si="17"/>
        <v>1</v>
      </c>
    </row>
    <row r="39" spans="1:46" ht="15" customHeight="1" x14ac:dyDescent="0.25">
      <c r="A39" s="43">
        <v>58</v>
      </c>
      <c r="B39" s="43">
        <v>100</v>
      </c>
      <c r="C39" s="44" t="s">
        <v>27</v>
      </c>
      <c r="D39" s="35">
        <v>91374</v>
      </c>
      <c r="E39" s="36">
        <v>333</v>
      </c>
      <c r="F39" s="58">
        <f t="shared" si="0"/>
        <v>2.5224442335063197</v>
      </c>
      <c r="G39" s="52">
        <v>63</v>
      </c>
      <c r="H39" s="52">
        <v>182</v>
      </c>
      <c r="I39" s="37">
        <f t="shared" si="1"/>
        <v>34.615400000000001</v>
      </c>
      <c r="J39" s="37">
        <v>287</v>
      </c>
      <c r="K39" s="37">
        <v>350</v>
      </c>
      <c r="L39" s="37">
        <v>343</v>
      </c>
      <c r="M39" s="37">
        <v>368</v>
      </c>
      <c r="N39" s="48">
        <v>364</v>
      </c>
      <c r="O39" s="55">
        <v>331</v>
      </c>
      <c r="P39" s="45">
        <f t="shared" si="2"/>
        <v>368</v>
      </c>
      <c r="Q39" s="38">
        <f t="shared" si="3"/>
        <v>9.51</v>
      </c>
      <c r="R39" s="65">
        <v>3193200</v>
      </c>
      <c r="S39" s="65">
        <v>18011300</v>
      </c>
      <c r="T39" s="66">
        <f t="shared" si="4"/>
        <v>17.728870000000001</v>
      </c>
      <c r="U39" s="36">
        <v>55</v>
      </c>
      <c r="V39">
        <v>315</v>
      </c>
      <c r="W39">
        <f t="shared" si="18"/>
        <v>17.46</v>
      </c>
      <c r="X39" s="57">
        <v>186129.431071114</v>
      </c>
      <c r="Y39" s="46">
        <v>187512</v>
      </c>
      <c r="Z39" s="37">
        <f t="shared" si="5"/>
        <v>0.42013600000000001</v>
      </c>
      <c r="AA39" s="37" t="str">
        <f t="shared" si="6"/>
        <v/>
      </c>
      <c r="AB39" s="37" t="str">
        <f t="shared" si="7"/>
        <v/>
      </c>
      <c r="AC39" s="76">
        <f t="shared" si="19"/>
        <v>753.63691496417539</v>
      </c>
      <c r="AD39" s="76">
        <f t="shared" si="20"/>
        <v>0</v>
      </c>
      <c r="AE39" s="76">
        <f t="shared" si="26"/>
        <v>0</v>
      </c>
      <c r="AF39" s="76" t="str">
        <f t="shared" si="21"/>
        <v/>
      </c>
      <c r="AG39" s="37" t="str">
        <f t="shared" si="9"/>
        <v/>
      </c>
      <c r="AH39" s="37" t="str">
        <f t="shared" si="10"/>
        <v/>
      </c>
      <c r="AI39" s="38">
        <f t="shared" si="22"/>
        <v>753.64</v>
      </c>
      <c r="AJ39" s="38">
        <f t="shared" si="11"/>
        <v>753.64</v>
      </c>
      <c r="AK39" s="36">
        <f t="shared" si="12"/>
        <v>172762</v>
      </c>
      <c r="AL39" s="39">
        <f t="shared" si="13"/>
        <v>0.12439734468690533</v>
      </c>
      <c r="AM39" s="36">
        <f t="shared" si="23"/>
        <v>10124.451089377852</v>
      </c>
      <c r="AN39" s="36">
        <f t="shared" si="24"/>
        <v>101498</v>
      </c>
      <c r="AO39" s="36">
        <f t="shared" si="14"/>
        <v>3330</v>
      </c>
      <c r="AP39" s="36">
        <f t="shared" si="15"/>
        <v>9375.6</v>
      </c>
      <c r="AQ39" s="36">
        <f t="shared" si="25"/>
        <v>88044</v>
      </c>
      <c r="AR39" s="40">
        <f t="shared" si="16"/>
        <v>101498</v>
      </c>
      <c r="AS39" s="37"/>
      <c r="AT39" s="37">
        <f t="shared" si="17"/>
        <v>1</v>
      </c>
    </row>
    <row r="40" spans="1:46" ht="15" customHeight="1" x14ac:dyDescent="0.25">
      <c r="A40" s="43">
        <v>34</v>
      </c>
      <c r="B40" s="43">
        <v>100</v>
      </c>
      <c r="C40" s="44" t="s">
        <v>28</v>
      </c>
      <c r="D40" s="35">
        <v>362041</v>
      </c>
      <c r="E40" s="36">
        <v>1119</v>
      </c>
      <c r="F40" s="58">
        <f t="shared" si="0"/>
        <v>3.04883008652835</v>
      </c>
      <c r="G40" s="52">
        <v>142</v>
      </c>
      <c r="H40" s="52">
        <v>433</v>
      </c>
      <c r="I40" s="37">
        <f t="shared" si="1"/>
        <v>32.794499999999999</v>
      </c>
      <c r="J40" s="37">
        <v>956</v>
      </c>
      <c r="K40" s="37">
        <v>1128</v>
      </c>
      <c r="L40" s="37">
        <v>1053</v>
      </c>
      <c r="M40" s="37">
        <v>1079</v>
      </c>
      <c r="N40" s="45">
        <v>1133</v>
      </c>
      <c r="O40" s="55">
        <v>1124</v>
      </c>
      <c r="P40" s="45">
        <f t="shared" si="2"/>
        <v>1133</v>
      </c>
      <c r="Q40" s="38">
        <f t="shared" si="3"/>
        <v>1.24</v>
      </c>
      <c r="R40" s="65">
        <v>10445300</v>
      </c>
      <c r="S40" s="65">
        <v>61125974</v>
      </c>
      <c r="T40" s="66">
        <f t="shared" si="4"/>
        <v>17.088152999999998</v>
      </c>
      <c r="U40" s="36">
        <v>119</v>
      </c>
      <c r="V40">
        <v>1136</v>
      </c>
      <c r="W40">
        <f t="shared" si="18"/>
        <v>10.48</v>
      </c>
      <c r="X40" s="57">
        <v>629979.80013403797</v>
      </c>
      <c r="Y40" s="46">
        <v>568828</v>
      </c>
      <c r="Z40" s="37">
        <f t="shared" si="5"/>
        <v>0.42013600000000001</v>
      </c>
      <c r="AA40" s="37" t="str">
        <f t="shared" si="6"/>
        <v/>
      </c>
      <c r="AB40" s="37" t="str">
        <f t="shared" si="7"/>
        <v/>
      </c>
      <c r="AC40" s="76">
        <f t="shared" si="19"/>
        <v>869.90344302212236</v>
      </c>
      <c r="AD40" s="76">
        <f t="shared" si="20"/>
        <v>0</v>
      </c>
      <c r="AE40" s="76">
        <f t="shared" si="26"/>
        <v>0</v>
      </c>
      <c r="AF40" s="76" t="str">
        <f t="shared" si="21"/>
        <v/>
      </c>
      <c r="AG40" s="37" t="str">
        <f t="shared" si="9"/>
        <v/>
      </c>
      <c r="AH40" s="37" t="str">
        <f t="shared" si="10"/>
        <v/>
      </c>
      <c r="AI40" s="38">
        <f t="shared" si="22"/>
        <v>869.9</v>
      </c>
      <c r="AJ40" s="38">
        <f t="shared" si="11"/>
        <v>869.9</v>
      </c>
      <c r="AK40" s="36">
        <f t="shared" si="12"/>
        <v>708741</v>
      </c>
      <c r="AL40" s="39">
        <f t="shared" si="13"/>
        <v>0.12439734468690533</v>
      </c>
      <c r="AM40" s="36">
        <f t="shared" si="23"/>
        <v>43128.559402950079</v>
      </c>
      <c r="AN40" s="36">
        <f t="shared" si="24"/>
        <v>405170</v>
      </c>
      <c r="AO40" s="36">
        <f t="shared" si="14"/>
        <v>11190</v>
      </c>
      <c r="AP40" s="36">
        <f t="shared" si="15"/>
        <v>28441.4</v>
      </c>
      <c r="AQ40" s="36">
        <f t="shared" si="25"/>
        <v>350851</v>
      </c>
      <c r="AR40" s="40">
        <f t="shared" si="16"/>
        <v>405170</v>
      </c>
      <c r="AS40" s="37"/>
      <c r="AT40" s="37">
        <f t="shared" si="17"/>
        <v>1</v>
      </c>
    </row>
    <row r="41" spans="1:46" ht="15" customHeight="1" x14ac:dyDescent="0.25">
      <c r="A41" s="43">
        <v>3</v>
      </c>
      <c r="B41" s="43">
        <v>100</v>
      </c>
      <c r="C41" s="44" t="s">
        <v>29</v>
      </c>
      <c r="D41" s="35">
        <v>141547</v>
      </c>
      <c r="E41" s="36">
        <v>554</v>
      </c>
      <c r="F41" s="58">
        <f t="shared" si="0"/>
        <v>2.7435097647284299</v>
      </c>
      <c r="G41" s="52">
        <v>49</v>
      </c>
      <c r="H41" s="52">
        <v>252</v>
      </c>
      <c r="I41" s="37">
        <f t="shared" si="1"/>
        <v>19.444400000000002</v>
      </c>
      <c r="J41" s="37">
        <v>297</v>
      </c>
      <c r="K41" s="37">
        <v>383</v>
      </c>
      <c r="L41" s="37">
        <v>411</v>
      </c>
      <c r="M41" s="37">
        <v>445</v>
      </c>
      <c r="N41" s="48">
        <v>519</v>
      </c>
      <c r="O41" s="55">
        <v>560</v>
      </c>
      <c r="P41" s="45">
        <f t="shared" si="2"/>
        <v>560</v>
      </c>
      <c r="Q41" s="38">
        <f t="shared" si="3"/>
        <v>1.07</v>
      </c>
      <c r="R41" s="65">
        <v>8961200</v>
      </c>
      <c r="S41" s="65">
        <v>32464400</v>
      </c>
      <c r="T41" s="66">
        <f t="shared" si="4"/>
        <v>27.603159000000002</v>
      </c>
      <c r="U41" s="36">
        <v>86</v>
      </c>
      <c r="V41">
        <v>525</v>
      </c>
      <c r="W41">
        <f t="shared" si="18"/>
        <v>16.38</v>
      </c>
      <c r="X41" s="57">
        <v>350378.86774643802</v>
      </c>
      <c r="Y41" s="46">
        <v>262612</v>
      </c>
      <c r="Z41" s="37">
        <f t="shared" si="5"/>
        <v>0.42013600000000001</v>
      </c>
      <c r="AA41" s="37" t="str">
        <f t="shared" si="6"/>
        <v/>
      </c>
      <c r="AB41" s="37" t="str">
        <f t="shared" si="7"/>
        <v/>
      </c>
      <c r="AC41" s="76">
        <f t="shared" si="19"/>
        <v>802.46520630392138</v>
      </c>
      <c r="AD41" s="76">
        <f t="shared" si="20"/>
        <v>0</v>
      </c>
      <c r="AE41" s="76">
        <f t="shared" si="26"/>
        <v>0</v>
      </c>
      <c r="AF41" s="76" t="str">
        <f t="shared" si="21"/>
        <v/>
      </c>
      <c r="AG41" s="37" t="str">
        <f t="shared" si="9"/>
        <v/>
      </c>
      <c r="AH41" s="37" t="str">
        <f t="shared" si="10"/>
        <v/>
      </c>
      <c r="AI41" s="38">
        <f t="shared" si="22"/>
        <v>802.47</v>
      </c>
      <c r="AJ41" s="38">
        <f t="shared" si="11"/>
        <v>802.47</v>
      </c>
      <c r="AK41" s="36">
        <f t="shared" si="12"/>
        <v>297362</v>
      </c>
      <c r="AL41" s="39">
        <f t="shared" si="13"/>
        <v>0.12439734468690533</v>
      </c>
      <c r="AM41" s="36">
        <f t="shared" si="23"/>
        <v>19382.972262390154</v>
      </c>
      <c r="AN41" s="36">
        <f t="shared" si="24"/>
        <v>160930</v>
      </c>
      <c r="AO41" s="36">
        <f t="shared" si="14"/>
        <v>5540</v>
      </c>
      <c r="AP41" s="36">
        <f t="shared" si="15"/>
        <v>13130.6</v>
      </c>
      <c r="AQ41" s="36">
        <f t="shared" si="25"/>
        <v>136007</v>
      </c>
      <c r="AR41" s="40">
        <f t="shared" si="16"/>
        <v>160930</v>
      </c>
      <c r="AS41" s="37"/>
      <c r="AT41" s="37">
        <f t="shared" si="17"/>
        <v>1</v>
      </c>
    </row>
    <row r="42" spans="1:46" ht="15" customHeight="1" x14ac:dyDescent="0.25">
      <c r="A42" s="43">
        <v>69</v>
      </c>
      <c r="B42" s="43">
        <v>600</v>
      </c>
      <c r="C42" s="44" t="s">
        <v>30</v>
      </c>
      <c r="D42" s="35">
        <v>684645</v>
      </c>
      <c r="E42" s="36">
        <v>1688</v>
      </c>
      <c r="F42" s="58">
        <f t="shared" si="0"/>
        <v>3.2273724422896364</v>
      </c>
      <c r="G42" s="52">
        <v>343</v>
      </c>
      <c r="H42" s="52">
        <v>998</v>
      </c>
      <c r="I42" s="37">
        <f t="shared" si="1"/>
        <v>34.368700000000004</v>
      </c>
      <c r="J42" s="37">
        <v>2531</v>
      </c>
      <c r="K42" s="37">
        <v>2670</v>
      </c>
      <c r="L42" s="37">
        <v>1965</v>
      </c>
      <c r="M42" s="37">
        <v>1850</v>
      </c>
      <c r="N42" s="45">
        <v>1682</v>
      </c>
      <c r="O42" s="55">
        <v>1678</v>
      </c>
      <c r="P42" s="45">
        <f t="shared" si="2"/>
        <v>2670</v>
      </c>
      <c r="Q42" s="38">
        <f t="shared" si="3"/>
        <v>36.78</v>
      </c>
      <c r="R42" s="65">
        <v>8812000</v>
      </c>
      <c r="S42" s="65">
        <v>66131377</v>
      </c>
      <c r="T42" s="66">
        <f t="shared" si="4"/>
        <v>13.324991000000001</v>
      </c>
      <c r="U42" s="36">
        <v>499</v>
      </c>
      <c r="V42">
        <v>1709</v>
      </c>
      <c r="W42">
        <f t="shared" si="18"/>
        <v>29.2</v>
      </c>
      <c r="X42" s="57">
        <v>931710.23873704695</v>
      </c>
      <c r="Y42" s="46">
        <v>1443222.22</v>
      </c>
      <c r="Z42" s="37">
        <f t="shared" si="5"/>
        <v>0.42013600000000001</v>
      </c>
      <c r="AA42" s="37" t="str">
        <f t="shared" si="6"/>
        <v/>
      </c>
      <c r="AB42" s="37" t="str">
        <f t="shared" si="7"/>
        <v/>
      </c>
      <c r="AC42" s="76">
        <f t="shared" si="19"/>
        <v>909.33934293560799</v>
      </c>
      <c r="AD42" s="76">
        <f t="shared" si="20"/>
        <v>0</v>
      </c>
      <c r="AE42" s="76">
        <f t="shared" si="26"/>
        <v>0</v>
      </c>
      <c r="AF42" s="76" t="str">
        <f t="shared" si="21"/>
        <v/>
      </c>
      <c r="AG42" s="37" t="str">
        <f t="shared" si="9"/>
        <v/>
      </c>
      <c r="AH42" s="37" t="str">
        <f t="shared" si="10"/>
        <v/>
      </c>
      <c r="AI42" s="38">
        <f t="shared" si="22"/>
        <v>909.34</v>
      </c>
      <c r="AJ42" s="38">
        <f t="shared" si="11"/>
        <v>909.34</v>
      </c>
      <c r="AK42" s="36">
        <f t="shared" si="12"/>
        <v>1143521</v>
      </c>
      <c r="AL42" s="39">
        <f t="shared" si="13"/>
        <v>0.12439734468690533</v>
      </c>
      <c r="AM42" s="36">
        <f t="shared" si="23"/>
        <v>57082.955940548374</v>
      </c>
      <c r="AN42" s="36">
        <f t="shared" si="24"/>
        <v>741728</v>
      </c>
      <c r="AO42" s="36">
        <f t="shared" si="14"/>
        <v>16880</v>
      </c>
      <c r="AP42" s="36">
        <f t="shared" si="15"/>
        <v>72161.111000000004</v>
      </c>
      <c r="AQ42" s="36">
        <f t="shared" si="25"/>
        <v>667765</v>
      </c>
      <c r="AR42" s="40">
        <f t="shared" si="16"/>
        <v>741728</v>
      </c>
      <c r="AS42" s="37"/>
      <c r="AT42" s="37">
        <f t="shared" si="17"/>
        <v>1</v>
      </c>
    </row>
    <row r="43" spans="1:46" ht="15" customHeight="1" x14ac:dyDescent="0.25">
      <c r="A43" s="43">
        <v>50</v>
      </c>
      <c r="B43" s="43">
        <v>200</v>
      </c>
      <c r="C43" s="44" t="s">
        <v>31</v>
      </c>
      <c r="D43" s="35">
        <v>8882778</v>
      </c>
      <c r="E43" s="36">
        <v>26492</v>
      </c>
      <c r="F43" s="58">
        <f t="shared" si="0"/>
        <v>4.4231147463748508</v>
      </c>
      <c r="G43" s="52">
        <v>2371</v>
      </c>
      <c r="H43" s="52">
        <v>11007</v>
      </c>
      <c r="I43" s="37">
        <f t="shared" si="1"/>
        <v>21.540799999999997</v>
      </c>
      <c r="J43" s="37">
        <v>26210</v>
      </c>
      <c r="K43" s="37">
        <v>23020</v>
      </c>
      <c r="L43" s="37">
        <v>21907</v>
      </c>
      <c r="M43" s="37">
        <v>23314</v>
      </c>
      <c r="N43" s="45">
        <v>24718</v>
      </c>
      <c r="O43" s="55">
        <v>26174</v>
      </c>
      <c r="P43" s="45">
        <f t="shared" si="2"/>
        <v>26210</v>
      </c>
      <c r="Q43" s="38">
        <f t="shared" si="3"/>
        <v>0</v>
      </c>
      <c r="R43" s="65">
        <v>235796000</v>
      </c>
      <c r="S43" s="65">
        <v>1640566100</v>
      </c>
      <c r="T43" s="66">
        <f t="shared" si="4"/>
        <v>14.372844000000001</v>
      </c>
      <c r="U43" s="36">
        <v>4530</v>
      </c>
      <c r="V43">
        <v>26030</v>
      </c>
      <c r="W43">
        <f t="shared" si="18"/>
        <v>17.399999999999999</v>
      </c>
      <c r="X43" s="57">
        <v>16534171.2120203</v>
      </c>
      <c r="Y43" s="46">
        <v>7940000</v>
      </c>
      <c r="Z43" s="37">
        <f t="shared" si="5"/>
        <v>0.42013600000000001</v>
      </c>
      <c r="AA43" s="37" t="str">
        <f t="shared" si="6"/>
        <v/>
      </c>
      <c r="AB43" s="37" t="str">
        <f t="shared" si="7"/>
        <v/>
      </c>
      <c r="AC43" s="76">
        <f t="shared" si="19"/>
        <v>0</v>
      </c>
      <c r="AD43" s="76">
        <f t="shared" si="20"/>
        <v>0</v>
      </c>
      <c r="AE43" s="76">
        <f t="shared" si="26"/>
        <v>873.88227730139977</v>
      </c>
      <c r="AF43" s="76" t="str">
        <f t="shared" si="21"/>
        <v/>
      </c>
      <c r="AG43" s="37" t="str">
        <f t="shared" si="9"/>
        <v/>
      </c>
      <c r="AH43" s="37" t="str">
        <f t="shared" si="10"/>
        <v/>
      </c>
      <c r="AI43" s="38">
        <f t="shared" si="22"/>
        <v>873.88</v>
      </c>
      <c r="AJ43" s="38">
        <f t="shared" si="11"/>
        <v>873.88</v>
      </c>
      <c r="AK43" s="36">
        <f t="shared" si="12"/>
        <v>16204228</v>
      </c>
      <c r="AL43" s="39">
        <f t="shared" si="13"/>
        <v>0.12439734468690533</v>
      </c>
      <c r="AM43" s="36">
        <f t="shared" si="23"/>
        <v>910768.93925794307</v>
      </c>
      <c r="AN43" s="36">
        <f t="shared" si="24"/>
        <v>9793547</v>
      </c>
      <c r="AO43" s="36">
        <f t="shared" si="14"/>
        <v>264920</v>
      </c>
      <c r="AP43" s="36">
        <f t="shared" si="15"/>
        <v>397000</v>
      </c>
      <c r="AQ43" s="36">
        <f t="shared" si="25"/>
        <v>8617858</v>
      </c>
      <c r="AR43" s="40">
        <f t="shared" si="16"/>
        <v>9793547</v>
      </c>
      <c r="AS43" s="37"/>
      <c r="AT43" s="37">
        <f t="shared" si="17"/>
        <v>1</v>
      </c>
    </row>
    <row r="44" spans="1:46" ht="15" customHeight="1" x14ac:dyDescent="0.25">
      <c r="A44" s="43">
        <v>51</v>
      </c>
      <c r="B44" s="43">
        <v>100</v>
      </c>
      <c r="C44" s="44" t="s">
        <v>32</v>
      </c>
      <c r="D44" s="35">
        <v>21920</v>
      </c>
      <c r="E44" s="36">
        <v>110</v>
      </c>
      <c r="F44" s="58">
        <f t="shared" si="0"/>
        <v>2.0413926851582249</v>
      </c>
      <c r="G44" s="52">
        <v>37</v>
      </c>
      <c r="H44" s="52">
        <v>78</v>
      </c>
      <c r="I44" s="37">
        <f t="shared" si="1"/>
        <v>47.435899999999997</v>
      </c>
      <c r="J44" s="37">
        <v>203</v>
      </c>
      <c r="K44" s="37">
        <v>201</v>
      </c>
      <c r="L44" s="37">
        <v>150</v>
      </c>
      <c r="M44" s="37">
        <v>146</v>
      </c>
      <c r="N44" s="48">
        <v>147</v>
      </c>
      <c r="O44" s="55">
        <v>111</v>
      </c>
      <c r="P44" s="45">
        <f t="shared" si="2"/>
        <v>203</v>
      </c>
      <c r="Q44" s="38">
        <f t="shared" si="3"/>
        <v>45.81</v>
      </c>
      <c r="R44" s="65">
        <v>1610600</v>
      </c>
      <c r="S44" s="65">
        <v>9665832</v>
      </c>
      <c r="T44" s="66">
        <f t="shared" si="4"/>
        <v>16.662818000000001</v>
      </c>
      <c r="U44" s="36">
        <v>29</v>
      </c>
      <c r="V44">
        <v>110</v>
      </c>
      <c r="W44">
        <f t="shared" si="18"/>
        <v>26.36</v>
      </c>
      <c r="X44" s="57">
        <v>102897.725200172</v>
      </c>
      <c r="Y44" s="46">
        <v>59002</v>
      </c>
      <c r="Z44" s="37">
        <f t="shared" si="5"/>
        <v>0.42013600000000001</v>
      </c>
      <c r="AA44" s="37" t="str">
        <f t="shared" si="6"/>
        <v/>
      </c>
      <c r="AB44" s="37" t="str">
        <f t="shared" si="7"/>
        <v/>
      </c>
      <c r="AC44" s="76">
        <f t="shared" si="19"/>
        <v>647.38369211969325</v>
      </c>
      <c r="AD44" s="76">
        <f t="shared" si="20"/>
        <v>0</v>
      </c>
      <c r="AE44" s="76">
        <f t="shared" si="26"/>
        <v>0</v>
      </c>
      <c r="AF44" s="76" t="str">
        <f t="shared" si="21"/>
        <v/>
      </c>
      <c r="AG44" s="37" t="str">
        <f t="shared" si="9"/>
        <v/>
      </c>
      <c r="AH44" s="37" t="str">
        <f t="shared" si="10"/>
        <v/>
      </c>
      <c r="AI44" s="38">
        <f t="shared" si="22"/>
        <v>647.38</v>
      </c>
      <c r="AJ44" s="38">
        <f t="shared" si="11"/>
        <v>647.38</v>
      </c>
      <c r="AK44" s="36">
        <f t="shared" si="12"/>
        <v>27981</v>
      </c>
      <c r="AL44" s="39">
        <f t="shared" si="13"/>
        <v>0.12439734468690533</v>
      </c>
      <c r="AM44" s="36">
        <f t="shared" si="23"/>
        <v>753.97230614733326</v>
      </c>
      <c r="AN44" s="36">
        <f t="shared" si="24"/>
        <v>22674</v>
      </c>
      <c r="AO44" s="36">
        <f t="shared" si="14"/>
        <v>1100</v>
      </c>
      <c r="AP44" s="36">
        <f t="shared" si="15"/>
        <v>2950.1000000000004</v>
      </c>
      <c r="AQ44" s="36">
        <f t="shared" si="25"/>
        <v>20820</v>
      </c>
      <c r="AR44" s="40">
        <f t="shared" si="16"/>
        <v>22674</v>
      </c>
      <c r="AS44" s="37"/>
      <c r="AT44" s="37">
        <f t="shared" si="17"/>
        <v>1</v>
      </c>
    </row>
    <row r="45" spans="1:46" ht="15" customHeight="1" x14ac:dyDescent="0.25">
      <c r="A45" s="43">
        <v>73</v>
      </c>
      <c r="B45" s="43">
        <v>200</v>
      </c>
      <c r="C45" s="44" t="s">
        <v>33</v>
      </c>
      <c r="D45" s="35">
        <v>330191</v>
      </c>
      <c r="E45" s="36">
        <v>1647</v>
      </c>
      <c r="F45" s="58">
        <f t="shared" si="0"/>
        <v>3.2166935991697545</v>
      </c>
      <c r="G45" s="52">
        <v>62</v>
      </c>
      <c r="H45" s="52">
        <v>626</v>
      </c>
      <c r="I45" s="37">
        <f t="shared" si="1"/>
        <v>9.9042000000000012</v>
      </c>
      <c r="J45" s="37">
        <v>725</v>
      </c>
      <c r="K45" s="37">
        <v>804</v>
      </c>
      <c r="L45" s="37">
        <v>970</v>
      </c>
      <c r="M45" s="37">
        <v>1242</v>
      </c>
      <c r="N45" s="45">
        <v>1396</v>
      </c>
      <c r="O45" s="55">
        <v>1618</v>
      </c>
      <c r="P45" s="45">
        <f t="shared" si="2"/>
        <v>1618</v>
      </c>
      <c r="Q45" s="38">
        <f t="shared" si="3"/>
        <v>0</v>
      </c>
      <c r="R45" s="65">
        <v>38642400</v>
      </c>
      <c r="S45" s="65">
        <v>186657600</v>
      </c>
      <c r="T45" s="66">
        <f t="shared" si="4"/>
        <v>20.702290999999999</v>
      </c>
      <c r="U45" s="36">
        <v>191</v>
      </c>
      <c r="V45">
        <v>1411</v>
      </c>
      <c r="W45">
        <f t="shared" si="18"/>
        <v>13.54</v>
      </c>
      <c r="X45" s="57">
        <v>1890841.9801682699</v>
      </c>
      <c r="Y45" s="46">
        <v>1130000</v>
      </c>
      <c r="Z45" s="37">
        <f t="shared" si="5"/>
        <v>0.42013600000000001</v>
      </c>
      <c r="AA45" s="37" t="str">
        <f t="shared" si="6"/>
        <v/>
      </c>
      <c r="AB45" s="37" t="str">
        <f t="shared" si="7"/>
        <v/>
      </c>
      <c r="AC45" s="76">
        <f t="shared" si="19"/>
        <v>906.98063210381781</v>
      </c>
      <c r="AD45" s="76">
        <f t="shared" si="20"/>
        <v>0</v>
      </c>
      <c r="AE45" s="76">
        <f t="shared" si="26"/>
        <v>0</v>
      </c>
      <c r="AF45" s="76" t="str">
        <f t="shared" si="21"/>
        <v/>
      </c>
      <c r="AG45" s="37" t="str">
        <f t="shared" si="9"/>
        <v/>
      </c>
      <c r="AH45" s="37" t="str">
        <f t="shared" si="10"/>
        <v/>
      </c>
      <c r="AI45" s="38">
        <f t="shared" si="22"/>
        <v>906.98</v>
      </c>
      <c r="AJ45" s="38">
        <f t="shared" si="11"/>
        <v>906.98</v>
      </c>
      <c r="AK45" s="36">
        <f t="shared" si="12"/>
        <v>699385</v>
      </c>
      <c r="AL45" s="39">
        <f t="shared" si="13"/>
        <v>0.12439734468690533</v>
      </c>
      <c r="AM45" s="36">
        <f t="shared" si="23"/>
        <v>45926.75327433733</v>
      </c>
      <c r="AN45" s="36">
        <f t="shared" si="24"/>
        <v>376118</v>
      </c>
      <c r="AO45" s="36">
        <f t="shared" si="14"/>
        <v>16470</v>
      </c>
      <c r="AP45" s="36">
        <f t="shared" si="15"/>
        <v>56500</v>
      </c>
      <c r="AQ45" s="36">
        <f t="shared" si="25"/>
        <v>313721</v>
      </c>
      <c r="AR45" s="40">
        <f t="shared" si="16"/>
        <v>376118</v>
      </c>
      <c r="AS45" s="37"/>
      <c r="AT45" s="37">
        <f t="shared" si="17"/>
        <v>1</v>
      </c>
    </row>
    <row r="46" spans="1:46" ht="15" customHeight="1" x14ac:dyDescent="0.25">
      <c r="A46" s="43">
        <v>69</v>
      </c>
      <c r="B46" s="43">
        <v>7300</v>
      </c>
      <c r="C46" s="44" t="s">
        <v>34</v>
      </c>
      <c r="D46" s="35">
        <v>494305</v>
      </c>
      <c r="E46" s="36">
        <v>1384</v>
      </c>
      <c r="F46" s="58">
        <f t="shared" si="0"/>
        <v>3.1411360901207388</v>
      </c>
      <c r="G46" s="52">
        <v>32</v>
      </c>
      <c r="H46" s="52">
        <v>856</v>
      </c>
      <c r="I46" s="37">
        <f t="shared" si="1"/>
        <v>3.7382999999999997</v>
      </c>
      <c r="J46" s="37">
        <v>3076</v>
      </c>
      <c r="K46" s="37">
        <v>2435</v>
      </c>
      <c r="L46" s="37">
        <v>1562</v>
      </c>
      <c r="M46" s="37">
        <v>1670</v>
      </c>
      <c r="N46" s="45">
        <v>1475</v>
      </c>
      <c r="O46" s="55">
        <v>1397</v>
      </c>
      <c r="P46" s="45">
        <f t="shared" si="2"/>
        <v>3076</v>
      </c>
      <c r="Q46" s="38">
        <f t="shared" si="3"/>
        <v>55.01</v>
      </c>
      <c r="R46" s="65">
        <v>9551300</v>
      </c>
      <c r="S46" s="65">
        <v>90449451</v>
      </c>
      <c r="T46" s="66">
        <f t="shared" si="4"/>
        <v>10.559820999999999</v>
      </c>
      <c r="U46" s="36">
        <v>394</v>
      </c>
      <c r="V46">
        <v>1364</v>
      </c>
      <c r="W46">
        <f t="shared" si="18"/>
        <v>28.89</v>
      </c>
      <c r="X46" s="57">
        <v>1060137.09015393</v>
      </c>
      <c r="Y46" s="46">
        <v>1166295.54</v>
      </c>
      <c r="Z46" s="37">
        <f t="shared" si="5"/>
        <v>0.42013600000000001</v>
      </c>
      <c r="AA46" s="37" t="str">
        <f t="shared" si="6"/>
        <v/>
      </c>
      <c r="AB46" s="37" t="str">
        <f t="shared" si="7"/>
        <v/>
      </c>
      <c r="AC46" s="76">
        <f t="shared" si="19"/>
        <v>890.29171617759846</v>
      </c>
      <c r="AD46" s="76">
        <f t="shared" si="20"/>
        <v>0</v>
      </c>
      <c r="AE46" s="76">
        <f t="shared" si="26"/>
        <v>0</v>
      </c>
      <c r="AF46" s="76" t="str">
        <f t="shared" si="21"/>
        <v/>
      </c>
      <c r="AG46" s="37" t="str">
        <f t="shared" si="9"/>
        <v/>
      </c>
      <c r="AH46" s="37" t="str">
        <f t="shared" si="10"/>
        <v/>
      </c>
      <c r="AI46" s="38">
        <f t="shared" si="22"/>
        <v>890.29</v>
      </c>
      <c r="AJ46" s="38">
        <f t="shared" si="11"/>
        <v>890.29</v>
      </c>
      <c r="AK46" s="36">
        <f t="shared" si="12"/>
        <v>786760</v>
      </c>
      <c r="AL46" s="39">
        <f t="shared" si="13"/>
        <v>0.12439734468690533</v>
      </c>
      <c r="AM46" s="36">
        <f t="shared" si="23"/>
        <v>36380.625440408898</v>
      </c>
      <c r="AN46" s="36">
        <f t="shared" si="24"/>
        <v>530686</v>
      </c>
      <c r="AO46" s="36">
        <f t="shared" si="14"/>
        <v>13840</v>
      </c>
      <c r="AP46" s="36">
        <f t="shared" si="15"/>
        <v>58314.777000000002</v>
      </c>
      <c r="AQ46" s="36">
        <f t="shared" si="25"/>
        <v>480465</v>
      </c>
      <c r="AR46" s="40">
        <f t="shared" si="16"/>
        <v>530686</v>
      </c>
      <c r="AS46" s="37"/>
      <c r="AT46" s="37">
        <f t="shared" si="17"/>
        <v>1</v>
      </c>
    </row>
    <row r="47" spans="1:46" ht="15" customHeight="1" x14ac:dyDescent="0.25">
      <c r="A47" s="43">
        <v>11</v>
      </c>
      <c r="B47" s="43">
        <v>200</v>
      </c>
      <c r="C47" s="44" t="s">
        <v>35</v>
      </c>
      <c r="D47" s="35">
        <v>30658</v>
      </c>
      <c r="E47" s="36">
        <v>268</v>
      </c>
      <c r="F47" s="58">
        <f t="shared" si="0"/>
        <v>2.428134794028789</v>
      </c>
      <c r="G47" s="52">
        <v>28</v>
      </c>
      <c r="H47" s="52">
        <v>167</v>
      </c>
      <c r="I47" s="37">
        <f t="shared" si="1"/>
        <v>16.766500000000001</v>
      </c>
      <c r="J47" s="37">
        <v>257</v>
      </c>
      <c r="K47" s="37">
        <v>255</v>
      </c>
      <c r="L47" s="37">
        <v>240</v>
      </c>
      <c r="M47" s="37">
        <v>311</v>
      </c>
      <c r="N47" s="48">
        <v>250</v>
      </c>
      <c r="O47" s="55">
        <v>263</v>
      </c>
      <c r="P47" s="45">
        <f t="shared" si="2"/>
        <v>311</v>
      </c>
      <c r="Q47" s="38">
        <f t="shared" si="3"/>
        <v>13.83</v>
      </c>
      <c r="R47" s="65">
        <v>3038100</v>
      </c>
      <c r="S47" s="65">
        <v>29206685</v>
      </c>
      <c r="T47" s="66">
        <f t="shared" si="4"/>
        <v>10.402070999999999</v>
      </c>
      <c r="U47" s="36">
        <v>57</v>
      </c>
      <c r="V47">
        <v>318</v>
      </c>
      <c r="W47">
        <f t="shared" si="18"/>
        <v>17.920000000000002</v>
      </c>
      <c r="X47" s="57">
        <v>260397.53932149601</v>
      </c>
      <c r="Y47" s="46">
        <v>162007</v>
      </c>
      <c r="Z47" s="37">
        <f t="shared" si="5"/>
        <v>0.42013600000000001</v>
      </c>
      <c r="AA47" s="37" t="str">
        <f t="shared" si="6"/>
        <v/>
      </c>
      <c r="AB47" s="37" t="str">
        <f t="shared" si="7"/>
        <v/>
      </c>
      <c r="AC47" s="76">
        <f t="shared" si="19"/>
        <v>732.80612890069676</v>
      </c>
      <c r="AD47" s="76">
        <f t="shared" si="20"/>
        <v>0</v>
      </c>
      <c r="AE47" s="76">
        <f t="shared" si="26"/>
        <v>0</v>
      </c>
      <c r="AF47" s="76" t="str">
        <f t="shared" si="21"/>
        <v/>
      </c>
      <c r="AG47" s="37" t="str">
        <f t="shared" si="9"/>
        <v/>
      </c>
      <c r="AH47" s="37" t="str">
        <f t="shared" si="10"/>
        <v/>
      </c>
      <c r="AI47" s="38">
        <f t="shared" si="22"/>
        <v>732.81</v>
      </c>
      <c r="AJ47" s="38">
        <f t="shared" si="11"/>
        <v>732.81</v>
      </c>
      <c r="AK47" s="36">
        <f t="shared" si="12"/>
        <v>86991</v>
      </c>
      <c r="AL47" s="39">
        <f t="shared" si="13"/>
        <v>0.12439734468690533</v>
      </c>
      <c r="AM47" s="36">
        <f t="shared" si="23"/>
        <v>7007.6756182474383</v>
      </c>
      <c r="AN47" s="36">
        <f t="shared" si="24"/>
        <v>37666</v>
      </c>
      <c r="AO47" s="36">
        <f t="shared" si="14"/>
        <v>2680</v>
      </c>
      <c r="AP47" s="36">
        <f t="shared" si="15"/>
        <v>8100.35</v>
      </c>
      <c r="AQ47" s="36">
        <f t="shared" si="25"/>
        <v>27978</v>
      </c>
      <c r="AR47" s="40">
        <f t="shared" si="16"/>
        <v>37666</v>
      </c>
      <c r="AS47" s="37"/>
      <c r="AT47" s="37">
        <f t="shared" si="17"/>
        <v>1</v>
      </c>
    </row>
    <row r="48" spans="1:46" ht="15" customHeight="1" x14ac:dyDescent="0.25">
      <c r="A48" s="43">
        <v>68</v>
      </c>
      <c r="B48" s="43">
        <v>100</v>
      </c>
      <c r="C48" s="44" t="s">
        <v>36</v>
      </c>
      <c r="D48" s="35">
        <v>121386</v>
      </c>
      <c r="E48" s="36">
        <v>425</v>
      </c>
      <c r="F48" s="58">
        <f t="shared" si="0"/>
        <v>2.6283889300503116</v>
      </c>
      <c r="G48" s="52">
        <v>31</v>
      </c>
      <c r="H48" s="52">
        <v>196</v>
      </c>
      <c r="I48" s="37">
        <f t="shared" si="1"/>
        <v>15.8163</v>
      </c>
      <c r="J48" s="37">
        <v>327</v>
      </c>
      <c r="K48" s="37">
        <v>320</v>
      </c>
      <c r="L48" s="37">
        <v>381</v>
      </c>
      <c r="M48" s="37">
        <v>470</v>
      </c>
      <c r="N48" s="48">
        <v>375</v>
      </c>
      <c r="O48" s="55">
        <v>429</v>
      </c>
      <c r="P48" s="45">
        <f t="shared" si="2"/>
        <v>470</v>
      </c>
      <c r="Q48" s="38">
        <f t="shared" si="3"/>
        <v>9.57</v>
      </c>
      <c r="R48" s="65">
        <v>1461100</v>
      </c>
      <c r="S48" s="65">
        <v>17062000</v>
      </c>
      <c r="T48" s="66">
        <f t="shared" si="4"/>
        <v>8.5634739999999994</v>
      </c>
      <c r="U48" s="36">
        <v>69</v>
      </c>
      <c r="V48">
        <v>473</v>
      </c>
      <c r="W48">
        <f t="shared" si="18"/>
        <v>14.59</v>
      </c>
      <c r="X48" s="57">
        <v>152635.24465986399</v>
      </c>
      <c r="Y48" s="46">
        <v>160402</v>
      </c>
      <c r="Z48" s="37">
        <f t="shared" si="5"/>
        <v>0.42013600000000001</v>
      </c>
      <c r="AA48" s="37" t="str">
        <f t="shared" si="6"/>
        <v/>
      </c>
      <c r="AB48" s="37" t="str">
        <f t="shared" si="7"/>
        <v/>
      </c>
      <c r="AC48" s="76">
        <f t="shared" si="19"/>
        <v>777.03766170272263</v>
      </c>
      <c r="AD48" s="76">
        <f t="shared" si="20"/>
        <v>0</v>
      </c>
      <c r="AE48" s="76">
        <f t="shared" si="26"/>
        <v>0</v>
      </c>
      <c r="AF48" s="76" t="str">
        <f t="shared" si="21"/>
        <v/>
      </c>
      <c r="AG48" s="37" t="str">
        <f t="shared" si="9"/>
        <v/>
      </c>
      <c r="AH48" s="37" t="str">
        <f t="shared" si="10"/>
        <v/>
      </c>
      <c r="AI48" s="38">
        <f t="shared" si="22"/>
        <v>777.04</v>
      </c>
      <c r="AJ48" s="38">
        <f t="shared" si="11"/>
        <v>777.04</v>
      </c>
      <c r="AK48" s="36">
        <f t="shared" si="12"/>
        <v>266114</v>
      </c>
      <c r="AL48" s="39">
        <f t="shared" si="13"/>
        <v>0.12439734468690533</v>
      </c>
      <c r="AM48" s="36">
        <f t="shared" si="23"/>
        <v>18003.778901846435</v>
      </c>
      <c r="AN48" s="36">
        <f t="shared" si="24"/>
        <v>139390</v>
      </c>
      <c r="AO48" s="36">
        <f t="shared" si="14"/>
        <v>4250</v>
      </c>
      <c r="AP48" s="36">
        <f t="shared" si="15"/>
        <v>8020.1</v>
      </c>
      <c r="AQ48" s="36">
        <f t="shared" si="25"/>
        <v>117136</v>
      </c>
      <c r="AR48" s="40">
        <f t="shared" si="16"/>
        <v>139390</v>
      </c>
      <c r="AS48" s="37"/>
      <c r="AT48" s="37">
        <f t="shared" si="17"/>
        <v>1</v>
      </c>
    </row>
    <row r="49" spans="1:46" ht="15" customHeight="1" x14ac:dyDescent="0.25">
      <c r="A49" s="43">
        <v>15</v>
      </c>
      <c r="B49" s="43">
        <v>200</v>
      </c>
      <c r="C49" s="44" t="s">
        <v>37</v>
      </c>
      <c r="D49" s="35">
        <v>504071</v>
      </c>
      <c r="E49" s="36">
        <v>1294</v>
      </c>
      <c r="F49" s="58">
        <f t="shared" si="0"/>
        <v>3.1119342763326814</v>
      </c>
      <c r="G49" s="52">
        <v>185</v>
      </c>
      <c r="H49" s="52">
        <v>589</v>
      </c>
      <c r="I49" s="37">
        <f t="shared" si="1"/>
        <v>31.409199999999998</v>
      </c>
      <c r="J49" s="37">
        <v>1314</v>
      </c>
      <c r="K49" s="37">
        <v>1321</v>
      </c>
      <c r="L49" s="37">
        <v>1388</v>
      </c>
      <c r="M49" s="37">
        <v>1235</v>
      </c>
      <c r="N49" s="45">
        <v>1392</v>
      </c>
      <c r="O49" s="55">
        <v>1285</v>
      </c>
      <c r="P49" s="45">
        <f t="shared" si="2"/>
        <v>1392</v>
      </c>
      <c r="Q49" s="38">
        <f t="shared" si="3"/>
        <v>7.04</v>
      </c>
      <c r="R49" s="65">
        <v>20990700</v>
      </c>
      <c r="S49" s="65">
        <v>77270000</v>
      </c>
      <c r="T49" s="66">
        <f t="shared" si="4"/>
        <v>27.165393999999999</v>
      </c>
      <c r="U49" s="36">
        <v>294</v>
      </c>
      <c r="V49">
        <v>1175</v>
      </c>
      <c r="W49">
        <f t="shared" si="18"/>
        <v>25.02</v>
      </c>
      <c r="X49" s="57">
        <v>892198.76987862203</v>
      </c>
      <c r="Y49" s="46">
        <v>639180</v>
      </c>
      <c r="Z49" s="37">
        <f t="shared" si="5"/>
        <v>0.42013600000000001</v>
      </c>
      <c r="AA49" s="37" t="str">
        <f t="shared" si="6"/>
        <v/>
      </c>
      <c r="AB49" s="37" t="str">
        <f t="shared" si="7"/>
        <v/>
      </c>
      <c r="AC49" s="76">
        <f t="shared" si="19"/>
        <v>883.84170715353366</v>
      </c>
      <c r="AD49" s="76">
        <f t="shared" si="20"/>
        <v>0</v>
      </c>
      <c r="AE49" s="76">
        <f t="shared" si="26"/>
        <v>0</v>
      </c>
      <c r="AF49" s="76" t="str">
        <f t="shared" si="21"/>
        <v/>
      </c>
      <c r="AG49" s="37" t="str">
        <f t="shared" si="9"/>
        <v/>
      </c>
      <c r="AH49" s="37" t="str">
        <f t="shared" si="10"/>
        <v/>
      </c>
      <c r="AI49" s="38">
        <f t="shared" si="22"/>
        <v>883.84</v>
      </c>
      <c r="AJ49" s="38">
        <f t="shared" si="11"/>
        <v>883.84</v>
      </c>
      <c r="AK49" s="36">
        <f t="shared" si="12"/>
        <v>768844</v>
      </c>
      <c r="AL49" s="39">
        <f t="shared" si="13"/>
        <v>0.12439734468690533</v>
      </c>
      <c r="AM49" s="36">
        <f t="shared" si="23"/>
        <v>32937.058144785988</v>
      </c>
      <c r="AN49" s="36">
        <f t="shared" si="24"/>
        <v>537008</v>
      </c>
      <c r="AO49" s="36">
        <f t="shared" si="14"/>
        <v>12940</v>
      </c>
      <c r="AP49" s="36">
        <f t="shared" si="15"/>
        <v>31959</v>
      </c>
      <c r="AQ49" s="36">
        <f t="shared" si="25"/>
        <v>491131</v>
      </c>
      <c r="AR49" s="40">
        <f t="shared" si="16"/>
        <v>537008</v>
      </c>
      <c r="AS49" s="37"/>
      <c r="AT49" s="37">
        <f t="shared" si="17"/>
        <v>1</v>
      </c>
    </row>
    <row r="50" spans="1:46" ht="15" customHeight="1" x14ac:dyDescent="0.25">
      <c r="A50" s="43">
        <v>42</v>
      </c>
      <c r="B50" s="43">
        <v>200</v>
      </c>
      <c r="C50" s="44" t="s">
        <v>38</v>
      </c>
      <c r="D50" s="35">
        <v>243261</v>
      </c>
      <c r="E50" s="36">
        <v>590</v>
      </c>
      <c r="F50" s="58">
        <f t="shared" si="0"/>
        <v>2.7708520116421442</v>
      </c>
      <c r="G50" s="52">
        <v>93</v>
      </c>
      <c r="H50" s="52">
        <v>258</v>
      </c>
      <c r="I50" s="37">
        <f t="shared" si="1"/>
        <v>36.046499999999995</v>
      </c>
      <c r="J50" s="37">
        <v>649</v>
      </c>
      <c r="K50" s="37">
        <v>752</v>
      </c>
      <c r="L50" s="37">
        <v>737</v>
      </c>
      <c r="M50" s="37">
        <v>637</v>
      </c>
      <c r="N50" s="48">
        <v>643</v>
      </c>
      <c r="O50" s="55">
        <v>595</v>
      </c>
      <c r="P50" s="45">
        <f t="shared" si="2"/>
        <v>752</v>
      </c>
      <c r="Q50" s="38">
        <f t="shared" si="3"/>
        <v>21.54</v>
      </c>
      <c r="R50" s="65">
        <v>5734700</v>
      </c>
      <c r="S50" s="65">
        <v>29642935</v>
      </c>
      <c r="T50" s="66">
        <f t="shared" si="4"/>
        <v>19.345925000000001</v>
      </c>
      <c r="U50" s="36">
        <v>132</v>
      </c>
      <c r="V50">
        <v>568</v>
      </c>
      <c r="W50">
        <f t="shared" si="18"/>
        <v>23.24</v>
      </c>
      <c r="X50" s="57">
        <v>301096.93337937602</v>
      </c>
      <c r="Y50" s="46">
        <v>576777</v>
      </c>
      <c r="Z50" s="37">
        <f t="shared" si="5"/>
        <v>0.42013600000000001</v>
      </c>
      <c r="AA50" s="37" t="str">
        <f t="shared" si="6"/>
        <v/>
      </c>
      <c r="AB50" s="37" t="str">
        <f t="shared" si="7"/>
        <v/>
      </c>
      <c r="AC50" s="76">
        <f t="shared" si="19"/>
        <v>808.50447977548185</v>
      </c>
      <c r="AD50" s="76">
        <f t="shared" si="20"/>
        <v>0</v>
      </c>
      <c r="AE50" s="76">
        <f t="shared" si="26"/>
        <v>0</v>
      </c>
      <c r="AF50" s="76" t="str">
        <f t="shared" si="21"/>
        <v/>
      </c>
      <c r="AG50" s="37" t="str">
        <f t="shared" si="9"/>
        <v/>
      </c>
      <c r="AH50" s="37" t="str">
        <f t="shared" si="10"/>
        <v/>
      </c>
      <c r="AI50" s="38">
        <f t="shared" si="22"/>
        <v>808.5</v>
      </c>
      <c r="AJ50" s="38">
        <f t="shared" si="11"/>
        <v>808.5</v>
      </c>
      <c r="AK50" s="36">
        <f t="shared" si="12"/>
        <v>350513</v>
      </c>
      <c r="AL50" s="39">
        <f t="shared" si="13"/>
        <v>0.12439734468690533</v>
      </c>
      <c r="AM50" s="36">
        <f t="shared" si="23"/>
        <v>13341.864012359971</v>
      </c>
      <c r="AN50" s="36">
        <f t="shared" si="24"/>
        <v>256603</v>
      </c>
      <c r="AO50" s="36">
        <f t="shared" si="14"/>
        <v>5900</v>
      </c>
      <c r="AP50" s="36">
        <f t="shared" si="15"/>
        <v>28838.850000000002</v>
      </c>
      <c r="AQ50" s="36">
        <f t="shared" si="25"/>
        <v>237361</v>
      </c>
      <c r="AR50" s="40">
        <f t="shared" si="16"/>
        <v>256603</v>
      </c>
      <c r="AS50" s="37"/>
      <c r="AT50" s="37">
        <f t="shared" si="17"/>
        <v>1</v>
      </c>
    </row>
    <row r="51" spans="1:46" ht="15" customHeight="1" x14ac:dyDescent="0.25">
      <c r="A51" s="43">
        <v>14</v>
      </c>
      <c r="B51" s="43">
        <v>300</v>
      </c>
      <c r="C51" s="44" t="s">
        <v>39</v>
      </c>
      <c r="D51" s="35">
        <v>869036</v>
      </c>
      <c r="E51" s="36">
        <v>2784</v>
      </c>
      <c r="F51" s="58">
        <f t="shared" si="0"/>
        <v>3.4446692309385245</v>
      </c>
      <c r="G51" s="52">
        <v>134</v>
      </c>
      <c r="H51" s="52">
        <v>1080</v>
      </c>
      <c r="I51" s="37">
        <f t="shared" si="1"/>
        <v>12.407400000000001</v>
      </c>
      <c r="J51" s="37">
        <v>1782</v>
      </c>
      <c r="K51" s="37">
        <v>2207</v>
      </c>
      <c r="L51" s="37">
        <v>2066</v>
      </c>
      <c r="M51" s="37">
        <v>2173</v>
      </c>
      <c r="N51" s="45">
        <v>2563</v>
      </c>
      <c r="O51" s="55">
        <v>2759</v>
      </c>
      <c r="P51" s="45">
        <f t="shared" si="2"/>
        <v>2759</v>
      </c>
      <c r="Q51" s="38">
        <f t="shared" si="3"/>
        <v>0</v>
      </c>
      <c r="R51" s="65">
        <v>16479000</v>
      </c>
      <c r="S51" s="65">
        <v>208891900</v>
      </c>
      <c r="T51" s="66">
        <f t="shared" si="4"/>
        <v>7.8887689999999999</v>
      </c>
      <c r="U51" s="36">
        <v>342</v>
      </c>
      <c r="V51">
        <v>2757</v>
      </c>
      <c r="W51">
        <f t="shared" si="18"/>
        <v>12.4</v>
      </c>
      <c r="X51" s="57">
        <v>1924593.3583472699</v>
      </c>
      <c r="Y51" s="46">
        <v>964800</v>
      </c>
      <c r="Z51" s="37">
        <f t="shared" si="5"/>
        <v>0.42013600000000001</v>
      </c>
      <c r="AA51" s="37">
        <f t="shared" si="6"/>
        <v>0.56800000000000006</v>
      </c>
      <c r="AB51" s="37" t="str">
        <f t="shared" si="7"/>
        <v/>
      </c>
      <c r="AC51" s="76">
        <f t="shared" si="19"/>
        <v>957.33520572200848</v>
      </c>
      <c r="AD51" s="76">
        <f t="shared" si="20"/>
        <v>750.63161345524998</v>
      </c>
      <c r="AE51" s="76">
        <f t="shared" si="26"/>
        <v>0</v>
      </c>
      <c r="AF51" s="76">
        <f t="shared" si="21"/>
        <v>839.92756531448958</v>
      </c>
      <c r="AG51" s="37" t="str">
        <f t="shared" si="9"/>
        <v/>
      </c>
      <c r="AH51" s="37">
        <f t="shared" si="10"/>
        <v>1</v>
      </c>
      <c r="AI51" s="38">
        <f t="shared" si="22"/>
        <v>839.93</v>
      </c>
      <c r="AJ51" s="38">
        <f t="shared" si="11"/>
        <v>839.93</v>
      </c>
      <c r="AK51" s="36">
        <f t="shared" si="12"/>
        <v>1529774</v>
      </c>
      <c r="AL51" s="39">
        <f t="shared" si="13"/>
        <v>0.12439734468690533</v>
      </c>
      <c r="AM51" s="36">
        <f t="shared" si="23"/>
        <v>82194.052733736462</v>
      </c>
      <c r="AN51" s="36">
        <f t="shared" si="24"/>
        <v>951230</v>
      </c>
      <c r="AO51" s="36">
        <f t="shared" si="14"/>
        <v>27840</v>
      </c>
      <c r="AP51" s="36">
        <f t="shared" si="15"/>
        <v>48240</v>
      </c>
      <c r="AQ51" s="36">
        <f t="shared" si="25"/>
        <v>841196</v>
      </c>
      <c r="AR51" s="40">
        <f t="shared" si="16"/>
        <v>951230</v>
      </c>
      <c r="AS51" s="37"/>
      <c r="AT51" s="37">
        <f t="shared" si="17"/>
        <v>1</v>
      </c>
    </row>
    <row r="52" spans="1:46" ht="15" customHeight="1" x14ac:dyDescent="0.25">
      <c r="A52" s="43">
        <v>9</v>
      </c>
      <c r="B52" s="43">
        <v>300</v>
      </c>
      <c r="C52" s="44" t="s">
        <v>40</v>
      </c>
      <c r="D52" s="35">
        <v>187816</v>
      </c>
      <c r="E52" s="36">
        <v>625</v>
      </c>
      <c r="F52" s="58">
        <f t="shared" si="0"/>
        <v>2.7958800173440754</v>
      </c>
      <c r="G52" s="52">
        <v>45</v>
      </c>
      <c r="H52" s="52">
        <v>245</v>
      </c>
      <c r="I52" s="37">
        <f t="shared" si="1"/>
        <v>18.3673</v>
      </c>
      <c r="J52" s="37">
        <v>382</v>
      </c>
      <c r="K52" s="37">
        <v>464</v>
      </c>
      <c r="L52" s="37">
        <v>482</v>
      </c>
      <c r="M52" s="37">
        <v>525</v>
      </c>
      <c r="N52" s="48">
        <v>613</v>
      </c>
      <c r="O52" s="55">
        <v>620</v>
      </c>
      <c r="P52" s="45">
        <f t="shared" si="2"/>
        <v>620</v>
      </c>
      <c r="Q52" s="38">
        <f t="shared" si="3"/>
        <v>0</v>
      </c>
      <c r="R52" s="65">
        <v>5373400</v>
      </c>
      <c r="S52" s="65">
        <v>29802284</v>
      </c>
      <c r="T52" s="66">
        <f t="shared" si="4"/>
        <v>18.030162000000001</v>
      </c>
      <c r="U52" s="36">
        <v>103</v>
      </c>
      <c r="V52">
        <v>497</v>
      </c>
      <c r="W52">
        <f t="shared" si="18"/>
        <v>20.72</v>
      </c>
      <c r="X52" s="57">
        <v>306577.42682345997</v>
      </c>
      <c r="Y52" s="46">
        <v>228499</v>
      </c>
      <c r="Z52" s="37">
        <f t="shared" si="5"/>
        <v>0.42013600000000001</v>
      </c>
      <c r="AA52" s="37" t="str">
        <f t="shared" si="6"/>
        <v/>
      </c>
      <c r="AB52" s="37" t="str">
        <f t="shared" si="7"/>
        <v/>
      </c>
      <c r="AC52" s="76">
        <f t="shared" si="19"/>
        <v>814.03259059090738</v>
      </c>
      <c r="AD52" s="76">
        <f t="shared" si="20"/>
        <v>0</v>
      </c>
      <c r="AE52" s="76">
        <f t="shared" si="26"/>
        <v>0</v>
      </c>
      <c r="AF52" s="76" t="str">
        <f t="shared" si="21"/>
        <v/>
      </c>
      <c r="AG52" s="37" t="str">
        <f t="shared" si="9"/>
        <v/>
      </c>
      <c r="AH52" s="37" t="str">
        <f t="shared" si="10"/>
        <v/>
      </c>
      <c r="AI52" s="38">
        <f t="shared" si="22"/>
        <v>814.03</v>
      </c>
      <c r="AJ52" s="38">
        <f t="shared" si="11"/>
        <v>814.03</v>
      </c>
      <c r="AK52" s="36">
        <f t="shared" si="12"/>
        <v>379965</v>
      </c>
      <c r="AL52" s="39">
        <f t="shared" si="13"/>
        <v>0.12439734468690533</v>
      </c>
      <c r="AM52" s="36">
        <f t="shared" si="23"/>
        <v>23902.825384244174</v>
      </c>
      <c r="AN52" s="36">
        <f t="shared" si="24"/>
        <v>211719</v>
      </c>
      <c r="AO52" s="36">
        <f t="shared" si="14"/>
        <v>6250</v>
      </c>
      <c r="AP52" s="36">
        <f t="shared" si="15"/>
        <v>11424.95</v>
      </c>
      <c r="AQ52" s="36">
        <f t="shared" si="25"/>
        <v>181566</v>
      </c>
      <c r="AR52" s="40">
        <f t="shared" si="16"/>
        <v>211719</v>
      </c>
      <c r="AS52" s="37"/>
      <c r="AT52" s="37">
        <f t="shared" si="17"/>
        <v>1</v>
      </c>
    </row>
    <row r="53" spans="1:46" ht="15" customHeight="1" x14ac:dyDescent="0.25">
      <c r="A53" s="43">
        <v>26</v>
      </c>
      <c r="B53" s="43">
        <v>200</v>
      </c>
      <c r="C53" s="44" t="s">
        <v>41</v>
      </c>
      <c r="D53" s="35">
        <v>89181</v>
      </c>
      <c r="E53" s="36">
        <v>369</v>
      </c>
      <c r="F53" s="58">
        <f t="shared" si="0"/>
        <v>2.5670263661590602</v>
      </c>
      <c r="G53" s="52">
        <v>88</v>
      </c>
      <c r="H53" s="52">
        <v>185</v>
      </c>
      <c r="I53" s="37">
        <f t="shared" si="1"/>
        <v>47.567599999999999</v>
      </c>
      <c r="J53" s="37">
        <v>342</v>
      </c>
      <c r="K53" s="37">
        <v>388</v>
      </c>
      <c r="L53" s="37">
        <v>350</v>
      </c>
      <c r="M53" s="37">
        <v>355</v>
      </c>
      <c r="N53" s="48">
        <v>415</v>
      </c>
      <c r="O53" s="55">
        <v>366</v>
      </c>
      <c r="P53" s="45">
        <f t="shared" si="2"/>
        <v>415</v>
      </c>
      <c r="Q53" s="38">
        <f t="shared" si="3"/>
        <v>11.08</v>
      </c>
      <c r="R53" s="65">
        <v>3796800</v>
      </c>
      <c r="S53" s="65">
        <v>26604803</v>
      </c>
      <c r="T53" s="66">
        <f t="shared" si="4"/>
        <v>14.271107000000001</v>
      </c>
      <c r="U53" s="36">
        <v>96</v>
      </c>
      <c r="V53">
        <v>328</v>
      </c>
      <c r="W53">
        <f t="shared" si="18"/>
        <v>29.27</v>
      </c>
      <c r="X53" s="57">
        <v>266477.43434383499</v>
      </c>
      <c r="Y53" s="46">
        <v>172953</v>
      </c>
      <c r="Z53" s="37">
        <f t="shared" si="5"/>
        <v>0.42013600000000001</v>
      </c>
      <c r="AA53" s="37" t="str">
        <f t="shared" si="6"/>
        <v/>
      </c>
      <c r="AB53" s="37" t="str">
        <f t="shared" si="7"/>
        <v/>
      </c>
      <c r="AC53" s="76">
        <f t="shared" si="19"/>
        <v>763.48408267811476</v>
      </c>
      <c r="AD53" s="76">
        <f t="shared" si="20"/>
        <v>0</v>
      </c>
      <c r="AE53" s="76">
        <f t="shared" si="26"/>
        <v>0</v>
      </c>
      <c r="AF53" s="76" t="str">
        <f t="shared" si="21"/>
        <v/>
      </c>
      <c r="AG53" s="37" t="str">
        <f t="shared" si="9"/>
        <v/>
      </c>
      <c r="AH53" s="37" t="str">
        <f t="shared" si="10"/>
        <v/>
      </c>
      <c r="AI53" s="38">
        <f t="shared" si="22"/>
        <v>763.48</v>
      </c>
      <c r="AJ53" s="38">
        <f t="shared" si="11"/>
        <v>763.48</v>
      </c>
      <c r="AK53" s="36">
        <f t="shared" si="12"/>
        <v>169767</v>
      </c>
      <c r="AL53" s="39">
        <f t="shared" si="13"/>
        <v>0.12439734468690533</v>
      </c>
      <c r="AM53" s="36">
        <f t="shared" si="23"/>
        <v>10024.684418938952</v>
      </c>
      <c r="AN53" s="36">
        <f t="shared" si="24"/>
        <v>99206</v>
      </c>
      <c r="AO53" s="36">
        <f t="shared" si="14"/>
        <v>3690</v>
      </c>
      <c r="AP53" s="36">
        <f t="shared" si="15"/>
        <v>8647.65</v>
      </c>
      <c r="AQ53" s="36">
        <f t="shared" si="25"/>
        <v>85491</v>
      </c>
      <c r="AR53" s="40">
        <f t="shared" si="16"/>
        <v>99206</v>
      </c>
      <c r="AS53" s="37"/>
      <c r="AT53" s="37">
        <f t="shared" si="17"/>
        <v>1</v>
      </c>
    </row>
    <row r="54" spans="1:46" ht="15" customHeight="1" x14ac:dyDescent="0.25">
      <c r="A54" s="43">
        <v>6</v>
      </c>
      <c r="B54" s="43">
        <v>100</v>
      </c>
      <c r="C54" s="44" t="s">
        <v>42</v>
      </c>
      <c r="D54" s="35">
        <v>1406</v>
      </c>
      <c r="E54" s="36">
        <v>16</v>
      </c>
      <c r="F54" s="58">
        <f t="shared" si="0"/>
        <v>1.2041199826559248</v>
      </c>
      <c r="G54" s="52">
        <v>7</v>
      </c>
      <c r="H54" s="52">
        <v>10</v>
      </c>
      <c r="I54" s="37">
        <f t="shared" si="1"/>
        <v>70</v>
      </c>
      <c r="J54" s="37">
        <v>52</v>
      </c>
      <c r="K54" s="37">
        <v>43</v>
      </c>
      <c r="L54" s="37">
        <v>40</v>
      </c>
      <c r="M54" s="37">
        <v>25</v>
      </c>
      <c r="N54" s="48">
        <v>16</v>
      </c>
      <c r="O54" s="55">
        <v>16</v>
      </c>
      <c r="P54" s="45">
        <f t="shared" si="2"/>
        <v>52</v>
      </c>
      <c r="Q54" s="38">
        <f t="shared" si="3"/>
        <v>69.23</v>
      </c>
      <c r="R54" s="65">
        <v>998100</v>
      </c>
      <c r="S54" s="65">
        <v>2712500</v>
      </c>
      <c r="T54" s="66">
        <f t="shared" si="4"/>
        <v>36.796312999999998</v>
      </c>
      <c r="U54" s="36">
        <v>1</v>
      </c>
      <c r="V54">
        <v>18</v>
      </c>
      <c r="W54">
        <f t="shared" si="18"/>
        <v>5.56</v>
      </c>
      <c r="X54" s="57">
        <v>35958.314899588797</v>
      </c>
      <c r="Y54" s="46">
        <v>9501</v>
      </c>
      <c r="Z54" s="37">
        <f t="shared" si="5"/>
        <v>0.42013600000000001</v>
      </c>
      <c r="AA54" s="37" t="str">
        <f t="shared" si="6"/>
        <v/>
      </c>
      <c r="AB54" s="37" t="str">
        <f t="shared" si="7"/>
        <v/>
      </c>
      <c r="AC54" s="76">
        <f t="shared" si="19"/>
        <v>462.44940940909271</v>
      </c>
      <c r="AD54" s="76">
        <f t="shared" si="20"/>
        <v>0</v>
      </c>
      <c r="AE54" s="76">
        <f t="shared" si="26"/>
        <v>0</v>
      </c>
      <c r="AF54" s="76" t="str">
        <f t="shared" si="21"/>
        <v/>
      </c>
      <c r="AG54" s="37" t="str">
        <f t="shared" si="9"/>
        <v/>
      </c>
      <c r="AH54" s="37" t="str">
        <f t="shared" si="10"/>
        <v/>
      </c>
      <c r="AI54" s="38">
        <f t="shared" si="22"/>
        <v>462.45</v>
      </c>
      <c r="AJ54" s="38">
        <f t="shared" si="11"/>
        <v>462.45</v>
      </c>
      <c r="AK54" s="36">
        <f t="shared" si="12"/>
        <v>0</v>
      </c>
      <c r="AL54" s="39">
        <f t="shared" si="13"/>
        <v>0.12439734468690533</v>
      </c>
      <c r="AM54" s="36">
        <f t="shared" si="23"/>
        <v>-174.90266662978888</v>
      </c>
      <c r="AN54" s="36">
        <f t="shared" si="24"/>
        <v>0</v>
      </c>
      <c r="AO54" s="36">
        <f t="shared" si="14"/>
        <v>160</v>
      </c>
      <c r="AP54" s="36">
        <f t="shared" si="15"/>
        <v>475.05</v>
      </c>
      <c r="AQ54" s="36">
        <f t="shared" si="25"/>
        <v>1246</v>
      </c>
      <c r="AR54" s="40">
        <f t="shared" si="16"/>
        <v>1246</v>
      </c>
      <c r="AS54" s="37"/>
      <c r="AT54" s="37">
        <f t="shared" si="17"/>
        <v>1</v>
      </c>
    </row>
    <row r="55" spans="1:46" ht="15" customHeight="1" x14ac:dyDescent="0.25">
      <c r="A55" s="43">
        <v>56</v>
      </c>
      <c r="B55" s="43">
        <v>200</v>
      </c>
      <c r="C55" s="44" t="s">
        <v>43</v>
      </c>
      <c r="D55" s="35">
        <v>113130</v>
      </c>
      <c r="E55" s="36">
        <v>854</v>
      </c>
      <c r="F55" s="58">
        <f t="shared" si="0"/>
        <v>2.9314578706890049</v>
      </c>
      <c r="G55" s="52">
        <v>105</v>
      </c>
      <c r="H55" s="52">
        <v>412</v>
      </c>
      <c r="I55" s="37">
        <f t="shared" si="1"/>
        <v>25.485400000000002</v>
      </c>
      <c r="J55" s="37">
        <v>772</v>
      </c>
      <c r="K55" s="37">
        <v>708</v>
      </c>
      <c r="L55" s="37">
        <v>698</v>
      </c>
      <c r="M55" s="37">
        <v>686</v>
      </c>
      <c r="N55" s="48">
        <v>875</v>
      </c>
      <c r="O55" s="55">
        <v>857</v>
      </c>
      <c r="P55" s="45">
        <f t="shared" si="2"/>
        <v>875</v>
      </c>
      <c r="Q55" s="38">
        <f t="shared" si="3"/>
        <v>2.4</v>
      </c>
      <c r="R55" s="65">
        <v>10068600</v>
      </c>
      <c r="S55" s="65">
        <v>131635900</v>
      </c>
      <c r="T55" s="66">
        <f t="shared" si="4"/>
        <v>7.6488250000000004</v>
      </c>
      <c r="U55" s="36">
        <v>274</v>
      </c>
      <c r="V55">
        <v>654</v>
      </c>
      <c r="W55">
        <f t="shared" si="18"/>
        <v>41.9</v>
      </c>
      <c r="X55" s="57">
        <v>1256829.2880412999</v>
      </c>
      <c r="Y55" s="46">
        <v>790003</v>
      </c>
      <c r="Z55" s="37">
        <f t="shared" si="5"/>
        <v>0.42013600000000001</v>
      </c>
      <c r="AA55" s="37" t="str">
        <f t="shared" si="6"/>
        <v/>
      </c>
      <c r="AB55" s="37" t="str">
        <f t="shared" si="7"/>
        <v/>
      </c>
      <c r="AC55" s="76">
        <f t="shared" si="19"/>
        <v>843.97862010417532</v>
      </c>
      <c r="AD55" s="76">
        <f t="shared" si="20"/>
        <v>0</v>
      </c>
      <c r="AE55" s="76">
        <f t="shared" si="26"/>
        <v>0</v>
      </c>
      <c r="AF55" s="76" t="str">
        <f t="shared" si="21"/>
        <v/>
      </c>
      <c r="AG55" s="37" t="str">
        <f t="shared" si="9"/>
        <v/>
      </c>
      <c r="AH55" s="37" t="str">
        <f t="shared" si="10"/>
        <v/>
      </c>
      <c r="AI55" s="38">
        <f t="shared" si="22"/>
        <v>843.98</v>
      </c>
      <c r="AJ55" s="38">
        <f t="shared" si="11"/>
        <v>843.98</v>
      </c>
      <c r="AK55" s="36">
        <f t="shared" si="12"/>
        <v>192720</v>
      </c>
      <c r="AL55" s="39">
        <f t="shared" si="13"/>
        <v>0.12439734468690533</v>
      </c>
      <c r="AM55" s="36">
        <f t="shared" si="23"/>
        <v>9900.784663630795</v>
      </c>
      <c r="AN55" s="36">
        <f t="shared" si="24"/>
        <v>123031</v>
      </c>
      <c r="AO55" s="36">
        <f t="shared" si="14"/>
        <v>8540</v>
      </c>
      <c r="AP55" s="36">
        <f t="shared" si="15"/>
        <v>39500.15</v>
      </c>
      <c r="AQ55" s="36">
        <f t="shared" si="25"/>
        <v>104590</v>
      </c>
      <c r="AR55" s="40">
        <f t="shared" si="16"/>
        <v>123031</v>
      </c>
      <c r="AS55" s="37"/>
      <c r="AT55" s="37">
        <f t="shared" si="17"/>
        <v>1</v>
      </c>
    </row>
    <row r="56" spans="1:46" ht="15" customHeight="1" x14ac:dyDescent="0.25">
      <c r="A56" s="43">
        <v>39</v>
      </c>
      <c r="B56" s="43">
        <v>100</v>
      </c>
      <c r="C56" s="44" t="s">
        <v>44</v>
      </c>
      <c r="D56" s="35">
        <v>309430</v>
      </c>
      <c r="E56" s="36">
        <v>970</v>
      </c>
      <c r="F56" s="58">
        <f t="shared" si="0"/>
        <v>2.9867717342662448</v>
      </c>
      <c r="G56" s="52">
        <v>139</v>
      </c>
      <c r="H56" s="52">
        <v>550</v>
      </c>
      <c r="I56" s="37">
        <f t="shared" si="1"/>
        <v>25.272699999999997</v>
      </c>
      <c r="J56" s="37">
        <v>1547</v>
      </c>
      <c r="K56" s="37">
        <v>1170</v>
      </c>
      <c r="L56" s="37">
        <v>1146</v>
      </c>
      <c r="M56" s="37">
        <v>1104</v>
      </c>
      <c r="N56" s="45">
        <v>1106</v>
      </c>
      <c r="O56" s="55">
        <v>966</v>
      </c>
      <c r="P56" s="45">
        <f t="shared" si="2"/>
        <v>1547</v>
      </c>
      <c r="Q56" s="38">
        <f t="shared" si="3"/>
        <v>37.299999999999997</v>
      </c>
      <c r="R56" s="65">
        <v>37972100</v>
      </c>
      <c r="S56" s="65">
        <v>89820257</v>
      </c>
      <c r="T56" s="66">
        <f t="shared" si="4"/>
        <v>42.275652999999998</v>
      </c>
      <c r="U56" s="36">
        <v>222</v>
      </c>
      <c r="V56">
        <v>1022</v>
      </c>
      <c r="W56">
        <f t="shared" si="18"/>
        <v>21.72</v>
      </c>
      <c r="X56" s="57">
        <v>1178527.0532788699</v>
      </c>
      <c r="Y56" s="46">
        <v>568062</v>
      </c>
      <c r="Z56" s="37">
        <f t="shared" si="5"/>
        <v>0.42013600000000001</v>
      </c>
      <c r="AA56" s="37" t="str">
        <f t="shared" si="6"/>
        <v/>
      </c>
      <c r="AB56" s="37" t="str">
        <f t="shared" si="7"/>
        <v/>
      </c>
      <c r="AC56" s="76">
        <f t="shared" si="19"/>
        <v>856.19618034952532</v>
      </c>
      <c r="AD56" s="76">
        <f t="shared" si="20"/>
        <v>0</v>
      </c>
      <c r="AE56" s="76">
        <f t="shared" si="26"/>
        <v>0</v>
      </c>
      <c r="AF56" s="76" t="str">
        <f t="shared" si="21"/>
        <v/>
      </c>
      <c r="AG56" s="37" t="str">
        <f t="shared" si="9"/>
        <v/>
      </c>
      <c r="AH56" s="37" t="str">
        <f t="shared" si="10"/>
        <v/>
      </c>
      <c r="AI56" s="38">
        <f t="shared" si="22"/>
        <v>856.2</v>
      </c>
      <c r="AJ56" s="38">
        <f t="shared" si="11"/>
        <v>856.2</v>
      </c>
      <c r="AK56" s="36">
        <f t="shared" si="12"/>
        <v>335372</v>
      </c>
      <c r="AL56" s="39">
        <f t="shared" si="13"/>
        <v>0.12439734468690533</v>
      </c>
      <c r="AM56" s="36">
        <f t="shared" si="23"/>
        <v>3227.1159158676983</v>
      </c>
      <c r="AN56" s="36">
        <f t="shared" si="24"/>
        <v>312657</v>
      </c>
      <c r="AO56" s="36">
        <f t="shared" si="14"/>
        <v>9700</v>
      </c>
      <c r="AP56" s="36">
        <f t="shared" si="15"/>
        <v>28403.100000000002</v>
      </c>
      <c r="AQ56" s="36">
        <f t="shared" si="25"/>
        <v>299730</v>
      </c>
      <c r="AR56" s="40">
        <f t="shared" si="16"/>
        <v>312657</v>
      </c>
      <c r="AS56" s="37"/>
      <c r="AT56" s="37">
        <f t="shared" si="17"/>
        <v>1</v>
      </c>
    </row>
    <row r="57" spans="1:46" ht="15" customHeight="1" x14ac:dyDescent="0.25">
      <c r="A57" s="43">
        <v>18</v>
      </c>
      <c r="B57" s="43">
        <v>100</v>
      </c>
      <c r="C57" s="44" t="s">
        <v>45</v>
      </c>
      <c r="D57" s="35">
        <v>0</v>
      </c>
      <c r="E57" s="36">
        <v>8911</v>
      </c>
      <c r="F57" s="58">
        <f t="shared" si="0"/>
        <v>3.9499264436679122</v>
      </c>
      <c r="G57" s="52">
        <v>58</v>
      </c>
      <c r="H57" s="52">
        <v>3665</v>
      </c>
      <c r="I57" s="37">
        <f t="shared" si="1"/>
        <v>1.5824999999999998</v>
      </c>
      <c r="J57" s="37">
        <v>1556</v>
      </c>
      <c r="K57" s="37">
        <v>2625</v>
      </c>
      <c r="L57" s="37">
        <v>3695</v>
      </c>
      <c r="M57" s="37">
        <v>5555</v>
      </c>
      <c r="N57" s="45">
        <v>7610</v>
      </c>
      <c r="O57" s="55">
        <v>8612</v>
      </c>
      <c r="P57" s="45">
        <f t="shared" si="2"/>
        <v>8612</v>
      </c>
      <c r="Q57" s="38">
        <f t="shared" si="3"/>
        <v>0</v>
      </c>
      <c r="R57" s="65">
        <v>361887100</v>
      </c>
      <c r="S57" s="65">
        <v>1297954542</v>
      </c>
      <c r="T57" s="66">
        <f t="shared" si="4"/>
        <v>27.881339000000001</v>
      </c>
      <c r="U57" s="36">
        <v>1847</v>
      </c>
      <c r="V57">
        <v>8544</v>
      </c>
      <c r="W57">
        <f t="shared" si="18"/>
        <v>21.62</v>
      </c>
      <c r="X57" s="57">
        <v>14798958.8757527</v>
      </c>
      <c r="Y57" s="46">
        <v>7739091</v>
      </c>
      <c r="Z57" s="37">
        <f t="shared" si="5"/>
        <v>0.42013600000000001</v>
      </c>
      <c r="AA57" s="37" t="str">
        <f t="shared" si="6"/>
        <v/>
      </c>
      <c r="AB57" s="37" t="str">
        <f t="shared" si="7"/>
        <v/>
      </c>
      <c r="AC57" s="76">
        <f t="shared" si="19"/>
        <v>0</v>
      </c>
      <c r="AD57" s="76">
        <f t="shared" si="20"/>
        <v>879.50282634274981</v>
      </c>
      <c r="AE57" s="76">
        <f t="shared" si="26"/>
        <v>0</v>
      </c>
      <c r="AF57" s="76" t="str">
        <f t="shared" si="21"/>
        <v/>
      </c>
      <c r="AG57" s="37" t="str">
        <f t="shared" si="9"/>
        <v/>
      </c>
      <c r="AH57" s="37" t="str">
        <f t="shared" si="10"/>
        <v/>
      </c>
      <c r="AI57" s="38">
        <f t="shared" si="22"/>
        <v>879.5</v>
      </c>
      <c r="AJ57" s="38">
        <f t="shared" si="11"/>
        <v>879.5</v>
      </c>
      <c r="AK57" s="36">
        <f t="shared" si="12"/>
        <v>1619649</v>
      </c>
      <c r="AL57" s="39">
        <f t="shared" si="13"/>
        <v>0.12439734468690533</v>
      </c>
      <c r="AM57" s="36">
        <f t="shared" si="23"/>
        <v>201480.03492480153</v>
      </c>
      <c r="AN57" s="36">
        <f t="shared" si="24"/>
        <v>201480</v>
      </c>
      <c r="AO57" s="36">
        <f t="shared" si="14"/>
        <v>89110</v>
      </c>
      <c r="AP57" s="36">
        <f t="shared" si="15"/>
        <v>386954.55000000005</v>
      </c>
      <c r="AQ57" s="36">
        <f t="shared" si="25"/>
        <v>-89110</v>
      </c>
      <c r="AR57" s="40">
        <f t="shared" si="16"/>
        <v>201480</v>
      </c>
      <c r="AS57" s="37"/>
      <c r="AT57" s="37">
        <f t="shared" si="17"/>
        <v>1</v>
      </c>
    </row>
    <row r="58" spans="1:46" ht="15" customHeight="1" x14ac:dyDescent="0.25">
      <c r="A58" s="43">
        <v>82</v>
      </c>
      <c r="B58" s="43">
        <v>200</v>
      </c>
      <c r="C58" s="44" t="s">
        <v>46</v>
      </c>
      <c r="D58" s="35">
        <v>640798</v>
      </c>
      <c r="E58" s="36">
        <v>3826</v>
      </c>
      <c r="F58" s="58">
        <f t="shared" si="0"/>
        <v>3.5827449656912771</v>
      </c>
      <c r="G58" s="52">
        <v>297</v>
      </c>
      <c r="H58" s="52">
        <v>1030</v>
      </c>
      <c r="I58" s="37">
        <f t="shared" si="1"/>
        <v>28.835000000000001</v>
      </c>
      <c r="J58" s="37">
        <v>2987</v>
      </c>
      <c r="K58" s="37">
        <v>2932</v>
      </c>
      <c r="L58" s="37">
        <v>3200</v>
      </c>
      <c r="M58" s="37">
        <v>3162</v>
      </c>
      <c r="N58" s="45">
        <v>3471</v>
      </c>
      <c r="O58" s="55">
        <v>4024</v>
      </c>
      <c r="P58" s="45">
        <f t="shared" si="2"/>
        <v>4024</v>
      </c>
      <c r="Q58" s="38">
        <f t="shared" si="3"/>
        <v>4.92</v>
      </c>
      <c r="R58" s="65">
        <v>47271900</v>
      </c>
      <c r="S58" s="65">
        <v>441729800</v>
      </c>
      <c r="T58" s="66">
        <f t="shared" si="4"/>
        <v>10.701542</v>
      </c>
      <c r="U58" s="36">
        <v>514</v>
      </c>
      <c r="V58">
        <v>3801</v>
      </c>
      <c r="W58">
        <f t="shared" si="18"/>
        <v>13.52</v>
      </c>
      <c r="X58" s="57">
        <v>4999853.4007662898</v>
      </c>
      <c r="Y58" s="46">
        <v>1591981</v>
      </c>
      <c r="Z58" s="37">
        <f t="shared" si="5"/>
        <v>0.42013600000000001</v>
      </c>
      <c r="AA58" s="37" t="str">
        <f t="shared" si="6"/>
        <v/>
      </c>
      <c r="AB58" s="37" t="str">
        <f t="shared" si="7"/>
        <v/>
      </c>
      <c r="AC58" s="76">
        <f t="shared" si="19"/>
        <v>0</v>
      </c>
      <c r="AD58" s="76">
        <f t="shared" si="20"/>
        <v>997.37680070949989</v>
      </c>
      <c r="AE58" s="76">
        <f t="shared" si="26"/>
        <v>0</v>
      </c>
      <c r="AF58" s="76" t="str">
        <f t="shared" si="21"/>
        <v/>
      </c>
      <c r="AG58" s="37" t="str">
        <f t="shared" si="9"/>
        <v/>
      </c>
      <c r="AH58" s="37" t="str">
        <f t="shared" si="10"/>
        <v/>
      </c>
      <c r="AI58" s="38">
        <f t="shared" si="22"/>
        <v>997.38</v>
      </c>
      <c r="AJ58" s="38">
        <f t="shared" si="11"/>
        <v>997.38</v>
      </c>
      <c r="AK58" s="36">
        <f t="shared" si="12"/>
        <v>1715357</v>
      </c>
      <c r="AL58" s="39">
        <f t="shared" si="13"/>
        <v>0.12439734468690533</v>
      </c>
      <c r="AM58" s="36">
        <f t="shared" si="23"/>
        <v>133672.28630941632</v>
      </c>
      <c r="AN58" s="36">
        <f t="shared" si="24"/>
        <v>774470</v>
      </c>
      <c r="AO58" s="36">
        <f t="shared" si="14"/>
        <v>38260</v>
      </c>
      <c r="AP58" s="36">
        <f t="shared" si="15"/>
        <v>79599.05</v>
      </c>
      <c r="AQ58" s="36">
        <f t="shared" si="25"/>
        <v>602538</v>
      </c>
      <c r="AR58" s="40">
        <f t="shared" si="16"/>
        <v>774470</v>
      </c>
      <c r="AS58" s="37"/>
      <c r="AT58" s="37">
        <f t="shared" si="17"/>
        <v>1</v>
      </c>
    </row>
    <row r="59" spans="1:46" ht="15" customHeight="1" x14ac:dyDescent="0.25">
      <c r="A59" s="43">
        <v>6</v>
      </c>
      <c r="B59" s="43">
        <v>200</v>
      </c>
      <c r="C59" s="44" t="s">
        <v>47</v>
      </c>
      <c r="D59" s="35">
        <v>64500</v>
      </c>
      <c r="E59" s="36">
        <v>216</v>
      </c>
      <c r="F59" s="58">
        <f t="shared" si="0"/>
        <v>2.3344537511509307</v>
      </c>
      <c r="G59" s="52">
        <v>61</v>
      </c>
      <c r="H59" s="52">
        <v>108</v>
      </c>
      <c r="I59" s="37">
        <f t="shared" si="1"/>
        <v>56.481499999999997</v>
      </c>
      <c r="J59" s="37">
        <v>366</v>
      </c>
      <c r="K59" s="37">
        <v>344</v>
      </c>
      <c r="L59" s="37">
        <v>297</v>
      </c>
      <c r="M59" s="37">
        <v>262</v>
      </c>
      <c r="N59" s="48">
        <v>233</v>
      </c>
      <c r="O59" s="55">
        <v>216</v>
      </c>
      <c r="P59" s="45">
        <f t="shared" si="2"/>
        <v>366</v>
      </c>
      <c r="Q59" s="38">
        <f t="shared" si="3"/>
        <v>40.98</v>
      </c>
      <c r="R59" s="65">
        <v>4120300</v>
      </c>
      <c r="S59" s="65">
        <v>8579955</v>
      </c>
      <c r="T59" s="66">
        <f t="shared" si="4"/>
        <v>48.022396000000001</v>
      </c>
      <c r="U59" s="36">
        <v>48</v>
      </c>
      <c r="V59">
        <v>215</v>
      </c>
      <c r="W59">
        <f t="shared" si="18"/>
        <v>22.33</v>
      </c>
      <c r="X59" s="57">
        <v>139058.69492682</v>
      </c>
      <c r="Y59" s="46">
        <v>76401</v>
      </c>
      <c r="Z59" s="37">
        <f t="shared" si="5"/>
        <v>0.42013600000000001</v>
      </c>
      <c r="AA59" s="37" t="str">
        <f t="shared" si="6"/>
        <v/>
      </c>
      <c r="AB59" s="37" t="str">
        <f t="shared" si="7"/>
        <v/>
      </c>
      <c r="AC59" s="76">
        <f t="shared" si="19"/>
        <v>712.1141411929641</v>
      </c>
      <c r="AD59" s="76">
        <f t="shared" si="20"/>
        <v>0</v>
      </c>
      <c r="AE59" s="76">
        <f t="shared" si="26"/>
        <v>0</v>
      </c>
      <c r="AF59" s="76" t="str">
        <f t="shared" si="21"/>
        <v/>
      </c>
      <c r="AG59" s="37" t="str">
        <f t="shared" si="9"/>
        <v/>
      </c>
      <c r="AH59" s="37" t="str">
        <f t="shared" si="10"/>
        <v/>
      </c>
      <c r="AI59" s="38">
        <f t="shared" si="22"/>
        <v>712.11</v>
      </c>
      <c r="AJ59" s="38">
        <f t="shared" si="11"/>
        <v>712.11</v>
      </c>
      <c r="AK59" s="36">
        <f t="shared" si="12"/>
        <v>95392</v>
      </c>
      <c r="AL59" s="39">
        <f t="shared" si="13"/>
        <v>0.12439734468690533</v>
      </c>
      <c r="AM59" s="36">
        <f t="shared" si="23"/>
        <v>3842.8827720678796</v>
      </c>
      <c r="AN59" s="36">
        <f t="shared" si="24"/>
        <v>68343</v>
      </c>
      <c r="AO59" s="36">
        <f t="shared" si="14"/>
        <v>2160</v>
      </c>
      <c r="AP59" s="36">
        <f t="shared" si="15"/>
        <v>3820.05</v>
      </c>
      <c r="AQ59" s="36">
        <f t="shared" si="25"/>
        <v>62340</v>
      </c>
      <c r="AR59" s="40">
        <f t="shared" si="16"/>
        <v>68343</v>
      </c>
      <c r="AS59" s="37"/>
      <c r="AT59" s="37">
        <f t="shared" si="17"/>
        <v>1</v>
      </c>
    </row>
    <row r="60" spans="1:46" ht="15" customHeight="1" x14ac:dyDescent="0.25">
      <c r="A60" s="43">
        <v>38</v>
      </c>
      <c r="B60" s="43">
        <v>100</v>
      </c>
      <c r="C60" s="44" t="s">
        <v>48</v>
      </c>
      <c r="D60" s="35">
        <v>0</v>
      </c>
      <c r="E60" s="36">
        <v>122</v>
      </c>
      <c r="F60" s="58">
        <f t="shared" si="0"/>
        <v>2.0863598306747484</v>
      </c>
      <c r="G60" s="52">
        <v>13</v>
      </c>
      <c r="H60" s="52">
        <v>86</v>
      </c>
      <c r="I60" s="37">
        <f t="shared" si="1"/>
        <v>15.116299999999999</v>
      </c>
      <c r="J60" s="37">
        <v>362</v>
      </c>
      <c r="K60" s="37">
        <v>283</v>
      </c>
      <c r="L60" s="37">
        <v>147</v>
      </c>
      <c r="M60" s="37">
        <v>175</v>
      </c>
      <c r="N60" s="48">
        <v>181</v>
      </c>
      <c r="O60" s="55">
        <v>120</v>
      </c>
      <c r="P60" s="45">
        <f t="shared" si="2"/>
        <v>362</v>
      </c>
      <c r="Q60" s="38">
        <f t="shared" si="3"/>
        <v>66.3</v>
      </c>
      <c r="R60" s="65">
        <v>5403800</v>
      </c>
      <c r="S60" s="65">
        <v>52172524</v>
      </c>
      <c r="T60" s="66">
        <f t="shared" si="4"/>
        <v>10.357559</v>
      </c>
      <c r="U60" s="36">
        <v>25</v>
      </c>
      <c r="V60">
        <v>73</v>
      </c>
      <c r="W60">
        <f t="shared" si="18"/>
        <v>34.25</v>
      </c>
      <c r="X60" s="57">
        <v>495353.46961898502</v>
      </c>
      <c r="Y60" s="46">
        <v>322852.02</v>
      </c>
      <c r="Z60" s="37">
        <f t="shared" si="5"/>
        <v>0.42013600000000001</v>
      </c>
      <c r="AA60" s="37" t="str">
        <f t="shared" si="6"/>
        <v/>
      </c>
      <c r="AB60" s="37" t="str">
        <f t="shared" si="7"/>
        <v/>
      </c>
      <c r="AC60" s="76">
        <f t="shared" si="19"/>
        <v>657.31590031994642</v>
      </c>
      <c r="AD60" s="76">
        <f t="shared" si="20"/>
        <v>0</v>
      </c>
      <c r="AE60" s="76">
        <f t="shared" si="26"/>
        <v>0</v>
      </c>
      <c r="AF60" s="76" t="str">
        <f t="shared" si="21"/>
        <v/>
      </c>
      <c r="AG60" s="37" t="str">
        <f t="shared" si="9"/>
        <v/>
      </c>
      <c r="AH60" s="37" t="str">
        <f t="shared" si="10"/>
        <v/>
      </c>
      <c r="AI60" s="38">
        <f t="shared" si="22"/>
        <v>657.32</v>
      </c>
      <c r="AJ60" s="38">
        <f t="shared" si="11"/>
        <v>657.32</v>
      </c>
      <c r="AK60" s="36">
        <f t="shared" si="12"/>
        <v>0</v>
      </c>
      <c r="AL60" s="39">
        <f t="shared" si="13"/>
        <v>0.12439734468690533</v>
      </c>
      <c r="AM60" s="36">
        <f t="shared" si="23"/>
        <v>0</v>
      </c>
      <c r="AN60" s="36">
        <f t="shared" si="24"/>
        <v>0</v>
      </c>
      <c r="AO60" s="36">
        <f t="shared" si="14"/>
        <v>1220</v>
      </c>
      <c r="AP60" s="36">
        <f t="shared" si="15"/>
        <v>16142.601000000002</v>
      </c>
      <c r="AQ60" s="36">
        <f t="shared" si="25"/>
        <v>-1220</v>
      </c>
      <c r="AR60" s="40">
        <f t="shared" si="16"/>
        <v>0</v>
      </c>
      <c r="AS60" s="37"/>
      <c r="AT60" s="37">
        <f t="shared" si="17"/>
        <v>0</v>
      </c>
    </row>
    <row r="61" spans="1:46" ht="15" customHeight="1" x14ac:dyDescent="0.25">
      <c r="A61" s="43">
        <v>67</v>
      </c>
      <c r="B61" s="43">
        <v>200</v>
      </c>
      <c r="C61" s="44" t="s">
        <v>49</v>
      </c>
      <c r="D61" s="35">
        <v>57779</v>
      </c>
      <c r="E61" s="36">
        <v>279</v>
      </c>
      <c r="F61" s="58">
        <f t="shared" si="0"/>
        <v>2.4456042032735974</v>
      </c>
      <c r="G61" s="52">
        <v>20</v>
      </c>
      <c r="H61" s="52">
        <v>115</v>
      </c>
      <c r="I61" s="37">
        <f t="shared" si="1"/>
        <v>17.391300000000001</v>
      </c>
      <c r="J61" s="37">
        <v>235</v>
      </c>
      <c r="K61" s="37">
        <v>260</v>
      </c>
      <c r="L61" s="37">
        <v>249</v>
      </c>
      <c r="M61" s="37">
        <v>250</v>
      </c>
      <c r="N61" s="48">
        <v>297</v>
      </c>
      <c r="O61" s="55">
        <v>280</v>
      </c>
      <c r="P61" s="45">
        <f t="shared" si="2"/>
        <v>297</v>
      </c>
      <c r="Q61" s="38">
        <f t="shared" si="3"/>
        <v>6.06</v>
      </c>
      <c r="R61" s="65">
        <v>2254500</v>
      </c>
      <c r="S61" s="65">
        <v>20237283</v>
      </c>
      <c r="T61" s="66">
        <f t="shared" si="4"/>
        <v>11.140328999999999</v>
      </c>
      <c r="U61" s="36">
        <v>36</v>
      </c>
      <c r="V61">
        <v>265</v>
      </c>
      <c r="W61">
        <f t="shared" si="18"/>
        <v>13.58</v>
      </c>
      <c r="X61" s="57">
        <v>196304.35288245699</v>
      </c>
      <c r="Y61" s="46">
        <v>130054</v>
      </c>
      <c r="Z61" s="37">
        <f t="shared" si="5"/>
        <v>0.42013600000000001</v>
      </c>
      <c r="AA61" s="37" t="str">
        <f t="shared" si="6"/>
        <v/>
      </c>
      <c r="AB61" s="37" t="str">
        <f t="shared" si="7"/>
        <v/>
      </c>
      <c r="AC61" s="76">
        <f t="shared" si="19"/>
        <v>736.66471960646231</v>
      </c>
      <c r="AD61" s="76">
        <f t="shared" si="20"/>
        <v>0</v>
      </c>
      <c r="AE61" s="76">
        <f t="shared" si="26"/>
        <v>0</v>
      </c>
      <c r="AF61" s="76" t="str">
        <f t="shared" si="21"/>
        <v/>
      </c>
      <c r="AG61" s="37" t="str">
        <f t="shared" si="9"/>
        <v/>
      </c>
      <c r="AH61" s="37" t="str">
        <f t="shared" si="10"/>
        <v/>
      </c>
      <c r="AI61" s="38">
        <f t="shared" si="22"/>
        <v>736.66</v>
      </c>
      <c r="AJ61" s="38">
        <f t="shared" si="11"/>
        <v>736.66</v>
      </c>
      <c r="AK61" s="36">
        <f t="shared" si="12"/>
        <v>123054</v>
      </c>
      <c r="AL61" s="39">
        <f t="shared" si="13"/>
        <v>0.12439734468690533</v>
      </c>
      <c r="AM61" s="36">
        <f t="shared" si="23"/>
        <v>8120.0366744377452</v>
      </c>
      <c r="AN61" s="36">
        <f t="shared" si="24"/>
        <v>65899</v>
      </c>
      <c r="AO61" s="36">
        <f t="shared" si="14"/>
        <v>2790</v>
      </c>
      <c r="AP61" s="36">
        <f t="shared" si="15"/>
        <v>6502.7000000000007</v>
      </c>
      <c r="AQ61" s="36">
        <f t="shared" si="25"/>
        <v>54989</v>
      </c>
      <c r="AR61" s="40">
        <f t="shared" si="16"/>
        <v>65899</v>
      </c>
      <c r="AS61" s="37"/>
      <c r="AT61" s="37">
        <f t="shared" si="17"/>
        <v>1</v>
      </c>
    </row>
    <row r="62" spans="1:46" ht="15" customHeight="1" x14ac:dyDescent="0.25">
      <c r="A62" s="43">
        <v>71</v>
      </c>
      <c r="B62" s="43">
        <v>100</v>
      </c>
      <c r="C62" s="44" t="s">
        <v>50</v>
      </c>
      <c r="D62" s="35">
        <v>0</v>
      </c>
      <c r="E62" s="36">
        <v>4960</v>
      </c>
      <c r="F62" s="58">
        <f t="shared" si="0"/>
        <v>3.6954816764901977</v>
      </c>
      <c r="G62" s="52">
        <v>130</v>
      </c>
      <c r="H62" s="52">
        <v>1858</v>
      </c>
      <c r="I62" s="37">
        <f t="shared" si="1"/>
        <v>6.9968000000000004</v>
      </c>
      <c r="J62" s="37">
        <v>365</v>
      </c>
      <c r="K62" s="37">
        <v>601</v>
      </c>
      <c r="L62" s="37">
        <v>902</v>
      </c>
      <c r="M62" s="37">
        <v>2673</v>
      </c>
      <c r="N62" s="45">
        <v>4538</v>
      </c>
      <c r="O62" s="55">
        <v>4877</v>
      </c>
      <c r="P62" s="45">
        <f t="shared" si="2"/>
        <v>4877</v>
      </c>
      <c r="Q62" s="38">
        <f t="shared" si="3"/>
        <v>0</v>
      </c>
      <c r="R62" s="65">
        <v>902442100</v>
      </c>
      <c r="S62" s="65">
        <v>1353571990</v>
      </c>
      <c r="T62" s="66">
        <f t="shared" si="4"/>
        <v>66.671156999999994</v>
      </c>
      <c r="U62" s="36">
        <v>542</v>
      </c>
      <c r="V62">
        <v>4860</v>
      </c>
      <c r="W62">
        <f t="shared" si="18"/>
        <v>11.15</v>
      </c>
      <c r="X62" s="57">
        <v>20227736.1049954</v>
      </c>
      <c r="Y62" s="46">
        <v>8758776</v>
      </c>
      <c r="Z62" s="37">
        <f t="shared" si="5"/>
        <v>0.42013600000000001</v>
      </c>
      <c r="AA62" s="37" t="str">
        <f t="shared" si="6"/>
        <v/>
      </c>
      <c r="AB62" s="37" t="str">
        <f t="shared" si="7"/>
        <v/>
      </c>
      <c r="AC62" s="76">
        <f t="shared" si="19"/>
        <v>0</v>
      </c>
      <c r="AD62" s="76">
        <f t="shared" si="20"/>
        <v>1332.0799339582497</v>
      </c>
      <c r="AE62" s="76">
        <f t="shared" si="26"/>
        <v>0</v>
      </c>
      <c r="AF62" s="76" t="str">
        <f t="shared" si="21"/>
        <v/>
      </c>
      <c r="AG62" s="37" t="str">
        <f t="shared" si="9"/>
        <v/>
      </c>
      <c r="AH62" s="37" t="str">
        <f t="shared" si="10"/>
        <v/>
      </c>
      <c r="AI62" s="38">
        <f t="shared" si="22"/>
        <v>1332.08</v>
      </c>
      <c r="AJ62" s="38">
        <f t="shared" si="11"/>
        <v>1332.08</v>
      </c>
      <c r="AK62" s="36">
        <f t="shared" si="12"/>
        <v>0</v>
      </c>
      <c r="AL62" s="39">
        <f t="shared" si="13"/>
        <v>0.12439734468690533</v>
      </c>
      <c r="AM62" s="36">
        <f t="shared" si="23"/>
        <v>0</v>
      </c>
      <c r="AN62" s="36">
        <f t="shared" si="24"/>
        <v>0</v>
      </c>
      <c r="AO62" s="36">
        <f t="shared" si="14"/>
        <v>49600</v>
      </c>
      <c r="AP62" s="36">
        <f t="shared" si="15"/>
        <v>437938.80000000005</v>
      </c>
      <c r="AQ62" s="36">
        <f t="shared" si="25"/>
        <v>-49600</v>
      </c>
      <c r="AR62" s="40">
        <f t="shared" si="16"/>
        <v>0</v>
      </c>
      <c r="AS62" s="37"/>
      <c r="AT62" s="37">
        <f t="shared" si="17"/>
        <v>0</v>
      </c>
    </row>
    <row r="63" spans="1:46" ht="15" customHeight="1" x14ac:dyDescent="0.25">
      <c r="A63" s="43">
        <v>44</v>
      </c>
      <c r="B63" s="43">
        <v>100</v>
      </c>
      <c r="C63" s="44" t="s">
        <v>51</v>
      </c>
      <c r="D63" s="35">
        <v>21566</v>
      </c>
      <c r="E63" s="36">
        <v>89</v>
      </c>
      <c r="F63" s="58">
        <f t="shared" si="0"/>
        <v>1.9493900066449128</v>
      </c>
      <c r="G63" s="52">
        <v>10</v>
      </c>
      <c r="H63" s="52">
        <v>43</v>
      </c>
      <c r="I63" s="37">
        <f t="shared" si="1"/>
        <v>23.255799999999997</v>
      </c>
      <c r="J63" s="37">
        <v>157</v>
      </c>
      <c r="K63" s="37">
        <v>109</v>
      </c>
      <c r="L63" s="37">
        <v>110</v>
      </c>
      <c r="M63" s="37">
        <v>94</v>
      </c>
      <c r="N63" s="48">
        <v>89</v>
      </c>
      <c r="O63" s="55">
        <v>84</v>
      </c>
      <c r="P63" s="45">
        <f t="shared" si="2"/>
        <v>157</v>
      </c>
      <c r="Q63" s="38">
        <f t="shared" si="3"/>
        <v>43.31</v>
      </c>
      <c r="R63" s="65">
        <v>1282200</v>
      </c>
      <c r="S63" s="65">
        <v>3069395</v>
      </c>
      <c r="T63" s="66">
        <f t="shared" si="4"/>
        <v>41.773705</v>
      </c>
      <c r="U63" s="36">
        <v>24</v>
      </c>
      <c r="V63">
        <v>92</v>
      </c>
      <c r="W63">
        <f t="shared" si="18"/>
        <v>26.09</v>
      </c>
      <c r="X63" s="57">
        <v>37651.974630115903</v>
      </c>
      <c r="Y63" s="46">
        <v>15374</v>
      </c>
      <c r="Z63" s="37">
        <f t="shared" si="5"/>
        <v>0.42013600000000001</v>
      </c>
      <c r="AA63" s="37" t="str">
        <f t="shared" si="6"/>
        <v/>
      </c>
      <c r="AB63" s="37" t="str">
        <f t="shared" si="7"/>
        <v/>
      </c>
      <c r="AC63" s="76">
        <f t="shared" si="19"/>
        <v>627.06241649770845</v>
      </c>
      <c r="AD63" s="76">
        <f t="shared" si="20"/>
        <v>0</v>
      </c>
      <c r="AE63" s="76">
        <f t="shared" si="26"/>
        <v>0</v>
      </c>
      <c r="AF63" s="76" t="str">
        <f t="shared" si="21"/>
        <v/>
      </c>
      <c r="AG63" s="37" t="str">
        <f t="shared" si="9"/>
        <v/>
      </c>
      <c r="AH63" s="37" t="str">
        <f t="shared" si="10"/>
        <v/>
      </c>
      <c r="AI63" s="38">
        <f t="shared" si="22"/>
        <v>627.05999999999995</v>
      </c>
      <c r="AJ63" s="38">
        <f t="shared" si="11"/>
        <v>627.05999999999995</v>
      </c>
      <c r="AK63" s="36">
        <f t="shared" si="12"/>
        <v>39989</v>
      </c>
      <c r="AL63" s="39">
        <f t="shared" si="13"/>
        <v>0.12439734468690533</v>
      </c>
      <c r="AM63" s="36">
        <f t="shared" si="23"/>
        <v>2291.7722811668568</v>
      </c>
      <c r="AN63" s="36">
        <f t="shared" si="24"/>
        <v>23858</v>
      </c>
      <c r="AO63" s="36">
        <f t="shared" si="14"/>
        <v>890</v>
      </c>
      <c r="AP63" s="36">
        <f t="shared" si="15"/>
        <v>768.7</v>
      </c>
      <c r="AQ63" s="36">
        <f t="shared" si="25"/>
        <v>20797</v>
      </c>
      <c r="AR63" s="40">
        <f t="shared" si="16"/>
        <v>23858</v>
      </c>
      <c r="AS63" s="37"/>
      <c r="AT63" s="37">
        <f t="shared" si="17"/>
        <v>1</v>
      </c>
    </row>
    <row r="64" spans="1:46" ht="15" customHeight="1" x14ac:dyDescent="0.25">
      <c r="A64" s="43">
        <v>73</v>
      </c>
      <c r="B64" s="43">
        <v>300</v>
      </c>
      <c r="C64" s="44" t="s">
        <v>52</v>
      </c>
      <c r="D64" s="35">
        <v>245987</v>
      </c>
      <c r="E64" s="36">
        <v>740</v>
      </c>
      <c r="F64" s="58">
        <f t="shared" si="0"/>
        <v>2.8692317197309762</v>
      </c>
      <c r="G64" s="52">
        <v>95</v>
      </c>
      <c r="H64" s="52">
        <v>391</v>
      </c>
      <c r="I64" s="37">
        <f t="shared" si="1"/>
        <v>24.296699999999998</v>
      </c>
      <c r="J64" s="37">
        <v>713</v>
      </c>
      <c r="K64" s="37">
        <v>805</v>
      </c>
      <c r="L64" s="37">
        <v>700</v>
      </c>
      <c r="M64" s="37">
        <v>750</v>
      </c>
      <c r="N64" s="48">
        <v>740</v>
      </c>
      <c r="O64" s="55">
        <v>738</v>
      </c>
      <c r="P64" s="45">
        <f t="shared" si="2"/>
        <v>805</v>
      </c>
      <c r="Q64" s="38">
        <f t="shared" si="3"/>
        <v>8.07</v>
      </c>
      <c r="R64" s="65">
        <v>12299600</v>
      </c>
      <c r="S64" s="65">
        <v>45357100</v>
      </c>
      <c r="T64" s="66">
        <f t="shared" si="4"/>
        <v>27.117253999999999</v>
      </c>
      <c r="U64" s="36">
        <v>193</v>
      </c>
      <c r="V64">
        <v>924</v>
      </c>
      <c r="W64">
        <f t="shared" si="18"/>
        <v>20.89</v>
      </c>
      <c r="X64" s="57">
        <v>503238.35728702601</v>
      </c>
      <c r="Y64" s="46">
        <v>345925</v>
      </c>
      <c r="Z64" s="37">
        <f t="shared" si="5"/>
        <v>0.42013600000000001</v>
      </c>
      <c r="AA64" s="37" t="str">
        <f t="shared" si="6"/>
        <v/>
      </c>
      <c r="AB64" s="37" t="str">
        <f t="shared" si="7"/>
        <v/>
      </c>
      <c r="AC64" s="76">
        <f t="shared" si="19"/>
        <v>830.23429455901885</v>
      </c>
      <c r="AD64" s="76">
        <f t="shared" si="20"/>
        <v>0</v>
      </c>
      <c r="AE64" s="76">
        <f t="shared" si="26"/>
        <v>0</v>
      </c>
      <c r="AF64" s="76" t="str">
        <f t="shared" si="21"/>
        <v/>
      </c>
      <c r="AG64" s="37" t="str">
        <f t="shared" si="9"/>
        <v/>
      </c>
      <c r="AH64" s="37" t="str">
        <f t="shared" si="10"/>
        <v/>
      </c>
      <c r="AI64" s="38">
        <f t="shared" si="22"/>
        <v>830.23</v>
      </c>
      <c r="AJ64" s="38">
        <f t="shared" si="11"/>
        <v>830.23</v>
      </c>
      <c r="AK64" s="36">
        <f t="shared" si="12"/>
        <v>402942</v>
      </c>
      <c r="AL64" s="39">
        <f t="shared" si="13"/>
        <v>0.12439734468690533</v>
      </c>
      <c r="AM64" s="36">
        <f t="shared" si="23"/>
        <v>19524.785235333227</v>
      </c>
      <c r="AN64" s="36">
        <f t="shared" si="24"/>
        <v>265512</v>
      </c>
      <c r="AO64" s="36">
        <f t="shared" si="14"/>
        <v>7400</v>
      </c>
      <c r="AP64" s="36">
        <f t="shared" si="15"/>
        <v>17296.25</v>
      </c>
      <c r="AQ64" s="36">
        <f t="shared" si="25"/>
        <v>238587</v>
      </c>
      <c r="AR64" s="40">
        <f t="shared" si="16"/>
        <v>265512</v>
      </c>
      <c r="AS64" s="37"/>
      <c r="AT64" s="37">
        <f t="shared" si="17"/>
        <v>1</v>
      </c>
    </row>
    <row r="65" spans="1:46" ht="15" customHeight="1" x14ac:dyDescent="0.25">
      <c r="A65" s="43">
        <v>70</v>
      </c>
      <c r="B65" s="43">
        <v>100</v>
      </c>
      <c r="C65" s="44" t="s">
        <v>53</v>
      </c>
      <c r="D65" s="35">
        <v>601642</v>
      </c>
      <c r="E65" s="36">
        <v>7373</v>
      </c>
      <c r="F65" s="58">
        <f t="shared" si="0"/>
        <v>3.8676442339030985</v>
      </c>
      <c r="G65" s="52">
        <v>231</v>
      </c>
      <c r="H65" s="52">
        <v>2644</v>
      </c>
      <c r="I65" s="37">
        <f t="shared" si="1"/>
        <v>8.7368000000000006</v>
      </c>
      <c r="J65" s="37">
        <v>2328</v>
      </c>
      <c r="K65" s="37">
        <v>2754</v>
      </c>
      <c r="L65" s="37">
        <v>3149</v>
      </c>
      <c r="M65" s="37">
        <v>3789</v>
      </c>
      <c r="N65" s="45">
        <v>6661</v>
      </c>
      <c r="O65" s="55">
        <v>7395</v>
      </c>
      <c r="P65" s="45">
        <f t="shared" si="2"/>
        <v>7395</v>
      </c>
      <c r="Q65" s="38">
        <f t="shared" si="3"/>
        <v>0.3</v>
      </c>
      <c r="R65" s="65">
        <v>77116100</v>
      </c>
      <c r="S65" s="65">
        <v>818772738</v>
      </c>
      <c r="T65" s="66">
        <f t="shared" si="4"/>
        <v>9.4184990000000006</v>
      </c>
      <c r="U65" s="36">
        <v>1197</v>
      </c>
      <c r="V65">
        <v>7293</v>
      </c>
      <c r="W65">
        <f t="shared" si="18"/>
        <v>16.41</v>
      </c>
      <c r="X65" s="57">
        <v>9164296.3974916693</v>
      </c>
      <c r="Y65" s="46">
        <v>7674535</v>
      </c>
      <c r="Z65" s="37">
        <f t="shared" si="5"/>
        <v>0.42013600000000001</v>
      </c>
      <c r="AA65" s="37" t="str">
        <f t="shared" si="6"/>
        <v/>
      </c>
      <c r="AB65" s="37" t="str">
        <f t="shared" si="7"/>
        <v/>
      </c>
      <c r="AC65" s="76">
        <f t="shared" si="19"/>
        <v>0</v>
      </c>
      <c r="AD65" s="76">
        <f t="shared" si="20"/>
        <v>744.24781596775006</v>
      </c>
      <c r="AE65" s="76">
        <f t="shared" si="26"/>
        <v>0</v>
      </c>
      <c r="AF65" s="76" t="str">
        <f t="shared" si="21"/>
        <v/>
      </c>
      <c r="AG65" s="37" t="str">
        <f t="shared" si="9"/>
        <v/>
      </c>
      <c r="AH65" s="37" t="str">
        <f t="shared" si="10"/>
        <v/>
      </c>
      <c r="AI65" s="38">
        <f t="shared" si="22"/>
        <v>744.25</v>
      </c>
      <c r="AJ65" s="38">
        <f t="shared" si="11"/>
        <v>744.25</v>
      </c>
      <c r="AK65" s="36">
        <f t="shared" si="12"/>
        <v>1637104</v>
      </c>
      <c r="AL65" s="39">
        <f t="shared" si="13"/>
        <v>0.12439734468690533</v>
      </c>
      <c r="AM65" s="36">
        <f t="shared" si="23"/>
        <v>128808.72332419237</v>
      </c>
      <c r="AN65" s="36">
        <f t="shared" si="24"/>
        <v>730451</v>
      </c>
      <c r="AO65" s="36">
        <f t="shared" si="14"/>
        <v>73730</v>
      </c>
      <c r="AP65" s="36">
        <f t="shared" si="15"/>
        <v>383726.75</v>
      </c>
      <c r="AQ65" s="36">
        <f t="shared" si="25"/>
        <v>527912</v>
      </c>
      <c r="AR65" s="40">
        <f t="shared" si="16"/>
        <v>730451</v>
      </c>
      <c r="AS65" s="37"/>
      <c r="AT65" s="37">
        <f t="shared" si="17"/>
        <v>1</v>
      </c>
    </row>
    <row r="66" spans="1:46" ht="15" customHeight="1" x14ac:dyDescent="0.25">
      <c r="A66" s="43">
        <v>25</v>
      </c>
      <c r="B66" s="43">
        <v>6100</v>
      </c>
      <c r="C66" s="44" t="s">
        <v>54</v>
      </c>
      <c r="D66" s="35">
        <v>24957</v>
      </c>
      <c r="E66" s="36">
        <v>176</v>
      </c>
      <c r="F66" s="58">
        <f t="shared" si="0"/>
        <v>2.2455126678141499</v>
      </c>
      <c r="G66" s="52">
        <v>40</v>
      </c>
      <c r="H66" s="52">
        <v>93</v>
      </c>
      <c r="I66" s="37">
        <f t="shared" si="1"/>
        <v>43.010799999999996</v>
      </c>
      <c r="J66" s="37">
        <v>199</v>
      </c>
      <c r="K66" s="37">
        <v>220</v>
      </c>
      <c r="L66" s="37">
        <v>110</v>
      </c>
      <c r="M66" s="37">
        <v>172</v>
      </c>
      <c r="N66" s="48">
        <v>175</v>
      </c>
      <c r="O66" s="55">
        <v>176</v>
      </c>
      <c r="P66" s="45">
        <f t="shared" si="2"/>
        <v>220</v>
      </c>
      <c r="Q66" s="38">
        <f t="shared" si="3"/>
        <v>20</v>
      </c>
      <c r="R66" s="65">
        <v>1475800</v>
      </c>
      <c r="S66" s="65">
        <v>11927000</v>
      </c>
      <c r="T66" s="66">
        <f t="shared" si="4"/>
        <v>12.373606000000001</v>
      </c>
      <c r="U66" s="36">
        <v>22</v>
      </c>
      <c r="V66">
        <v>192</v>
      </c>
      <c r="W66">
        <f t="shared" si="18"/>
        <v>11.46</v>
      </c>
      <c r="X66" s="57">
        <v>124060.2659571751</v>
      </c>
      <c r="Y66" s="46">
        <v>60000</v>
      </c>
      <c r="Z66" s="37">
        <f t="shared" si="5"/>
        <v>0.42013600000000001</v>
      </c>
      <c r="AA66" s="37" t="str">
        <f t="shared" si="6"/>
        <v/>
      </c>
      <c r="AB66" s="37" t="str">
        <f t="shared" si="7"/>
        <v/>
      </c>
      <c r="AC66" s="76">
        <f t="shared" si="19"/>
        <v>692.46910152878604</v>
      </c>
      <c r="AD66" s="76">
        <f t="shared" si="20"/>
        <v>0</v>
      </c>
      <c r="AE66" s="76">
        <f t="shared" si="26"/>
        <v>0</v>
      </c>
      <c r="AF66" s="76" t="str">
        <f t="shared" si="21"/>
        <v/>
      </c>
      <c r="AG66" s="37" t="str">
        <f t="shared" si="9"/>
        <v/>
      </c>
      <c r="AH66" s="37" t="str">
        <f t="shared" si="10"/>
        <v/>
      </c>
      <c r="AI66" s="38">
        <f t="shared" si="22"/>
        <v>692.47</v>
      </c>
      <c r="AJ66" s="38">
        <f t="shared" si="11"/>
        <v>692.47</v>
      </c>
      <c r="AK66" s="36">
        <f t="shared" si="12"/>
        <v>69753</v>
      </c>
      <c r="AL66" s="39">
        <f t="shared" si="13"/>
        <v>0.12439734468690533</v>
      </c>
      <c r="AM66" s="36">
        <f t="shared" si="23"/>
        <v>5572.5034525946112</v>
      </c>
      <c r="AN66" s="36">
        <f t="shared" si="24"/>
        <v>30530</v>
      </c>
      <c r="AO66" s="36">
        <f t="shared" si="14"/>
        <v>1760</v>
      </c>
      <c r="AP66" s="36">
        <f t="shared" si="15"/>
        <v>3000</v>
      </c>
      <c r="AQ66" s="36">
        <f t="shared" si="25"/>
        <v>23197</v>
      </c>
      <c r="AR66" s="40">
        <f t="shared" si="16"/>
        <v>30530</v>
      </c>
      <c r="AS66" s="37"/>
      <c r="AT66" s="37">
        <f t="shared" si="17"/>
        <v>1</v>
      </c>
    </row>
    <row r="67" spans="1:46" ht="15" customHeight="1" x14ac:dyDescent="0.25">
      <c r="A67" s="43">
        <v>37</v>
      </c>
      <c r="B67" s="43">
        <v>100</v>
      </c>
      <c r="C67" s="44" t="s">
        <v>55</v>
      </c>
      <c r="D67" s="35">
        <v>48747</v>
      </c>
      <c r="E67" s="36">
        <v>148</v>
      </c>
      <c r="F67" s="58">
        <f t="shared" si="0"/>
        <v>2.1702617153949575</v>
      </c>
      <c r="G67" s="52">
        <v>44</v>
      </c>
      <c r="H67" s="52">
        <v>105</v>
      </c>
      <c r="I67" s="37">
        <f t="shared" si="1"/>
        <v>41.904799999999994</v>
      </c>
      <c r="J67" s="37">
        <v>263</v>
      </c>
      <c r="K67" s="37">
        <v>290</v>
      </c>
      <c r="L67" s="37">
        <v>247</v>
      </c>
      <c r="M67" s="37">
        <v>205</v>
      </c>
      <c r="N67" s="48">
        <v>168</v>
      </c>
      <c r="O67" s="55">
        <v>148</v>
      </c>
      <c r="P67" s="45">
        <f t="shared" si="2"/>
        <v>290</v>
      </c>
      <c r="Q67" s="38">
        <f t="shared" si="3"/>
        <v>48.97</v>
      </c>
      <c r="R67" s="65">
        <v>4583200</v>
      </c>
      <c r="S67" s="65">
        <v>8981441</v>
      </c>
      <c r="T67" s="66">
        <f t="shared" si="4"/>
        <v>51.029673000000003</v>
      </c>
      <c r="U67" s="36">
        <v>41</v>
      </c>
      <c r="V67">
        <v>241</v>
      </c>
      <c r="W67">
        <f t="shared" si="18"/>
        <v>17.010000000000002</v>
      </c>
      <c r="X67" s="57">
        <v>130271.64872192001</v>
      </c>
      <c r="Y67" s="46">
        <v>79470</v>
      </c>
      <c r="Z67" s="37">
        <f t="shared" si="5"/>
        <v>0.42013600000000001</v>
      </c>
      <c r="AA67" s="37" t="str">
        <f t="shared" si="6"/>
        <v/>
      </c>
      <c r="AB67" s="37" t="str">
        <f t="shared" si="7"/>
        <v/>
      </c>
      <c r="AC67" s="76">
        <f t="shared" si="19"/>
        <v>675.84789691129208</v>
      </c>
      <c r="AD67" s="76">
        <f t="shared" si="20"/>
        <v>0</v>
      </c>
      <c r="AE67" s="76">
        <f t="shared" si="26"/>
        <v>0</v>
      </c>
      <c r="AF67" s="76" t="str">
        <f t="shared" si="21"/>
        <v/>
      </c>
      <c r="AG67" s="37" t="str">
        <f t="shared" si="9"/>
        <v/>
      </c>
      <c r="AH67" s="37" t="str">
        <f t="shared" si="10"/>
        <v/>
      </c>
      <c r="AI67" s="38">
        <f t="shared" si="22"/>
        <v>675.85</v>
      </c>
      <c r="AJ67" s="38">
        <f t="shared" si="11"/>
        <v>675.85</v>
      </c>
      <c r="AK67" s="36">
        <f t="shared" si="12"/>
        <v>45294</v>
      </c>
      <c r="AL67" s="39">
        <f t="shared" si="13"/>
        <v>0.12439734468690533</v>
      </c>
      <c r="AM67" s="36">
        <f t="shared" si="23"/>
        <v>-429.54403120388412</v>
      </c>
      <c r="AN67" s="36">
        <f t="shared" si="24"/>
        <v>45294</v>
      </c>
      <c r="AO67" s="36">
        <f t="shared" si="14"/>
        <v>1480</v>
      </c>
      <c r="AP67" s="36">
        <f t="shared" si="15"/>
        <v>3973.5</v>
      </c>
      <c r="AQ67" s="36">
        <f t="shared" si="25"/>
        <v>47267</v>
      </c>
      <c r="AR67" s="40">
        <f t="shared" si="16"/>
        <v>47267</v>
      </c>
      <c r="AS67" s="37"/>
      <c r="AT67" s="37">
        <f t="shared" si="17"/>
        <v>1</v>
      </c>
    </row>
    <row r="68" spans="1:46" ht="15" customHeight="1" x14ac:dyDescent="0.25">
      <c r="A68" s="43">
        <v>60</v>
      </c>
      <c r="B68" s="43">
        <v>200</v>
      </c>
      <c r="C68" s="44" t="s">
        <v>56</v>
      </c>
      <c r="D68" s="35">
        <v>17807</v>
      </c>
      <c r="E68" s="36">
        <v>87</v>
      </c>
      <c r="F68" s="58">
        <f t="shared" si="0"/>
        <v>1.9395192526186185</v>
      </c>
      <c r="G68" s="52">
        <v>19</v>
      </c>
      <c r="H68" s="52">
        <v>44</v>
      </c>
      <c r="I68" s="37">
        <f t="shared" si="1"/>
        <v>43.181799999999996</v>
      </c>
      <c r="J68" s="37">
        <v>171</v>
      </c>
      <c r="K68" s="37">
        <v>134</v>
      </c>
      <c r="L68" s="37">
        <v>137</v>
      </c>
      <c r="M68" s="37">
        <v>101</v>
      </c>
      <c r="N68" s="48">
        <v>107</v>
      </c>
      <c r="O68" s="55">
        <v>88</v>
      </c>
      <c r="P68" s="45">
        <f t="shared" si="2"/>
        <v>171</v>
      </c>
      <c r="Q68" s="38">
        <f t="shared" si="3"/>
        <v>49.12</v>
      </c>
      <c r="R68" s="65">
        <v>6112400</v>
      </c>
      <c r="S68" s="65">
        <v>10973550</v>
      </c>
      <c r="T68" s="66">
        <f t="shared" si="4"/>
        <v>55.701208999999999</v>
      </c>
      <c r="U68" s="36">
        <v>14</v>
      </c>
      <c r="V68">
        <v>80</v>
      </c>
      <c r="W68">
        <f t="shared" si="18"/>
        <v>17.5</v>
      </c>
      <c r="X68" s="57">
        <v>154463.87734822999</v>
      </c>
      <c r="Y68" s="46">
        <v>61994</v>
      </c>
      <c r="Z68" s="37">
        <f t="shared" si="5"/>
        <v>0.42013600000000001</v>
      </c>
      <c r="AA68" s="37" t="str">
        <f t="shared" si="6"/>
        <v/>
      </c>
      <c r="AB68" s="37" t="str">
        <f t="shared" si="7"/>
        <v/>
      </c>
      <c r="AC68" s="76">
        <f t="shared" si="19"/>
        <v>624.88219396064255</v>
      </c>
      <c r="AD68" s="76">
        <f t="shared" si="20"/>
        <v>0</v>
      </c>
      <c r="AE68" s="76">
        <f t="shared" si="26"/>
        <v>0</v>
      </c>
      <c r="AF68" s="76" t="str">
        <f t="shared" si="21"/>
        <v/>
      </c>
      <c r="AG68" s="37" t="str">
        <f t="shared" si="9"/>
        <v/>
      </c>
      <c r="AH68" s="37" t="str">
        <f t="shared" si="10"/>
        <v/>
      </c>
      <c r="AI68" s="38">
        <f t="shared" si="22"/>
        <v>624.88</v>
      </c>
      <c r="AJ68" s="38">
        <f t="shared" si="11"/>
        <v>624.88</v>
      </c>
      <c r="AK68" s="36">
        <f t="shared" si="12"/>
        <v>0</v>
      </c>
      <c r="AL68" s="39">
        <f t="shared" si="13"/>
        <v>0.12439734468690533</v>
      </c>
      <c r="AM68" s="36">
        <f t="shared" si="23"/>
        <v>-2215.1435168397234</v>
      </c>
      <c r="AN68" s="36">
        <f t="shared" si="24"/>
        <v>0</v>
      </c>
      <c r="AO68" s="36">
        <f t="shared" si="14"/>
        <v>870</v>
      </c>
      <c r="AP68" s="36">
        <f t="shared" si="15"/>
        <v>3099.7000000000003</v>
      </c>
      <c r="AQ68" s="36">
        <f t="shared" si="25"/>
        <v>16937</v>
      </c>
      <c r="AR68" s="40">
        <f t="shared" si="16"/>
        <v>16937</v>
      </c>
      <c r="AS68" s="37"/>
      <c r="AT68" s="37">
        <f t="shared" si="17"/>
        <v>1</v>
      </c>
    </row>
    <row r="69" spans="1:46" ht="15" customHeight="1" x14ac:dyDescent="0.25">
      <c r="A69" s="43">
        <v>64</v>
      </c>
      <c r="B69" s="43">
        <v>100</v>
      </c>
      <c r="C69" s="44" t="s">
        <v>57</v>
      </c>
      <c r="D69" s="35">
        <v>123074</v>
      </c>
      <c r="E69" s="36">
        <v>288</v>
      </c>
      <c r="F69" s="58">
        <f t="shared" si="0"/>
        <v>2.459392487759231</v>
      </c>
      <c r="G69" s="52">
        <v>44</v>
      </c>
      <c r="H69" s="52">
        <v>161</v>
      </c>
      <c r="I69" s="37">
        <f t="shared" si="1"/>
        <v>27.329199999999997</v>
      </c>
      <c r="J69" s="37">
        <v>429</v>
      </c>
      <c r="K69" s="37">
        <v>438</v>
      </c>
      <c r="L69" s="37">
        <v>383</v>
      </c>
      <c r="M69" s="37">
        <v>412</v>
      </c>
      <c r="N69" s="48">
        <v>384</v>
      </c>
      <c r="O69" s="55">
        <v>291</v>
      </c>
      <c r="P69" s="45">
        <f t="shared" si="2"/>
        <v>438</v>
      </c>
      <c r="Q69" s="38">
        <f t="shared" si="3"/>
        <v>34.25</v>
      </c>
      <c r="R69" s="65">
        <v>1016400</v>
      </c>
      <c r="S69" s="65">
        <v>11939784</v>
      </c>
      <c r="T69" s="66">
        <f t="shared" si="4"/>
        <v>8.5127170000000003</v>
      </c>
      <c r="U69" s="36">
        <v>87</v>
      </c>
      <c r="V69">
        <v>337</v>
      </c>
      <c r="W69">
        <f t="shared" si="18"/>
        <v>25.82</v>
      </c>
      <c r="X69" s="57">
        <v>132702.56140372201</v>
      </c>
      <c r="Y69" s="46">
        <v>154587</v>
      </c>
      <c r="Z69" s="37">
        <f t="shared" si="5"/>
        <v>0.42013600000000001</v>
      </c>
      <c r="AA69" s="37" t="str">
        <f t="shared" si="6"/>
        <v/>
      </c>
      <c r="AB69" s="37" t="str">
        <f t="shared" si="7"/>
        <v/>
      </c>
      <c r="AC69" s="76">
        <f t="shared" si="19"/>
        <v>739.71023451879569</v>
      </c>
      <c r="AD69" s="76">
        <f t="shared" si="20"/>
        <v>0</v>
      </c>
      <c r="AE69" s="76">
        <f t="shared" si="26"/>
        <v>0</v>
      </c>
      <c r="AF69" s="76" t="str">
        <f t="shared" si="21"/>
        <v/>
      </c>
      <c r="AG69" s="37" t="str">
        <f t="shared" si="9"/>
        <v/>
      </c>
      <c r="AH69" s="37" t="str">
        <f t="shared" si="10"/>
        <v/>
      </c>
      <c r="AI69" s="38">
        <f t="shared" si="22"/>
        <v>739.71</v>
      </c>
      <c r="AJ69" s="38">
        <f t="shared" si="11"/>
        <v>739.71</v>
      </c>
      <c r="AK69" s="36">
        <f t="shared" si="12"/>
        <v>157283</v>
      </c>
      <c r="AL69" s="39">
        <f t="shared" si="13"/>
        <v>0.12439734468690533</v>
      </c>
      <c r="AM69" s="36">
        <f t="shared" si="23"/>
        <v>4255.5087643943443</v>
      </c>
      <c r="AN69" s="36">
        <f t="shared" si="24"/>
        <v>127330</v>
      </c>
      <c r="AO69" s="36">
        <f t="shared" si="14"/>
        <v>2880</v>
      </c>
      <c r="AP69" s="36">
        <f t="shared" si="15"/>
        <v>7729.35</v>
      </c>
      <c r="AQ69" s="36">
        <f t="shared" si="25"/>
        <v>120194</v>
      </c>
      <c r="AR69" s="40">
        <f t="shared" si="16"/>
        <v>127330</v>
      </c>
      <c r="AS69" s="37"/>
      <c r="AT69" s="37">
        <f t="shared" si="17"/>
        <v>1</v>
      </c>
    </row>
    <row r="70" spans="1:46" ht="15" customHeight="1" x14ac:dyDescent="0.25">
      <c r="A70" s="43">
        <v>4</v>
      </c>
      <c r="B70" s="43">
        <v>100</v>
      </c>
      <c r="C70" s="44" t="s">
        <v>58</v>
      </c>
      <c r="D70" s="35">
        <v>3694035</v>
      </c>
      <c r="E70" s="36">
        <v>15147</v>
      </c>
      <c r="F70" s="58">
        <f t="shared" si="0"/>
        <v>4.180326625415149</v>
      </c>
      <c r="G70" s="52">
        <v>877</v>
      </c>
      <c r="H70" s="52">
        <v>6846</v>
      </c>
      <c r="I70" s="37">
        <f t="shared" si="1"/>
        <v>12.8104</v>
      </c>
      <c r="J70" s="37">
        <v>11490</v>
      </c>
      <c r="K70" s="37">
        <v>10949</v>
      </c>
      <c r="L70" s="37">
        <v>11245</v>
      </c>
      <c r="M70" s="37">
        <v>11917</v>
      </c>
      <c r="N70" s="45">
        <v>13431</v>
      </c>
      <c r="O70" s="55">
        <v>14574</v>
      </c>
      <c r="P70" s="45">
        <f t="shared" si="2"/>
        <v>14574</v>
      </c>
      <c r="Q70" s="38">
        <f t="shared" si="3"/>
        <v>0</v>
      </c>
      <c r="R70" s="65">
        <v>381068000</v>
      </c>
      <c r="S70" s="65">
        <v>1328835435</v>
      </c>
      <c r="T70" s="66">
        <f t="shared" si="4"/>
        <v>28.676839000000001</v>
      </c>
      <c r="U70" s="36">
        <v>2437</v>
      </c>
      <c r="V70">
        <v>15114</v>
      </c>
      <c r="W70">
        <f t="shared" si="18"/>
        <v>16.12</v>
      </c>
      <c r="X70" s="57">
        <v>16018943.9102442</v>
      </c>
      <c r="Y70" s="46">
        <v>7236564</v>
      </c>
      <c r="Z70" s="37">
        <f t="shared" si="5"/>
        <v>0.42013600000000001</v>
      </c>
      <c r="AA70" s="37" t="str">
        <f t="shared" si="6"/>
        <v/>
      </c>
      <c r="AB70" s="37" t="str">
        <f t="shared" si="7"/>
        <v/>
      </c>
      <c r="AC70" s="76">
        <f t="shared" si="19"/>
        <v>0</v>
      </c>
      <c r="AD70" s="76">
        <f t="shared" si="20"/>
        <v>0</v>
      </c>
      <c r="AE70" s="76">
        <f t="shared" si="26"/>
        <v>864.97580169715002</v>
      </c>
      <c r="AF70" s="76" t="str">
        <f t="shared" si="21"/>
        <v/>
      </c>
      <c r="AG70" s="37" t="str">
        <f t="shared" si="9"/>
        <v/>
      </c>
      <c r="AH70" s="37" t="str">
        <f t="shared" si="10"/>
        <v/>
      </c>
      <c r="AI70" s="38">
        <f t="shared" si="22"/>
        <v>864.98</v>
      </c>
      <c r="AJ70" s="38">
        <f t="shared" si="11"/>
        <v>864.98</v>
      </c>
      <c r="AK70" s="36">
        <f t="shared" si="12"/>
        <v>6371717</v>
      </c>
      <c r="AL70" s="39">
        <f t="shared" si="13"/>
        <v>0.12439734468690533</v>
      </c>
      <c r="AM70" s="36">
        <f t="shared" si="23"/>
        <v>333096.53071592207</v>
      </c>
      <c r="AN70" s="36">
        <f t="shared" si="24"/>
        <v>4027132</v>
      </c>
      <c r="AO70" s="36">
        <f t="shared" si="14"/>
        <v>151470</v>
      </c>
      <c r="AP70" s="36">
        <f t="shared" si="15"/>
        <v>361828.2</v>
      </c>
      <c r="AQ70" s="36">
        <f t="shared" si="25"/>
        <v>3542565</v>
      </c>
      <c r="AR70" s="40">
        <f t="shared" si="16"/>
        <v>4027132</v>
      </c>
      <c r="AS70" s="37"/>
      <c r="AT70" s="37">
        <f t="shared" si="17"/>
        <v>1</v>
      </c>
    </row>
    <row r="71" spans="1:46" ht="15" customHeight="1" x14ac:dyDescent="0.25">
      <c r="A71" s="43">
        <v>11</v>
      </c>
      <c r="B71" s="43">
        <v>300</v>
      </c>
      <c r="C71" s="44" t="s">
        <v>59</v>
      </c>
      <c r="D71" s="35">
        <v>31264</v>
      </c>
      <c r="E71" s="36">
        <v>151</v>
      </c>
      <c r="F71" s="58">
        <f t="shared" si="0"/>
        <v>2.1789769472931693</v>
      </c>
      <c r="G71" s="52">
        <v>0</v>
      </c>
      <c r="H71" s="52">
        <v>49</v>
      </c>
      <c r="I71" s="37">
        <f t="shared" si="1"/>
        <v>0</v>
      </c>
      <c r="J71" s="37">
        <v>169</v>
      </c>
      <c r="K71" s="37">
        <v>153</v>
      </c>
      <c r="L71" s="37">
        <v>147</v>
      </c>
      <c r="M71" s="37">
        <v>110</v>
      </c>
      <c r="N71" s="48">
        <v>116</v>
      </c>
      <c r="O71" s="55">
        <v>143</v>
      </c>
      <c r="P71" s="45">
        <f t="shared" si="2"/>
        <v>169</v>
      </c>
      <c r="Q71" s="38">
        <f t="shared" si="3"/>
        <v>10.65</v>
      </c>
      <c r="R71" s="65">
        <v>1098000</v>
      </c>
      <c r="S71" s="65">
        <v>6600682</v>
      </c>
      <c r="T71" s="66">
        <f t="shared" si="4"/>
        <v>16.634644999999999</v>
      </c>
      <c r="U71" s="36">
        <v>14</v>
      </c>
      <c r="V71">
        <v>126</v>
      </c>
      <c r="W71">
        <f t="shared" si="18"/>
        <v>11.11</v>
      </c>
      <c r="X71" s="57">
        <v>59451.573760360901</v>
      </c>
      <c r="Y71" s="46">
        <v>16730</v>
      </c>
      <c r="Z71" s="37">
        <f t="shared" si="5"/>
        <v>0.42013600000000001</v>
      </c>
      <c r="AA71" s="37" t="str">
        <f t="shared" si="6"/>
        <v/>
      </c>
      <c r="AB71" s="37" t="str">
        <f t="shared" si="7"/>
        <v/>
      </c>
      <c r="AC71" s="76">
        <f t="shared" si="19"/>
        <v>677.77289118727333</v>
      </c>
      <c r="AD71" s="76">
        <f t="shared" si="20"/>
        <v>0</v>
      </c>
      <c r="AE71" s="76">
        <f t="shared" si="26"/>
        <v>0</v>
      </c>
      <c r="AF71" s="76" t="str">
        <f t="shared" si="21"/>
        <v/>
      </c>
      <c r="AG71" s="37" t="str">
        <f t="shared" si="9"/>
        <v/>
      </c>
      <c r="AH71" s="37" t="str">
        <f t="shared" si="10"/>
        <v/>
      </c>
      <c r="AI71" s="38">
        <f t="shared" si="22"/>
        <v>677.77</v>
      </c>
      <c r="AJ71" s="38">
        <f t="shared" si="11"/>
        <v>677.77</v>
      </c>
      <c r="AK71" s="36">
        <f t="shared" si="12"/>
        <v>77366</v>
      </c>
      <c r="AL71" s="39">
        <f t="shared" si="13"/>
        <v>0.12439734468690533</v>
      </c>
      <c r="AM71" s="36">
        <f t="shared" si="23"/>
        <v>5734.9663847557094</v>
      </c>
      <c r="AN71" s="36">
        <f t="shared" si="24"/>
        <v>36999</v>
      </c>
      <c r="AO71" s="36">
        <f t="shared" si="14"/>
        <v>1510</v>
      </c>
      <c r="AP71" s="36">
        <f t="shared" si="15"/>
        <v>836.5</v>
      </c>
      <c r="AQ71" s="36">
        <f t="shared" si="25"/>
        <v>30428</v>
      </c>
      <c r="AR71" s="40">
        <f t="shared" si="16"/>
        <v>36999</v>
      </c>
      <c r="AS71" s="37"/>
      <c r="AT71" s="37">
        <f t="shared" si="17"/>
        <v>1</v>
      </c>
    </row>
    <row r="72" spans="1:46" ht="15" customHeight="1" x14ac:dyDescent="0.25">
      <c r="A72" s="43">
        <v>76</v>
      </c>
      <c r="B72" s="43">
        <v>200</v>
      </c>
      <c r="C72" s="44" t="s">
        <v>60</v>
      </c>
      <c r="D72" s="35">
        <v>1257602</v>
      </c>
      <c r="E72" s="36">
        <v>3529</v>
      </c>
      <c r="F72" s="58">
        <f t="shared" si="0"/>
        <v>3.5476516583599693</v>
      </c>
      <c r="G72" s="52">
        <v>303</v>
      </c>
      <c r="H72" s="52">
        <v>1553</v>
      </c>
      <c r="I72" s="37">
        <f t="shared" si="1"/>
        <v>19.5106</v>
      </c>
      <c r="J72" s="37">
        <v>3484</v>
      </c>
      <c r="K72" s="37">
        <v>3656</v>
      </c>
      <c r="L72" s="37">
        <v>3235</v>
      </c>
      <c r="M72" s="37">
        <v>3376</v>
      </c>
      <c r="N72" s="45">
        <v>3240</v>
      </c>
      <c r="O72" s="55">
        <v>3480</v>
      </c>
      <c r="P72" s="45">
        <f t="shared" si="2"/>
        <v>3656</v>
      </c>
      <c r="Q72" s="38">
        <f t="shared" si="3"/>
        <v>3.47</v>
      </c>
      <c r="R72" s="65">
        <v>25690800</v>
      </c>
      <c r="S72" s="65">
        <v>148588249</v>
      </c>
      <c r="T72" s="66">
        <f t="shared" si="4"/>
        <v>17.289926999999999</v>
      </c>
      <c r="U72" s="36">
        <v>810</v>
      </c>
      <c r="V72">
        <v>3381</v>
      </c>
      <c r="W72">
        <f t="shared" si="18"/>
        <v>23.96</v>
      </c>
      <c r="X72" s="57">
        <v>1546472.1771044701</v>
      </c>
      <c r="Y72" s="46">
        <v>1466498</v>
      </c>
      <c r="Z72" s="37">
        <f t="shared" si="5"/>
        <v>0.42013600000000001</v>
      </c>
      <c r="AA72" s="37" t="str">
        <f t="shared" si="6"/>
        <v/>
      </c>
      <c r="AB72" s="37" t="str">
        <f t="shared" si="7"/>
        <v/>
      </c>
      <c r="AC72" s="76">
        <f t="shared" si="19"/>
        <v>0</v>
      </c>
      <c r="AD72" s="76">
        <f t="shared" si="20"/>
        <v>968.88985513074977</v>
      </c>
      <c r="AE72" s="76">
        <f t="shared" si="26"/>
        <v>0</v>
      </c>
      <c r="AF72" s="76" t="str">
        <f t="shared" si="21"/>
        <v/>
      </c>
      <c r="AG72" s="37" t="str">
        <f t="shared" si="9"/>
        <v/>
      </c>
      <c r="AH72" s="37" t="str">
        <f t="shared" si="10"/>
        <v/>
      </c>
      <c r="AI72" s="38">
        <f t="shared" si="22"/>
        <v>968.89</v>
      </c>
      <c r="AJ72" s="38">
        <f t="shared" si="11"/>
        <v>968.89</v>
      </c>
      <c r="AK72" s="36">
        <f t="shared" si="12"/>
        <v>2769484</v>
      </c>
      <c r="AL72" s="39">
        <f t="shared" si="13"/>
        <v>0.12439734468690533</v>
      </c>
      <c r="AM72" s="36">
        <f t="shared" si="23"/>
        <v>188074.1062799278</v>
      </c>
      <c r="AN72" s="36">
        <f t="shared" si="24"/>
        <v>1445676</v>
      </c>
      <c r="AO72" s="36">
        <f t="shared" si="14"/>
        <v>35290</v>
      </c>
      <c r="AP72" s="36">
        <f t="shared" si="15"/>
        <v>73324.900000000009</v>
      </c>
      <c r="AQ72" s="36">
        <f t="shared" si="25"/>
        <v>1222312</v>
      </c>
      <c r="AR72" s="40">
        <f t="shared" si="16"/>
        <v>1445676</v>
      </c>
      <c r="AS72" s="37"/>
      <c r="AT72" s="37">
        <f t="shared" si="17"/>
        <v>1</v>
      </c>
    </row>
    <row r="73" spans="1:46" ht="15" customHeight="1" x14ac:dyDescent="0.25">
      <c r="A73" s="43">
        <v>77</v>
      </c>
      <c r="B73" s="43">
        <v>100</v>
      </c>
      <c r="C73" s="44" t="s">
        <v>61</v>
      </c>
      <c r="D73" s="35">
        <v>173876</v>
      </c>
      <c r="E73" s="36">
        <v>554</v>
      </c>
      <c r="F73" s="58">
        <f t="shared" si="0"/>
        <v>2.7435097647284299</v>
      </c>
      <c r="G73" s="52">
        <v>73</v>
      </c>
      <c r="H73" s="52">
        <v>228</v>
      </c>
      <c r="I73" s="37">
        <f t="shared" si="1"/>
        <v>32.017499999999998</v>
      </c>
      <c r="J73" s="37">
        <v>512</v>
      </c>
      <c r="K73" s="37">
        <v>510</v>
      </c>
      <c r="L73" s="37">
        <v>507</v>
      </c>
      <c r="M73" s="37">
        <v>470</v>
      </c>
      <c r="N73" s="48">
        <v>497</v>
      </c>
      <c r="O73" s="55">
        <v>560</v>
      </c>
      <c r="P73" s="45">
        <f t="shared" si="2"/>
        <v>560</v>
      </c>
      <c r="Q73" s="38">
        <f t="shared" si="3"/>
        <v>1.07</v>
      </c>
      <c r="R73" s="65">
        <v>2445100</v>
      </c>
      <c r="S73" s="65">
        <v>17525698</v>
      </c>
      <c r="T73" s="66">
        <f t="shared" si="4"/>
        <v>13.951513</v>
      </c>
      <c r="U73" s="36">
        <v>53</v>
      </c>
      <c r="V73">
        <v>512</v>
      </c>
      <c r="W73">
        <f t="shared" si="18"/>
        <v>10.35</v>
      </c>
      <c r="X73" s="57">
        <v>162862.38078448901</v>
      </c>
      <c r="Y73" s="46">
        <v>141915</v>
      </c>
      <c r="Z73" s="37">
        <f t="shared" si="5"/>
        <v>0.42013600000000001</v>
      </c>
      <c r="AA73" s="37" t="str">
        <f t="shared" si="6"/>
        <v/>
      </c>
      <c r="AB73" s="37" t="str">
        <f t="shared" si="7"/>
        <v/>
      </c>
      <c r="AC73" s="76">
        <f t="shared" si="19"/>
        <v>802.46520630392138</v>
      </c>
      <c r="AD73" s="76">
        <f t="shared" si="20"/>
        <v>0</v>
      </c>
      <c r="AE73" s="76">
        <f t="shared" si="26"/>
        <v>0</v>
      </c>
      <c r="AF73" s="76" t="str">
        <f t="shared" si="21"/>
        <v/>
      </c>
      <c r="AG73" s="37" t="str">
        <f t="shared" si="9"/>
        <v/>
      </c>
      <c r="AH73" s="37" t="str">
        <f t="shared" si="10"/>
        <v/>
      </c>
      <c r="AI73" s="38">
        <f t="shared" si="22"/>
        <v>802.47</v>
      </c>
      <c r="AJ73" s="38">
        <f t="shared" si="11"/>
        <v>802.47</v>
      </c>
      <c r="AK73" s="36">
        <f t="shared" si="12"/>
        <v>376144</v>
      </c>
      <c r="AL73" s="39">
        <f t="shared" si="13"/>
        <v>0.12439734468690533</v>
      </c>
      <c r="AM73" s="36">
        <f t="shared" si="23"/>
        <v>25161.602115130969</v>
      </c>
      <c r="AN73" s="36">
        <f t="shared" si="24"/>
        <v>199038</v>
      </c>
      <c r="AO73" s="36">
        <f t="shared" si="14"/>
        <v>5540</v>
      </c>
      <c r="AP73" s="36">
        <f t="shared" si="15"/>
        <v>7095.75</v>
      </c>
      <c r="AQ73" s="36">
        <f t="shared" si="25"/>
        <v>168336</v>
      </c>
      <c r="AR73" s="40">
        <f t="shared" si="16"/>
        <v>199038</v>
      </c>
      <c r="AS73" s="37"/>
      <c r="AT73" s="37">
        <f t="shared" si="17"/>
        <v>1</v>
      </c>
    </row>
    <row r="74" spans="1:46" ht="15" customHeight="1" x14ac:dyDescent="0.25">
      <c r="A74" s="43">
        <v>2</v>
      </c>
      <c r="B74" s="43">
        <v>200</v>
      </c>
      <c r="C74" s="44" t="s">
        <v>62</v>
      </c>
      <c r="D74" s="35">
        <v>61602</v>
      </c>
      <c r="E74" s="36">
        <v>472</v>
      </c>
      <c r="F74" s="58">
        <f t="shared" si="0"/>
        <v>2.673941998634088</v>
      </c>
      <c r="G74" s="52">
        <v>37</v>
      </c>
      <c r="H74" s="52">
        <v>165</v>
      </c>
      <c r="I74" s="37">
        <f t="shared" si="1"/>
        <v>22.424199999999999</v>
      </c>
      <c r="J74" s="37">
        <v>311</v>
      </c>
      <c r="K74" s="37">
        <v>272</v>
      </c>
      <c r="L74" s="37">
        <v>394</v>
      </c>
      <c r="M74" s="37">
        <v>443</v>
      </c>
      <c r="N74" s="48">
        <v>466</v>
      </c>
      <c r="O74" s="55">
        <v>476</v>
      </c>
      <c r="P74" s="45">
        <f t="shared" si="2"/>
        <v>476</v>
      </c>
      <c r="Q74" s="38">
        <f t="shared" si="3"/>
        <v>0.84</v>
      </c>
      <c r="R74" s="65">
        <v>8095400</v>
      </c>
      <c r="S74" s="65">
        <v>54510273</v>
      </c>
      <c r="T74" s="66">
        <f t="shared" si="4"/>
        <v>14.851146</v>
      </c>
      <c r="U74" s="36">
        <v>26</v>
      </c>
      <c r="V74">
        <v>453</v>
      </c>
      <c r="W74">
        <f t="shared" si="18"/>
        <v>5.74</v>
      </c>
      <c r="X74" s="57">
        <v>607880.97678342299</v>
      </c>
      <c r="Y74" s="46">
        <v>249891</v>
      </c>
      <c r="Z74" s="37">
        <f t="shared" si="5"/>
        <v>0.42013600000000001</v>
      </c>
      <c r="AA74" s="37" t="str">
        <f t="shared" si="6"/>
        <v/>
      </c>
      <c r="AB74" s="37" t="str">
        <f t="shared" si="7"/>
        <v/>
      </c>
      <c r="AC74" s="76">
        <f t="shared" si="19"/>
        <v>787.09928683230146</v>
      </c>
      <c r="AD74" s="76">
        <f t="shared" si="20"/>
        <v>0</v>
      </c>
      <c r="AE74" s="76">
        <f t="shared" si="26"/>
        <v>0</v>
      </c>
      <c r="AF74" s="76" t="str">
        <f t="shared" si="21"/>
        <v/>
      </c>
      <c r="AG74" s="37" t="str">
        <f t="shared" si="9"/>
        <v/>
      </c>
      <c r="AH74" s="37" t="str">
        <f t="shared" si="10"/>
        <v/>
      </c>
      <c r="AI74" s="38">
        <f t="shared" si="22"/>
        <v>787.1</v>
      </c>
      <c r="AJ74" s="38">
        <f t="shared" si="11"/>
        <v>787.1</v>
      </c>
      <c r="AK74" s="36">
        <f t="shared" si="12"/>
        <v>116119</v>
      </c>
      <c r="AL74" s="39">
        <f t="shared" si="13"/>
        <v>0.12439734468690533</v>
      </c>
      <c r="AM74" s="36">
        <f t="shared" si="23"/>
        <v>6781.7700402960181</v>
      </c>
      <c r="AN74" s="36">
        <f t="shared" si="24"/>
        <v>68384</v>
      </c>
      <c r="AO74" s="36">
        <f t="shared" si="14"/>
        <v>4720</v>
      </c>
      <c r="AP74" s="36">
        <f t="shared" si="15"/>
        <v>12494.550000000001</v>
      </c>
      <c r="AQ74" s="36">
        <f t="shared" si="25"/>
        <v>56882</v>
      </c>
      <c r="AR74" s="40">
        <f t="shared" si="16"/>
        <v>68384</v>
      </c>
      <c r="AS74" s="37"/>
      <c r="AT74" s="37">
        <f t="shared" si="17"/>
        <v>1</v>
      </c>
    </row>
    <row r="75" spans="1:46" ht="15" customHeight="1" x14ac:dyDescent="0.25">
      <c r="A75" s="43">
        <v>36</v>
      </c>
      <c r="B75" s="43">
        <v>100</v>
      </c>
      <c r="C75" s="44" t="s">
        <v>63</v>
      </c>
      <c r="D75" s="35">
        <v>74245</v>
      </c>
      <c r="E75" s="36">
        <v>173</v>
      </c>
      <c r="F75" s="58">
        <f t="shared" si="0"/>
        <v>2.2380461031287955</v>
      </c>
      <c r="G75" s="52">
        <v>33</v>
      </c>
      <c r="H75" s="52">
        <v>169</v>
      </c>
      <c r="I75" s="37">
        <f t="shared" si="1"/>
        <v>19.526599999999998</v>
      </c>
      <c r="J75" s="37">
        <v>534</v>
      </c>
      <c r="K75" s="37">
        <v>490</v>
      </c>
      <c r="L75" s="37">
        <v>341</v>
      </c>
      <c r="M75" s="37">
        <v>264</v>
      </c>
      <c r="N75" s="48">
        <v>236</v>
      </c>
      <c r="O75" s="55">
        <v>175</v>
      </c>
      <c r="P75" s="45">
        <f t="shared" si="2"/>
        <v>534</v>
      </c>
      <c r="Q75" s="38">
        <f t="shared" si="3"/>
        <v>67.599999999999994</v>
      </c>
      <c r="R75" s="65">
        <v>446800</v>
      </c>
      <c r="S75" s="65">
        <v>6785533</v>
      </c>
      <c r="T75" s="66">
        <f t="shared" si="4"/>
        <v>6.5845969999999996</v>
      </c>
      <c r="U75" s="36">
        <v>66</v>
      </c>
      <c r="V75">
        <v>173</v>
      </c>
      <c r="W75">
        <f t="shared" si="18"/>
        <v>38.15</v>
      </c>
      <c r="X75" s="57">
        <v>52763.666659278999</v>
      </c>
      <c r="Y75" s="46">
        <v>50000</v>
      </c>
      <c r="Z75" s="37">
        <f t="shared" si="5"/>
        <v>0.42013600000000001</v>
      </c>
      <c r="AA75" s="37" t="str">
        <f t="shared" si="6"/>
        <v/>
      </c>
      <c r="AB75" s="37" t="str">
        <f t="shared" si="7"/>
        <v/>
      </c>
      <c r="AC75" s="76">
        <f t="shared" si="19"/>
        <v>690.81990912077902</v>
      </c>
      <c r="AD75" s="76">
        <f t="shared" si="20"/>
        <v>0</v>
      </c>
      <c r="AE75" s="76">
        <f t="shared" si="26"/>
        <v>0</v>
      </c>
      <c r="AF75" s="76" t="str">
        <f t="shared" si="21"/>
        <v/>
      </c>
      <c r="AG75" s="37" t="str">
        <f t="shared" si="9"/>
        <v/>
      </c>
      <c r="AH75" s="37" t="str">
        <f t="shared" si="10"/>
        <v/>
      </c>
      <c r="AI75" s="38">
        <f t="shared" si="22"/>
        <v>690.82</v>
      </c>
      <c r="AJ75" s="38">
        <f t="shared" si="11"/>
        <v>690.82</v>
      </c>
      <c r="AK75" s="36">
        <f t="shared" si="12"/>
        <v>97344</v>
      </c>
      <c r="AL75" s="39">
        <f t="shared" si="13"/>
        <v>0.12439734468690533</v>
      </c>
      <c r="AM75" s="36">
        <f t="shared" si="23"/>
        <v>2873.454264922826</v>
      </c>
      <c r="AN75" s="36">
        <f t="shared" si="24"/>
        <v>77118</v>
      </c>
      <c r="AO75" s="36">
        <f t="shared" si="14"/>
        <v>1730</v>
      </c>
      <c r="AP75" s="36">
        <f t="shared" si="15"/>
        <v>2500</v>
      </c>
      <c r="AQ75" s="36">
        <f t="shared" si="25"/>
        <v>72515</v>
      </c>
      <c r="AR75" s="40">
        <f t="shared" si="16"/>
        <v>77118</v>
      </c>
      <c r="AS75" s="37"/>
      <c r="AT75" s="37">
        <f t="shared" si="17"/>
        <v>1</v>
      </c>
    </row>
    <row r="76" spans="1:46" ht="15" customHeight="1" x14ac:dyDescent="0.25">
      <c r="A76" s="43">
        <v>71</v>
      </c>
      <c r="B76" s="43">
        <v>200</v>
      </c>
      <c r="C76" s="44" t="s">
        <v>64</v>
      </c>
      <c r="D76" s="35">
        <v>792209</v>
      </c>
      <c r="E76" s="36">
        <v>12165</v>
      </c>
      <c r="F76" s="58">
        <f t="shared" ref="F76:F139" si="27">LOG10(E76)</f>
        <v>4.0851121132668373</v>
      </c>
      <c r="G76" s="52">
        <v>211</v>
      </c>
      <c r="H76" s="52">
        <v>3966</v>
      </c>
      <c r="I76" s="37">
        <f t="shared" ref="I76:I139" si="28">ROUND(G76/H76,6)*100</f>
        <v>5.3201999999999998</v>
      </c>
      <c r="J76" s="37">
        <v>1015</v>
      </c>
      <c r="K76" s="37">
        <v>2210</v>
      </c>
      <c r="L76" s="37">
        <v>3113</v>
      </c>
      <c r="M76" s="37">
        <v>6063</v>
      </c>
      <c r="N76" s="45">
        <v>10060</v>
      </c>
      <c r="O76" s="55">
        <v>11686</v>
      </c>
      <c r="P76" s="45">
        <f t="shared" ref="P76:P139" si="29">MAX(J76:O76)</f>
        <v>11686</v>
      </c>
      <c r="Q76" s="38">
        <f t="shared" ref="Q76:Q139" si="30">ROUND(IF(100*(1-(E76/P76))&lt;0,0,100*(1-E76/P76)),2)</f>
        <v>0</v>
      </c>
      <c r="R76" s="65">
        <v>103462600</v>
      </c>
      <c r="S76" s="65">
        <v>1270970087</v>
      </c>
      <c r="T76" s="66">
        <f t="shared" ref="T76:T139" si="31">ROUND(R76/S76*100,6)</f>
        <v>8.1404429999999994</v>
      </c>
      <c r="U76" s="36">
        <v>631</v>
      </c>
      <c r="V76">
        <v>11614</v>
      </c>
      <c r="W76">
        <f t="shared" si="18"/>
        <v>5.43</v>
      </c>
      <c r="X76" s="57">
        <v>11382789.073029</v>
      </c>
      <c r="Y76" s="46">
        <v>5004687</v>
      </c>
      <c r="Z76" s="37">
        <f t="shared" ref="Z76:Z139" si="32">ROUND(Y$11/X$11,6)</f>
        <v>0.42013600000000001</v>
      </c>
      <c r="AA76" s="37" t="str">
        <f t="shared" ref="AA76:AA139" si="33">IF(AND(2500&lt;=E76,E76&lt;3000),(E76-2500)*0.002,"")</f>
        <v/>
      </c>
      <c r="AB76" s="37" t="str">
        <f t="shared" ref="AB76:AB139" si="34">IF(AND(10000&lt;=E76,E76&lt;11000),(11000-E76)*0.001,"")</f>
        <v/>
      </c>
      <c r="AC76" s="76">
        <f t="shared" si="19"/>
        <v>0</v>
      </c>
      <c r="AD76" s="76">
        <f t="shared" si="20"/>
        <v>0</v>
      </c>
      <c r="AE76" s="76">
        <f t="shared" si="26"/>
        <v>514.77262310455001</v>
      </c>
      <c r="AF76" s="76" t="str">
        <f t="shared" si="21"/>
        <v/>
      </c>
      <c r="AG76" s="37" t="str">
        <f t="shared" ref="AG76:AG139" si="35">IF(AND(10000&lt;=E76,E76&lt;11000),(AB76*AD76)+(AE76*(1-AB76)),"")</f>
        <v/>
      </c>
      <c r="AH76" s="37" t="str">
        <f t="shared" ref="AH76:AH139" si="36">IF(AND(AA76="",AB76=""),"",1)</f>
        <v/>
      </c>
      <c r="AI76" s="38">
        <f t="shared" si="22"/>
        <v>514.77</v>
      </c>
      <c r="AJ76" s="38">
        <f t="shared" ref="AJ76:AJ139" si="37">ROUND(AI76*AJ$2,2)</f>
        <v>514.77</v>
      </c>
      <c r="AK76" s="36">
        <f t="shared" ref="AK76:AK139" si="38">ROUND(IF((AJ76*E76)-(X76*Z76)&lt;0,0,(AJ76*E76)-(X76*Z76)),0)</f>
        <v>1479858</v>
      </c>
      <c r="AL76" s="39">
        <f t="shared" ref="AL76:AL139" si="39">$AL$11</f>
        <v>0.12439734468690533</v>
      </c>
      <c r="AM76" s="36">
        <f t="shared" si="23"/>
        <v>85541.709676605766</v>
      </c>
      <c r="AN76" s="36">
        <f t="shared" si="24"/>
        <v>877751</v>
      </c>
      <c r="AO76" s="36">
        <f t="shared" ref="AO76:AO139" si="40">10*E76</f>
        <v>121650</v>
      </c>
      <c r="AP76" s="36">
        <f t="shared" ref="AP76:AP139" si="41">0.05*Y76</f>
        <v>250234.35</v>
      </c>
      <c r="AQ76" s="36">
        <f t="shared" si="25"/>
        <v>670559</v>
      </c>
      <c r="AR76" s="40">
        <f t="shared" ref="AR76:AR139" si="42">MAX(AN76,AQ76)</f>
        <v>877751</v>
      </c>
      <c r="AS76" s="37"/>
      <c r="AT76" s="37">
        <f t="shared" ref="AT76:AT139" si="43">IF(AR76&gt;0,1,0)</f>
        <v>1</v>
      </c>
    </row>
    <row r="77" spans="1:46" ht="15" customHeight="1" x14ac:dyDescent="0.25">
      <c r="A77" s="43">
        <v>53</v>
      </c>
      <c r="B77" s="43">
        <v>200</v>
      </c>
      <c r="C77" s="44" t="s">
        <v>65</v>
      </c>
      <c r="D77" s="35">
        <v>63569</v>
      </c>
      <c r="E77" s="36">
        <v>225</v>
      </c>
      <c r="F77" s="58">
        <f t="shared" si="27"/>
        <v>2.3521825181113627</v>
      </c>
      <c r="G77" s="52">
        <v>60</v>
      </c>
      <c r="H77" s="52">
        <v>105</v>
      </c>
      <c r="I77" s="37">
        <f t="shared" si="28"/>
        <v>57.142899999999997</v>
      </c>
      <c r="J77" s="37">
        <v>262</v>
      </c>
      <c r="K77" s="37">
        <v>249</v>
      </c>
      <c r="L77" s="37">
        <v>232</v>
      </c>
      <c r="M77" s="37">
        <v>231</v>
      </c>
      <c r="N77" s="48">
        <v>235</v>
      </c>
      <c r="O77" s="55">
        <v>227</v>
      </c>
      <c r="P77" s="45">
        <f t="shared" si="29"/>
        <v>262</v>
      </c>
      <c r="Q77" s="38">
        <f t="shared" si="30"/>
        <v>14.12</v>
      </c>
      <c r="R77" s="65">
        <v>3454400</v>
      </c>
      <c r="S77" s="65">
        <v>10804420</v>
      </c>
      <c r="T77" s="66">
        <f t="shared" si="31"/>
        <v>31.972100000000001</v>
      </c>
      <c r="U77" s="36">
        <v>23</v>
      </c>
      <c r="V77">
        <v>253</v>
      </c>
      <c r="W77">
        <f t="shared" ref="W77:W140" si="44">ROUND(U77/V77*100,2)</f>
        <v>9.09</v>
      </c>
      <c r="X77" s="57">
        <v>120557.47622635101</v>
      </c>
      <c r="Y77" s="46">
        <v>61033</v>
      </c>
      <c r="Z77" s="37">
        <f t="shared" si="32"/>
        <v>0.42013600000000001</v>
      </c>
      <c r="AA77" s="37" t="str">
        <f t="shared" si="33"/>
        <v/>
      </c>
      <c r="AB77" s="37" t="str">
        <f t="shared" si="34"/>
        <v/>
      </c>
      <c r="AC77" s="76">
        <f t="shared" ref="AC77:AC140" si="45">IF(E77&lt;3000, 196.487+(220.877*F77),0)</f>
        <v>716.03001805288341</v>
      </c>
      <c r="AD77" s="76">
        <f t="shared" ref="AD77:AD140" si="46">IF((AND(2500&lt;=E77,E77&lt;11000)),1.15*(497.308+(6.667*I77)+(9.215*T77)+(16.081*Q77)),0)</f>
        <v>0</v>
      </c>
      <c r="AE77" s="76">
        <f t="shared" si="26"/>
        <v>0</v>
      </c>
      <c r="AF77" s="76" t="str">
        <f t="shared" ref="AF77:AF140" si="47">IF(AND(2500&lt;=E77,E77&lt;3000),(AA77*AD77)+((1-AA77)*AC77),"")</f>
        <v/>
      </c>
      <c r="AG77" s="37" t="str">
        <f t="shared" si="35"/>
        <v/>
      </c>
      <c r="AH77" s="37" t="str">
        <f t="shared" si="36"/>
        <v/>
      </c>
      <c r="AI77" s="38">
        <f t="shared" ref="AI77:AI140" si="48">ROUND(IF(AH77="",MAX(AC77,AD77,AE77),MAX(AF77,AG77)),2)</f>
        <v>716.03</v>
      </c>
      <c r="AJ77" s="38">
        <f t="shared" si="37"/>
        <v>716.03</v>
      </c>
      <c r="AK77" s="36">
        <f t="shared" si="38"/>
        <v>110456</v>
      </c>
      <c r="AL77" s="39">
        <f t="shared" si="39"/>
        <v>0.12439734468690533</v>
      </c>
      <c r="AM77" s="36">
        <f t="shared" ref="AM77:AM140" si="49">(AK77-D77)*AL77</f>
        <v>5832.6183003349306</v>
      </c>
      <c r="AN77" s="36">
        <f t="shared" ref="AN77:AN140" si="50">ROUND(MAX(IF(D77&lt;AK77,D77+AM77,AK77),0),0)</f>
        <v>69402</v>
      </c>
      <c r="AO77" s="36">
        <f t="shared" si="40"/>
        <v>2250</v>
      </c>
      <c r="AP77" s="36">
        <f t="shared" si="41"/>
        <v>3051.65</v>
      </c>
      <c r="AQ77" s="36">
        <f t="shared" ref="AQ77:AQ140" si="51">ROUND(MAX(D77-MIN(AO77:AP77)),0)</f>
        <v>61319</v>
      </c>
      <c r="AR77" s="40">
        <f t="shared" si="42"/>
        <v>69402</v>
      </c>
      <c r="AS77" s="37"/>
      <c r="AT77" s="37">
        <f t="shared" si="43"/>
        <v>1</v>
      </c>
    </row>
    <row r="78" spans="1:46" ht="15" customHeight="1" x14ac:dyDescent="0.25">
      <c r="A78" s="43">
        <v>31</v>
      </c>
      <c r="B78" s="43">
        <v>400</v>
      </c>
      <c r="C78" s="44" t="s">
        <v>66</v>
      </c>
      <c r="D78" s="35">
        <v>113046</v>
      </c>
      <c r="E78" s="36">
        <v>399</v>
      </c>
      <c r="F78" s="58">
        <f t="shared" si="27"/>
        <v>2.6009728956867484</v>
      </c>
      <c r="G78" s="52">
        <v>11</v>
      </c>
      <c r="H78" s="52">
        <v>188</v>
      </c>
      <c r="I78" s="37">
        <f t="shared" si="28"/>
        <v>5.8510999999999997</v>
      </c>
      <c r="J78" s="37">
        <v>399</v>
      </c>
      <c r="K78" s="37">
        <v>457</v>
      </c>
      <c r="L78" s="37">
        <v>384</v>
      </c>
      <c r="M78" s="37">
        <v>469</v>
      </c>
      <c r="N78" s="48">
        <v>446</v>
      </c>
      <c r="O78" s="55">
        <v>400</v>
      </c>
      <c r="P78" s="45">
        <f t="shared" si="29"/>
        <v>469</v>
      </c>
      <c r="Q78" s="38">
        <f t="shared" si="30"/>
        <v>14.93</v>
      </c>
      <c r="R78" s="65">
        <v>4534000</v>
      </c>
      <c r="S78" s="65">
        <v>19806290</v>
      </c>
      <c r="T78" s="66">
        <f t="shared" si="31"/>
        <v>22.891718000000001</v>
      </c>
      <c r="U78" s="36">
        <v>187</v>
      </c>
      <c r="V78">
        <v>328</v>
      </c>
      <c r="W78">
        <f t="shared" si="44"/>
        <v>57.01</v>
      </c>
      <c r="X78" s="57">
        <v>232972.47545301801</v>
      </c>
      <c r="Y78" s="46">
        <v>200000.41999999998</v>
      </c>
      <c r="Z78" s="37">
        <f t="shared" si="32"/>
        <v>0.42013600000000001</v>
      </c>
      <c r="AA78" s="37" t="str">
        <f t="shared" si="33"/>
        <v/>
      </c>
      <c r="AB78" s="37" t="str">
        <f t="shared" si="34"/>
        <v/>
      </c>
      <c r="AC78" s="76">
        <f t="shared" si="45"/>
        <v>770.98209028060194</v>
      </c>
      <c r="AD78" s="76">
        <f t="shared" si="46"/>
        <v>0</v>
      </c>
      <c r="AE78" s="76">
        <f t="shared" si="26"/>
        <v>0</v>
      </c>
      <c r="AF78" s="76" t="str">
        <f t="shared" si="47"/>
        <v/>
      </c>
      <c r="AG78" s="37" t="str">
        <f t="shared" si="35"/>
        <v/>
      </c>
      <c r="AH78" s="37" t="str">
        <f t="shared" si="36"/>
        <v/>
      </c>
      <c r="AI78" s="38">
        <f t="shared" si="48"/>
        <v>770.98</v>
      </c>
      <c r="AJ78" s="38">
        <f t="shared" si="37"/>
        <v>770.98</v>
      </c>
      <c r="AK78" s="36">
        <f t="shared" si="38"/>
        <v>209741</v>
      </c>
      <c r="AL78" s="39">
        <f t="shared" si="39"/>
        <v>0.12439734468690533</v>
      </c>
      <c r="AM78" s="36">
        <f t="shared" si="49"/>
        <v>12028.601244500311</v>
      </c>
      <c r="AN78" s="36">
        <f t="shared" si="50"/>
        <v>125075</v>
      </c>
      <c r="AO78" s="36">
        <f t="shared" si="40"/>
        <v>3990</v>
      </c>
      <c r="AP78" s="36">
        <f t="shared" si="41"/>
        <v>10000.021000000001</v>
      </c>
      <c r="AQ78" s="36">
        <f t="shared" si="51"/>
        <v>109056</v>
      </c>
      <c r="AR78" s="40">
        <f t="shared" si="42"/>
        <v>125075</v>
      </c>
      <c r="AS78" s="37"/>
      <c r="AT78" s="37">
        <f t="shared" si="43"/>
        <v>1</v>
      </c>
    </row>
    <row r="79" spans="1:46" ht="15" customHeight="1" x14ac:dyDescent="0.25">
      <c r="A79" s="43">
        <v>17</v>
      </c>
      <c r="B79" s="43">
        <v>100</v>
      </c>
      <c r="C79" s="44" t="s">
        <v>67</v>
      </c>
      <c r="D79" s="35">
        <v>15873</v>
      </c>
      <c r="E79" s="36">
        <v>139</v>
      </c>
      <c r="F79" s="58">
        <f t="shared" si="27"/>
        <v>2.143014800254095</v>
      </c>
      <c r="G79" s="52">
        <v>22</v>
      </c>
      <c r="H79" s="52">
        <v>62</v>
      </c>
      <c r="I79" s="37">
        <f t="shared" si="28"/>
        <v>35.483899999999998</v>
      </c>
      <c r="J79" s="37">
        <v>214</v>
      </c>
      <c r="K79" s="37">
        <v>222</v>
      </c>
      <c r="L79" s="37">
        <v>155</v>
      </c>
      <c r="M79" s="37">
        <v>167</v>
      </c>
      <c r="N79" s="48">
        <v>126</v>
      </c>
      <c r="O79" s="55">
        <v>137</v>
      </c>
      <c r="P79" s="45">
        <f t="shared" si="29"/>
        <v>222</v>
      </c>
      <c r="Q79" s="38">
        <f t="shared" si="30"/>
        <v>37.39</v>
      </c>
      <c r="R79" s="65">
        <v>6199700</v>
      </c>
      <c r="S79" s="65">
        <v>16894066</v>
      </c>
      <c r="T79" s="66">
        <f t="shared" si="31"/>
        <v>36.697501000000003</v>
      </c>
      <c r="U79" s="36">
        <v>12</v>
      </c>
      <c r="V79">
        <v>154</v>
      </c>
      <c r="W79">
        <f t="shared" si="44"/>
        <v>7.79</v>
      </c>
      <c r="X79" s="57">
        <v>200403.80464242</v>
      </c>
      <c r="Y79" s="46">
        <v>135004</v>
      </c>
      <c r="Z79" s="37">
        <f t="shared" si="32"/>
        <v>0.42013600000000001</v>
      </c>
      <c r="AA79" s="37" t="str">
        <f t="shared" si="33"/>
        <v/>
      </c>
      <c r="AB79" s="37" t="str">
        <f t="shared" si="34"/>
        <v/>
      </c>
      <c r="AC79" s="76">
        <f t="shared" si="45"/>
        <v>669.82968003572375</v>
      </c>
      <c r="AD79" s="76">
        <f t="shared" si="46"/>
        <v>0</v>
      </c>
      <c r="AE79" s="76">
        <f t="shared" si="26"/>
        <v>0</v>
      </c>
      <c r="AF79" s="76" t="str">
        <f t="shared" si="47"/>
        <v/>
      </c>
      <c r="AG79" s="37" t="str">
        <f t="shared" si="35"/>
        <v/>
      </c>
      <c r="AH79" s="37" t="str">
        <f t="shared" si="36"/>
        <v/>
      </c>
      <c r="AI79" s="38">
        <f t="shared" si="48"/>
        <v>669.83</v>
      </c>
      <c r="AJ79" s="38">
        <f t="shared" si="37"/>
        <v>669.83</v>
      </c>
      <c r="AK79" s="36">
        <f t="shared" si="38"/>
        <v>8910</v>
      </c>
      <c r="AL79" s="39">
        <f t="shared" si="39"/>
        <v>0.12439734468690533</v>
      </c>
      <c r="AM79" s="36">
        <f t="shared" si="49"/>
        <v>-866.17871105492179</v>
      </c>
      <c r="AN79" s="36">
        <f t="shared" si="50"/>
        <v>8910</v>
      </c>
      <c r="AO79" s="36">
        <f t="shared" si="40"/>
        <v>1390</v>
      </c>
      <c r="AP79" s="36">
        <f t="shared" si="41"/>
        <v>6750.2000000000007</v>
      </c>
      <c r="AQ79" s="36">
        <f t="shared" si="51"/>
        <v>14483</v>
      </c>
      <c r="AR79" s="40">
        <f t="shared" si="42"/>
        <v>14483</v>
      </c>
      <c r="AS79" s="37"/>
      <c r="AT79" s="37">
        <f t="shared" si="43"/>
        <v>1</v>
      </c>
    </row>
    <row r="80" spans="1:46" ht="15" customHeight="1" x14ac:dyDescent="0.25">
      <c r="A80" s="43">
        <v>82</v>
      </c>
      <c r="B80" s="43">
        <v>300</v>
      </c>
      <c r="C80" s="44" t="s">
        <v>68</v>
      </c>
      <c r="D80" s="35">
        <v>0</v>
      </c>
      <c r="E80" s="36">
        <v>864</v>
      </c>
      <c r="F80" s="58">
        <f t="shared" si="27"/>
        <v>2.9365137424788932</v>
      </c>
      <c r="G80" s="52">
        <v>69</v>
      </c>
      <c r="H80" s="52">
        <v>432</v>
      </c>
      <c r="I80" s="37">
        <f t="shared" si="28"/>
        <v>15.972200000000001</v>
      </c>
      <c r="J80" s="37">
        <v>926</v>
      </c>
      <c r="K80" s="37">
        <v>1059</v>
      </c>
      <c r="L80" s="37">
        <v>1042</v>
      </c>
      <c r="M80" s="37">
        <v>968</v>
      </c>
      <c r="N80" s="48">
        <v>870</v>
      </c>
      <c r="O80" s="55">
        <v>863</v>
      </c>
      <c r="P80" s="45">
        <f t="shared" si="29"/>
        <v>1059</v>
      </c>
      <c r="Q80" s="38">
        <f t="shared" si="30"/>
        <v>18.41</v>
      </c>
      <c r="R80" s="65">
        <v>439000</v>
      </c>
      <c r="S80" s="65">
        <v>216109600</v>
      </c>
      <c r="T80" s="66">
        <f t="shared" si="31"/>
        <v>0.20313800000000001</v>
      </c>
      <c r="U80" s="36">
        <v>191</v>
      </c>
      <c r="V80">
        <v>1082</v>
      </c>
      <c r="W80">
        <f t="shared" si="44"/>
        <v>17.649999999999999</v>
      </c>
      <c r="X80" s="57">
        <v>1937784.6797388</v>
      </c>
      <c r="Y80" s="46">
        <v>512000</v>
      </c>
      <c r="Z80" s="37">
        <f t="shared" si="32"/>
        <v>0.42013600000000001</v>
      </c>
      <c r="AA80" s="37" t="str">
        <f t="shared" si="33"/>
        <v/>
      </c>
      <c r="AB80" s="37" t="str">
        <f t="shared" si="34"/>
        <v/>
      </c>
      <c r="AC80" s="76">
        <f t="shared" si="45"/>
        <v>845.09534589751047</v>
      </c>
      <c r="AD80" s="76">
        <f t="shared" si="46"/>
        <v>0</v>
      </c>
      <c r="AE80" s="76">
        <f t="shared" ref="AE80:AE143" si="52">IF(E80&gt;=10000,1.15*(293.056+(8.572*I80)+(11.494*W80)+(5.719*T80)+(9.484*Q80)),0)</f>
        <v>0</v>
      </c>
      <c r="AF80" s="76" t="str">
        <f t="shared" si="47"/>
        <v/>
      </c>
      <c r="AG80" s="37" t="str">
        <f t="shared" si="35"/>
        <v/>
      </c>
      <c r="AH80" s="37" t="str">
        <f t="shared" si="36"/>
        <v/>
      </c>
      <c r="AI80" s="38">
        <f t="shared" si="48"/>
        <v>845.1</v>
      </c>
      <c r="AJ80" s="38">
        <f t="shared" si="37"/>
        <v>845.1</v>
      </c>
      <c r="AK80" s="36">
        <f t="shared" si="38"/>
        <v>0</v>
      </c>
      <c r="AL80" s="39">
        <f t="shared" si="39"/>
        <v>0.12439734468690533</v>
      </c>
      <c r="AM80" s="36">
        <f t="shared" si="49"/>
        <v>0</v>
      </c>
      <c r="AN80" s="36">
        <f t="shared" si="50"/>
        <v>0</v>
      </c>
      <c r="AO80" s="36">
        <f t="shared" si="40"/>
        <v>8640</v>
      </c>
      <c r="AP80" s="36">
        <f t="shared" si="41"/>
        <v>25600</v>
      </c>
      <c r="AQ80" s="36">
        <f t="shared" si="51"/>
        <v>-8640</v>
      </c>
      <c r="AR80" s="40">
        <f t="shared" si="42"/>
        <v>0</v>
      </c>
      <c r="AS80" s="37"/>
      <c r="AT80" s="37">
        <f t="shared" si="43"/>
        <v>0</v>
      </c>
    </row>
    <row r="81" spans="1:46" ht="15" customHeight="1" x14ac:dyDescent="0.25">
      <c r="A81" s="43">
        <v>65</v>
      </c>
      <c r="B81" s="43">
        <v>100</v>
      </c>
      <c r="C81" s="44" t="s">
        <v>69</v>
      </c>
      <c r="D81" s="35">
        <v>413684</v>
      </c>
      <c r="E81" s="36">
        <v>1000</v>
      </c>
      <c r="F81" s="58">
        <f t="shared" si="27"/>
        <v>3</v>
      </c>
      <c r="G81" s="52">
        <v>185</v>
      </c>
      <c r="H81" s="52">
        <v>516</v>
      </c>
      <c r="I81" s="37">
        <f t="shared" si="28"/>
        <v>35.852699999999999</v>
      </c>
      <c r="J81" s="37">
        <v>1309</v>
      </c>
      <c r="K81" s="37">
        <v>1372</v>
      </c>
      <c r="L81" s="37">
        <v>1326</v>
      </c>
      <c r="M81" s="37">
        <v>1195</v>
      </c>
      <c r="N81" s="45">
        <v>1042</v>
      </c>
      <c r="O81" s="55">
        <v>1005</v>
      </c>
      <c r="P81" s="45">
        <f t="shared" si="29"/>
        <v>1372</v>
      </c>
      <c r="Q81" s="38">
        <f t="shared" si="30"/>
        <v>27.11</v>
      </c>
      <c r="R81" s="65">
        <v>8983900</v>
      </c>
      <c r="S81" s="65">
        <v>56016802</v>
      </c>
      <c r="T81" s="66">
        <f t="shared" si="31"/>
        <v>16.037866999999999</v>
      </c>
      <c r="U81" s="36">
        <v>217</v>
      </c>
      <c r="V81">
        <v>960</v>
      </c>
      <c r="W81">
        <f t="shared" si="44"/>
        <v>22.6</v>
      </c>
      <c r="X81" s="57">
        <v>600344.49715388403</v>
      </c>
      <c r="Y81" s="46">
        <v>595070</v>
      </c>
      <c r="Z81" s="37">
        <f t="shared" si="32"/>
        <v>0.42013600000000001</v>
      </c>
      <c r="AA81" s="37" t="str">
        <f t="shared" si="33"/>
        <v/>
      </c>
      <c r="AB81" s="37" t="str">
        <f t="shared" si="34"/>
        <v/>
      </c>
      <c r="AC81" s="76">
        <f t="shared" si="45"/>
        <v>859.11800000000005</v>
      </c>
      <c r="AD81" s="76">
        <f t="shared" si="46"/>
        <v>0</v>
      </c>
      <c r="AE81" s="76">
        <f t="shared" si="52"/>
        <v>0</v>
      </c>
      <c r="AF81" s="76" t="str">
        <f t="shared" si="47"/>
        <v/>
      </c>
      <c r="AG81" s="37" t="str">
        <f t="shared" si="35"/>
        <v/>
      </c>
      <c r="AH81" s="37" t="str">
        <f t="shared" si="36"/>
        <v/>
      </c>
      <c r="AI81" s="38">
        <f t="shared" si="48"/>
        <v>859.12</v>
      </c>
      <c r="AJ81" s="38">
        <f t="shared" si="37"/>
        <v>859.12</v>
      </c>
      <c r="AK81" s="36">
        <f t="shared" si="38"/>
        <v>606894</v>
      </c>
      <c r="AL81" s="39">
        <f t="shared" si="39"/>
        <v>0.12439734468690533</v>
      </c>
      <c r="AM81" s="36">
        <f t="shared" si="49"/>
        <v>24034.810966956979</v>
      </c>
      <c r="AN81" s="36">
        <f t="shared" si="50"/>
        <v>437719</v>
      </c>
      <c r="AO81" s="36">
        <f t="shared" si="40"/>
        <v>10000</v>
      </c>
      <c r="AP81" s="36">
        <f t="shared" si="41"/>
        <v>29753.5</v>
      </c>
      <c r="AQ81" s="36">
        <f t="shared" si="51"/>
        <v>403684</v>
      </c>
      <c r="AR81" s="40">
        <f t="shared" si="42"/>
        <v>437719</v>
      </c>
      <c r="AS81" s="37"/>
      <c r="AT81" s="37">
        <f t="shared" si="43"/>
        <v>1</v>
      </c>
    </row>
    <row r="82" spans="1:46" ht="15" customHeight="1" x14ac:dyDescent="0.25">
      <c r="A82" s="43">
        <v>43</v>
      </c>
      <c r="B82" s="43">
        <v>100</v>
      </c>
      <c r="C82" s="44" t="s">
        <v>70</v>
      </c>
      <c r="D82" s="35">
        <v>20193</v>
      </c>
      <c r="E82" s="36">
        <v>113</v>
      </c>
      <c r="F82" s="58">
        <f t="shared" si="27"/>
        <v>2.0530784434834195</v>
      </c>
      <c r="G82" s="52">
        <v>29</v>
      </c>
      <c r="H82" s="52">
        <v>95</v>
      </c>
      <c r="I82" s="37">
        <f t="shared" si="28"/>
        <v>30.526299999999999</v>
      </c>
      <c r="J82" s="37">
        <v>105</v>
      </c>
      <c r="K82" s="37">
        <v>114</v>
      </c>
      <c r="L82" s="37">
        <v>113</v>
      </c>
      <c r="M82" s="37">
        <v>114</v>
      </c>
      <c r="N82" s="48">
        <v>113</v>
      </c>
      <c r="O82" s="55">
        <v>113</v>
      </c>
      <c r="P82" s="45">
        <f t="shared" si="29"/>
        <v>114</v>
      </c>
      <c r="Q82" s="38">
        <f t="shared" si="30"/>
        <v>0.88</v>
      </c>
      <c r="R82" s="65">
        <v>353900</v>
      </c>
      <c r="S82" s="65">
        <v>4938000</v>
      </c>
      <c r="T82" s="66">
        <f t="shared" si="31"/>
        <v>7.1668690000000002</v>
      </c>
      <c r="U82" s="36">
        <v>26</v>
      </c>
      <c r="V82">
        <v>224</v>
      </c>
      <c r="W82">
        <f t="shared" si="44"/>
        <v>11.61</v>
      </c>
      <c r="X82" s="57">
        <v>43868.154443911801</v>
      </c>
      <c r="Y82" s="46">
        <v>22346</v>
      </c>
      <c r="Z82" s="37">
        <f t="shared" si="32"/>
        <v>0.42013600000000001</v>
      </c>
      <c r="AA82" s="37" t="str">
        <f t="shared" si="33"/>
        <v/>
      </c>
      <c r="AB82" s="37" t="str">
        <f t="shared" si="34"/>
        <v/>
      </c>
      <c r="AC82" s="76">
        <f t="shared" si="45"/>
        <v>649.96480736128728</v>
      </c>
      <c r="AD82" s="76">
        <f t="shared" si="46"/>
        <v>0</v>
      </c>
      <c r="AE82" s="76">
        <f t="shared" si="52"/>
        <v>0</v>
      </c>
      <c r="AF82" s="76" t="str">
        <f t="shared" si="47"/>
        <v/>
      </c>
      <c r="AG82" s="37" t="str">
        <f t="shared" si="35"/>
        <v/>
      </c>
      <c r="AH82" s="37" t="str">
        <f t="shared" si="36"/>
        <v/>
      </c>
      <c r="AI82" s="38">
        <f t="shared" si="48"/>
        <v>649.96</v>
      </c>
      <c r="AJ82" s="38">
        <f t="shared" si="37"/>
        <v>649.96</v>
      </c>
      <c r="AK82" s="36">
        <f t="shared" si="38"/>
        <v>55015</v>
      </c>
      <c r="AL82" s="39">
        <f t="shared" si="39"/>
        <v>0.12439734468690533</v>
      </c>
      <c r="AM82" s="36">
        <f t="shared" si="49"/>
        <v>4331.7643366874172</v>
      </c>
      <c r="AN82" s="36">
        <f t="shared" si="50"/>
        <v>24525</v>
      </c>
      <c r="AO82" s="36">
        <f t="shared" si="40"/>
        <v>1130</v>
      </c>
      <c r="AP82" s="36">
        <f t="shared" si="41"/>
        <v>1117.3</v>
      </c>
      <c r="AQ82" s="36">
        <f t="shared" si="51"/>
        <v>19076</v>
      </c>
      <c r="AR82" s="40">
        <f t="shared" si="42"/>
        <v>24525</v>
      </c>
      <c r="AS82" s="37"/>
      <c r="AT82" s="37">
        <f t="shared" si="43"/>
        <v>1</v>
      </c>
    </row>
    <row r="83" spans="1:46" ht="15" customHeight="1" x14ac:dyDescent="0.25">
      <c r="A83" s="43">
        <v>69</v>
      </c>
      <c r="B83" s="43">
        <v>900</v>
      </c>
      <c r="C83" s="44" t="s">
        <v>71</v>
      </c>
      <c r="D83" s="35">
        <v>251206</v>
      </c>
      <c r="E83" s="36">
        <v>960</v>
      </c>
      <c r="F83" s="58">
        <f t="shared" si="27"/>
        <v>2.9822712330395684</v>
      </c>
      <c r="G83" s="52">
        <v>131</v>
      </c>
      <c r="H83" s="52">
        <v>445</v>
      </c>
      <c r="I83" s="37">
        <f t="shared" si="28"/>
        <v>29.438199999999998</v>
      </c>
      <c r="J83" s="37">
        <v>1483</v>
      </c>
      <c r="K83" s="37">
        <v>1428</v>
      </c>
      <c r="L83" s="37">
        <v>1097</v>
      </c>
      <c r="M83" s="37">
        <v>954</v>
      </c>
      <c r="N83" s="48">
        <v>969</v>
      </c>
      <c r="O83" s="55">
        <v>961</v>
      </c>
      <c r="P83" s="45">
        <f t="shared" si="29"/>
        <v>1483</v>
      </c>
      <c r="Q83" s="38">
        <f t="shared" si="30"/>
        <v>35.270000000000003</v>
      </c>
      <c r="R83" s="65">
        <v>8366400</v>
      </c>
      <c r="S83" s="65">
        <v>97199091</v>
      </c>
      <c r="T83" s="66">
        <f t="shared" si="31"/>
        <v>8.607488</v>
      </c>
      <c r="U83" s="36">
        <v>124</v>
      </c>
      <c r="V83">
        <v>650</v>
      </c>
      <c r="W83">
        <f t="shared" si="44"/>
        <v>19.079999999999998</v>
      </c>
      <c r="X83" s="57">
        <v>966663.45052683703</v>
      </c>
      <c r="Y83" s="46">
        <v>1331106.1399999999</v>
      </c>
      <c r="Z83" s="37">
        <f t="shared" si="32"/>
        <v>0.42013600000000001</v>
      </c>
      <c r="AA83" s="37" t="str">
        <f t="shared" si="33"/>
        <v/>
      </c>
      <c r="AB83" s="37" t="str">
        <f t="shared" si="34"/>
        <v/>
      </c>
      <c r="AC83" s="76">
        <f t="shared" si="45"/>
        <v>855.20212314008074</v>
      </c>
      <c r="AD83" s="76">
        <f t="shared" si="46"/>
        <v>0</v>
      </c>
      <c r="AE83" s="76">
        <f t="shared" si="52"/>
        <v>0</v>
      </c>
      <c r="AF83" s="76" t="str">
        <f t="shared" si="47"/>
        <v/>
      </c>
      <c r="AG83" s="37" t="str">
        <f t="shared" si="35"/>
        <v/>
      </c>
      <c r="AH83" s="37" t="str">
        <f t="shared" si="36"/>
        <v/>
      </c>
      <c r="AI83" s="38">
        <f t="shared" si="48"/>
        <v>855.2</v>
      </c>
      <c r="AJ83" s="38">
        <f t="shared" si="37"/>
        <v>855.2</v>
      </c>
      <c r="AK83" s="36">
        <f t="shared" si="38"/>
        <v>414862</v>
      </c>
      <c r="AL83" s="39">
        <f t="shared" si="39"/>
        <v>0.12439734468690533</v>
      </c>
      <c r="AM83" s="36">
        <f t="shared" si="49"/>
        <v>20358.371842080178</v>
      </c>
      <c r="AN83" s="36">
        <f t="shared" si="50"/>
        <v>271564</v>
      </c>
      <c r="AO83" s="36">
        <f t="shared" si="40"/>
        <v>9600</v>
      </c>
      <c r="AP83" s="36">
        <f t="shared" si="41"/>
        <v>66555.307000000001</v>
      </c>
      <c r="AQ83" s="36">
        <f t="shared" si="51"/>
        <v>241606</v>
      </c>
      <c r="AR83" s="40">
        <f t="shared" si="42"/>
        <v>271564</v>
      </c>
      <c r="AS83" s="37"/>
      <c r="AT83" s="37">
        <f t="shared" si="43"/>
        <v>1</v>
      </c>
    </row>
    <row r="84" spans="1:46" ht="15" customHeight="1" x14ac:dyDescent="0.25">
      <c r="A84" s="43">
        <v>4</v>
      </c>
      <c r="B84" s="43">
        <v>200</v>
      </c>
      <c r="C84" s="44" t="s">
        <v>72</v>
      </c>
      <c r="D84" s="35">
        <v>290392</v>
      </c>
      <c r="E84" s="36">
        <v>840</v>
      </c>
      <c r="F84" s="58">
        <f t="shared" si="27"/>
        <v>2.9242792860618816</v>
      </c>
      <c r="G84" s="52">
        <v>99</v>
      </c>
      <c r="H84" s="52">
        <v>361</v>
      </c>
      <c r="I84" s="37">
        <f t="shared" si="28"/>
        <v>27.4238</v>
      </c>
      <c r="J84" s="37">
        <v>595</v>
      </c>
      <c r="K84" s="37">
        <v>653</v>
      </c>
      <c r="L84" s="37">
        <v>718</v>
      </c>
      <c r="M84" s="37">
        <v>696</v>
      </c>
      <c r="N84" s="48">
        <v>785</v>
      </c>
      <c r="O84" s="55">
        <v>845</v>
      </c>
      <c r="P84" s="45">
        <f t="shared" si="29"/>
        <v>845</v>
      </c>
      <c r="Q84" s="38">
        <f t="shared" si="30"/>
        <v>0.59</v>
      </c>
      <c r="R84" s="65">
        <v>8515200</v>
      </c>
      <c r="S84" s="65">
        <v>35304492</v>
      </c>
      <c r="T84" s="66">
        <f t="shared" si="31"/>
        <v>24.119309999999999</v>
      </c>
      <c r="U84" s="36">
        <v>146</v>
      </c>
      <c r="V84">
        <v>725</v>
      </c>
      <c r="W84">
        <f t="shared" si="44"/>
        <v>20.14</v>
      </c>
      <c r="X84" s="57">
        <v>360614.11122823501</v>
      </c>
      <c r="Y84" s="46">
        <v>341162</v>
      </c>
      <c r="Z84" s="37">
        <f t="shared" si="32"/>
        <v>0.42013600000000001</v>
      </c>
      <c r="AA84" s="37" t="str">
        <f t="shared" si="33"/>
        <v/>
      </c>
      <c r="AB84" s="37" t="str">
        <f t="shared" si="34"/>
        <v/>
      </c>
      <c r="AC84" s="76">
        <f t="shared" si="45"/>
        <v>842.3930358674902</v>
      </c>
      <c r="AD84" s="76">
        <f t="shared" si="46"/>
        <v>0</v>
      </c>
      <c r="AE84" s="76">
        <f t="shared" si="52"/>
        <v>0</v>
      </c>
      <c r="AF84" s="76" t="str">
        <f t="shared" si="47"/>
        <v/>
      </c>
      <c r="AG84" s="37" t="str">
        <f t="shared" si="35"/>
        <v/>
      </c>
      <c r="AH84" s="37" t="str">
        <f t="shared" si="36"/>
        <v/>
      </c>
      <c r="AI84" s="38">
        <f t="shared" si="48"/>
        <v>842.39</v>
      </c>
      <c r="AJ84" s="38">
        <f t="shared" si="37"/>
        <v>842.39</v>
      </c>
      <c r="AK84" s="36">
        <f t="shared" si="38"/>
        <v>556101</v>
      </c>
      <c r="AL84" s="39">
        <f t="shared" si="39"/>
        <v>0.12439734468690533</v>
      </c>
      <c r="AM84" s="36">
        <f t="shared" si="49"/>
        <v>33053.494059412929</v>
      </c>
      <c r="AN84" s="36">
        <f t="shared" si="50"/>
        <v>323445</v>
      </c>
      <c r="AO84" s="36">
        <f t="shared" si="40"/>
        <v>8400</v>
      </c>
      <c r="AP84" s="36">
        <f t="shared" si="41"/>
        <v>17058.100000000002</v>
      </c>
      <c r="AQ84" s="36">
        <f t="shared" si="51"/>
        <v>281992</v>
      </c>
      <c r="AR84" s="40">
        <f t="shared" si="42"/>
        <v>323445</v>
      </c>
      <c r="AS84" s="37"/>
      <c r="AT84" s="37">
        <f t="shared" si="43"/>
        <v>1</v>
      </c>
    </row>
    <row r="85" spans="1:46" ht="15" customHeight="1" x14ac:dyDescent="0.25">
      <c r="A85" s="43">
        <v>2</v>
      </c>
      <c r="B85" s="43">
        <v>6200</v>
      </c>
      <c r="C85" s="44" t="s">
        <v>73</v>
      </c>
      <c r="D85" s="35">
        <v>0</v>
      </c>
      <c r="E85" s="36">
        <v>70979</v>
      </c>
      <c r="F85" s="58">
        <f t="shared" si="27"/>
        <v>4.8511298764212496</v>
      </c>
      <c r="G85" s="52">
        <v>341</v>
      </c>
      <c r="H85" s="52">
        <v>25551</v>
      </c>
      <c r="I85" s="37">
        <f t="shared" si="28"/>
        <v>1.3346</v>
      </c>
      <c r="J85" s="37">
        <v>20573</v>
      </c>
      <c r="K85" s="37">
        <v>28558</v>
      </c>
      <c r="L85" s="37">
        <v>38975</v>
      </c>
      <c r="M85" s="37">
        <v>44942</v>
      </c>
      <c r="N85" s="45">
        <v>57186</v>
      </c>
      <c r="O85" s="55">
        <v>70222</v>
      </c>
      <c r="P85" s="45">
        <f t="shared" si="29"/>
        <v>70222</v>
      </c>
      <c r="Q85" s="38">
        <f t="shared" si="30"/>
        <v>0</v>
      </c>
      <c r="R85" s="65">
        <v>1463920300</v>
      </c>
      <c r="S85" s="65">
        <v>10022740061</v>
      </c>
      <c r="T85" s="66">
        <f t="shared" si="31"/>
        <v>14.605988999999999</v>
      </c>
      <c r="U85" s="36">
        <v>8493</v>
      </c>
      <c r="V85">
        <v>68999</v>
      </c>
      <c r="W85">
        <f t="shared" si="44"/>
        <v>12.31</v>
      </c>
      <c r="X85" s="57">
        <v>106332009.9756173</v>
      </c>
      <c r="Y85" s="46">
        <v>34850667</v>
      </c>
      <c r="Z85" s="37">
        <f t="shared" si="32"/>
        <v>0.42013600000000001</v>
      </c>
      <c r="AA85" s="37" t="str">
        <f t="shared" si="33"/>
        <v/>
      </c>
      <c r="AB85" s="37" t="str">
        <f t="shared" si="34"/>
        <v/>
      </c>
      <c r="AC85" s="76">
        <f t="shared" si="45"/>
        <v>0</v>
      </c>
      <c r="AD85" s="76">
        <f t="shared" si="46"/>
        <v>0</v>
      </c>
      <c r="AE85" s="76">
        <f t="shared" si="52"/>
        <v>608.94682963464982</v>
      </c>
      <c r="AF85" s="76" t="str">
        <f t="shared" si="47"/>
        <v/>
      </c>
      <c r="AG85" s="37" t="str">
        <f t="shared" si="35"/>
        <v/>
      </c>
      <c r="AH85" s="37" t="str">
        <f t="shared" si="36"/>
        <v/>
      </c>
      <c r="AI85" s="38">
        <f t="shared" si="48"/>
        <v>608.95000000000005</v>
      </c>
      <c r="AJ85" s="38">
        <f t="shared" si="37"/>
        <v>608.95000000000005</v>
      </c>
      <c r="AK85" s="36">
        <f t="shared" si="38"/>
        <v>0</v>
      </c>
      <c r="AL85" s="39">
        <f t="shared" si="39"/>
        <v>0.12439734468690533</v>
      </c>
      <c r="AM85" s="36">
        <f t="shared" si="49"/>
        <v>0</v>
      </c>
      <c r="AN85" s="36">
        <f t="shared" si="50"/>
        <v>0</v>
      </c>
      <c r="AO85" s="36">
        <f t="shared" si="40"/>
        <v>709790</v>
      </c>
      <c r="AP85" s="36">
        <f t="shared" si="41"/>
        <v>1742533.35</v>
      </c>
      <c r="AQ85" s="36">
        <f t="shared" si="51"/>
        <v>-709790</v>
      </c>
      <c r="AR85" s="40">
        <f t="shared" si="42"/>
        <v>0</v>
      </c>
      <c r="AS85" s="37"/>
      <c r="AT85" s="37">
        <f t="shared" si="43"/>
        <v>0</v>
      </c>
    </row>
    <row r="86" spans="1:46" ht="15" customHeight="1" x14ac:dyDescent="0.25">
      <c r="A86" s="43">
        <v>34</v>
      </c>
      <c r="B86" s="43">
        <v>200</v>
      </c>
      <c r="C86" s="44" t="s">
        <v>74</v>
      </c>
      <c r="D86" s="35">
        <v>21482</v>
      </c>
      <c r="E86" s="36">
        <v>146</v>
      </c>
      <c r="F86" s="58">
        <f t="shared" si="27"/>
        <v>2.1643528557844371</v>
      </c>
      <c r="G86" s="52">
        <v>15</v>
      </c>
      <c r="H86" s="52">
        <v>107</v>
      </c>
      <c r="I86" s="37">
        <f t="shared" si="28"/>
        <v>14.018700000000001</v>
      </c>
      <c r="J86" s="37">
        <v>172</v>
      </c>
      <c r="K86" s="37">
        <v>200</v>
      </c>
      <c r="L86" s="37">
        <v>183</v>
      </c>
      <c r="M86" s="37">
        <v>186</v>
      </c>
      <c r="N86" s="48">
        <v>157</v>
      </c>
      <c r="O86" s="55">
        <v>145</v>
      </c>
      <c r="P86" s="45">
        <f t="shared" si="29"/>
        <v>200</v>
      </c>
      <c r="Q86" s="38">
        <f t="shared" si="30"/>
        <v>27</v>
      </c>
      <c r="R86" s="65">
        <v>660400</v>
      </c>
      <c r="S86" s="65">
        <v>11876080</v>
      </c>
      <c r="T86" s="66">
        <f t="shared" si="31"/>
        <v>5.5607569999999997</v>
      </c>
      <c r="U86" s="36">
        <v>59</v>
      </c>
      <c r="V86">
        <v>190</v>
      </c>
      <c r="W86">
        <f t="shared" si="44"/>
        <v>31.05</v>
      </c>
      <c r="X86" s="57">
        <v>102742.766832441</v>
      </c>
      <c r="Y86" s="46">
        <v>75973</v>
      </c>
      <c r="Z86" s="37">
        <f t="shared" si="32"/>
        <v>0.42013600000000001</v>
      </c>
      <c r="AA86" s="37" t="str">
        <f t="shared" si="33"/>
        <v/>
      </c>
      <c r="AB86" s="37" t="str">
        <f t="shared" si="34"/>
        <v/>
      </c>
      <c r="AC86" s="76">
        <f t="shared" si="45"/>
        <v>674.54276572709909</v>
      </c>
      <c r="AD86" s="76">
        <f t="shared" si="46"/>
        <v>0</v>
      </c>
      <c r="AE86" s="76">
        <f t="shared" si="52"/>
        <v>0</v>
      </c>
      <c r="AF86" s="76" t="str">
        <f t="shared" si="47"/>
        <v/>
      </c>
      <c r="AG86" s="37" t="str">
        <f t="shared" si="35"/>
        <v/>
      </c>
      <c r="AH86" s="37" t="str">
        <f t="shared" si="36"/>
        <v/>
      </c>
      <c r="AI86" s="38">
        <f t="shared" si="48"/>
        <v>674.54</v>
      </c>
      <c r="AJ86" s="38">
        <f t="shared" si="37"/>
        <v>674.54</v>
      </c>
      <c r="AK86" s="36">
        <f t="shared" si="38"/>
        <v>55317</v>
      </c>
      <c r="AL86" s="39">
        <f t="shared" si="39"/>
        <v>0.12439734468690533</v>
      </c>
      <c r="AM86" s="36">
        <f t="shared" si="49"/>
        <v>4208.9841574814418</v>
      </c>
      <c r="AN86" s="36">
        <f t="shared" si="50"/>
        <v>25691</v>
      </c>
      <c r="AO86" s="36">
        <f t="shared" si="40"/>
        <v>1460</v>
      </c>
      <c r="AP86" s="36">
        <f t="shared" si="41"/>
        <v>3798.65</v>
      </c>
      <c r="AQ86" s="36">
        <f t="shared" si="51"/>
        <v>20022</v>
      </c>
      <c r="AR86" s="40">
        <f t="shared" si="42"/>
        <v>25691</v>
      </c>
      <c r="AS86" s="37"/>
      <c r="AT86" s="37">
        <f t="shared" si="43"/>
        <v>1</v>
      </c>
    </row>
    <row r="87" spans="1:46" ht="15" customHeight="1" x14ac:dyDescent="0.25">
      <c r="A87" s="43">
        <v>74</v>
      </c>
      <c r="B87" s="43">
        <v>7100</v>
      </c>
      <c r="C87" s="44" t="s">
        <v>75</v>
      </c>
      <c r="D87" s="35">
        <v>756319</v>
      </c>
      <c r="E87" s="36">
        <v>1958</v>
      </c>
      <c r="F87" s="58">
        <f t="shared" si="27"/>
        <v>3.291812687467119</v>
      </c>
      <c r="G87" s="52">
        <v>216</v>
      </c>
      <c r="H87" s="52">
        <v>841</v>
      </c>
      <c r="I87" s="37">
        <f t="shared" si="28"/>
        <v>25.683699999999998</v>
      </c>
      <c r="J87" s="37">
        <v>1804</v>
      </c>
      <c r="K87" s="37">
        <v>1969</v>
      </c>
      <c r="L87" s="37">
        <v>2043</v>
      </c>
      <c r="M87" s="37">
        <v>1933</v>
      </c>
      <c r="N87" s="45">
        <v>1996</v>
      </c>
      <c r="O87" s="55">
        <v>1974</v>
      </c>
      <c r="P87" s="45">
        <f t="shared" si="29"/>
        <v>2043</v>
      </c>
      <c r="Q87" s="38">
        <f t="shared" si="30"/>
        <v>4.16</v>
      </c>
      <c r="R87" s="65">
        <v>24262400</v>
      </c>
      <c r="S87" s="65">
        <v>148544995</v>
      </c>
      <c r="T87" s="66">
        <f t="shared" si="31"/>
        <v>16.333368</v>
      </c>
      <c r="U87" s="36">
        <v>508</v>
      </c>
      <c r="V87">
        <v>2074</v>
      </c>
      <c r="W87">
        <f t="shared" si="44"/>
        <v>24.49</v>
      </c>
      <c r="X87" s="57">
        <v>1464858.4641612691</v>
      </c>
      <c r="Y87" s="46">
        <v>833400</v>
      </c>
      <c r="Z87" s="37">
        <f t="shared" si="32"/>
        <v>0.42013600000000001</v>
      </c>
      <c r="AA87" s="37" t="str">
        <f t="shared" si="33"/>
        <v/>
      </c>
      <c r="AB87" s="37" t="str">
        <f t="shared" si="34"/>
        <v/>
      </c>
      <c r="AC87" s="76">
        <f t="shared" si="45"/>
        <v>923.57271096967486</v>
      </c>
      <c r="AD87" s="76">
        <f t="shared" si="46"/>
        <v>0</v>
      </c>
      <c r="AE87" s="76">
        <f t="shared" si="52"/>
        <v>0</v>
      </c>
      <c r="AF87" s="76" t="str">
        <f t="shared" si="47"/>
        <v/>
      </c>
      <c r="AG87" s="37" t="str">
        <f t="shared" si="35"/>
        <v/>
      </c>
      <c r="AH87" s="37" t="str">
        <f t="shared" si="36"/>
        <v/>
      </c>
      <c r="AI87" s="38">
        <f t="shared" si="48"/>
        <v>923.57</v>
      </c>
      <c r="AJ87" s="38">
        <f t="shared" si="37"/>
        <v>923.57</v>
      </c>
      <c r="AK87" s="36">
        <f t="shared" si="38"/>
        <v>1192910</v>
      </c>
      <c r="AL87" s="39">
        <f t="shared" si="39"/>
        <v>0.12439734468690533</v>
      </c>
      <c r="AM87" s="36">
        <f t="shared" si="49"/>
        <v>54310.761114200686</v>
      </c>
      <c r="AN87" s="36">
        <f t="shared" si="50"/>
        <v>810630</v>
      </c>
      <c r="AO87" s="36">
        <f t="shared" si="40"/>
        <v>19580</v>
      </c>
      <c r="AP87" s="36">
        <f t="shared" si="41"/>
        <v>41670</v>
      </c>
      <c r="AQ87" s="36">
        <f t="shared" si="51"/>
        <v>736739</v>
      </c>
      <c r="AR87" s="40">
        <f t="shared" si="42"/>
        <v>810630</v>
      </c>
      <c r="AS87" s="37"/>
      <c r="AT87" s="37">
        <f t="shared" si="43"/>
        <v>1</v>
      </c>
    </row>
    <row r="88" spans="1:46" ht="15" customHeight="1" x14ac:dyDescent="0.25">
      <c r="A88" s="43">
        <v>27</v>
      </c>
      <c r="B88" s="43">
        <v>4100</v>
      </c>
      <c r="C88" s="44" t="s">
        <v>76</v>
      </c>
      <c r="D88" s="35">
        <v>0</v>
      </c>
      <c r="E88" s="36">
        <v>90974</v>
      </c>
      <c r="F88" s="58">
        <f t="shared" si="27"/>
        <v>4.9589172904537246</v>
      </c>
      <c r="G88" s="52">
        <v>1361</v>
      </c>
      <c r="H88" s="52">
        <v>38987</v>
      </c>
      <c r="I88" s="37">
        <f t="shared" si="28"/>
        <v>3.4909000000000003</v>
      </c>
      <c r="J88" s="37">
        <v>81970</v>
      </c>
      <c r="K88" s="37">
        <v>81831</v>
      </c>
      <c r="L88" s="37">
        <v>86335</v>
      </c>
      <c r="M88" s="37">
        <v>85172</v>
      </c>
      <c r="N88" s="45">
        <v>82893</v>
      </c>
      <c r="O88" s="55">
        <v>89987</v>
      </c>
      <c r="P88" s="45">
        <f t="shared" si="29"/>
        <v>89987</v>
      </c>
      <c r="Q88" s="38">
        <f t="shared" si="30"/>
        <v>0</v>
      </c>
      <c r="R88" s="65">
        <v>4947324700</v>
      </c>
      <c r="S88" s="65">
        <v>16915991487</v>
      </c>
      <c r="T88" s="66">
        <f t="shared" si="31"/>
        <v>29.246435999999999</v>
      </c>
      <c r="U88" s="36">
        <v>17466</v>
      </c>
      <c r="V88">
        <v>89436</v>
      </c>
      <c r="W88">
        <f t="shared" si="44"/>
        <v>19.53</v>
      </c>
      <c r="X88" s="57">
        <v>176893053.62814099</v>
      </c>
      <c r="Y88" s="46">
        <v>68480808</v>
      </c>
      <c r="Z88" s="37">
        <f t="shared" si="32"/>
        <v>0.42013600000000001</v>
      </c>
      <c r="AA88" s="37" t="str">
        <f t="shared" si="33"/>
        <v/>
      </c>
      <c r="AB88" s="37" t="str">
        <f t="shared" si="34"/>
        <v/>
      </c>
      <c r="AC88" s="76">
        <f t="shared" si="45"/>
        <v>0</v>
      </c>
      <c r="AD88" s="76">
        <f t="shared" si="46"/>
        <v>0</v>
      </c>
      <c r="AE88" s="76">
        <f t="shared" si="52"/>
        <v>821.92590962659995</v>
      </c>
      <c r="AF88" s="76" t="str">
        <f t="shared" si="47"/>
        <v/>
      </c>
      <c r="AG88" s="37" t="str">
        <f t="shared" si="35"/>
        <v/>
      </c>
      <c r="AH88" s="37" t="str">
        <f t="shared" si="36"/>
        <v/>
      </c>
      <c r="AI88" s="38">
        <f t="shared" si="48"/>
        <v>821.93</v>
      </c>
      <c r="AJ88" s="38">
        <f t="shared" si="37"/>
        <v>821.93</v>
      </c>
      <c r="AK88" s="36">
        <f t="shared" si="38"/>
        <v>455120</v>
      </c>
      <c r="AL88" s="39">
        <f t="shared" si="39"/>
        <v>0.12439734468690533</v>
      </c>
      <c r="AM88" s="36">
        <f t="shared" si="49"/>
        <v>56615.719513904354</v>
      </c>
      <c r="AN88" s="36">
        <f t="shared" si="50"/>
        <v>56616</v>
      </c>
      <c r="AO88" s="36">
        <f t="shared" si="40"/>
        <v>909740</v>
      </c>
      <c r="AP88" s="36">
        <f t="shared" si="41"/>
        <v>3424040.4000000004</v>
      </c>
      <c r="AQ88" s="36">
        <f t="shared" si="51"/>
        <v>-909740</v>
      </c>
      <c r="AR88" s="40">
        <f t="shared" si="42"/>
        <v>56616</v>
      </c>
      <c r="AS88" s="37"/>
      <c r="AT88" s="37">
        <f t="shared" si="43"/>
        <v>1</v>
      </c>
    </row>
    <row r="89" spans="1:46" ht="15" customHeight="1" x14ac:dyDescent="0.25">
      <c r="A89" s="43">
        <v>22</v>
      </c>
      <c r="B89" s="43">
        <v>100</v>
      </c>
      <c r="C89" s="44" t="s">
        <v>77</v>
      </c>
      <c r="D89" s="35">
        <v>2104825</v>
      </c>
      <c r="E89" s="36">
        <v>3157</v>
      </c>
      <c r="F89" s="58">
        <f t="shared" si="27"/>
        <v>3.4992745818922173</v>
      </c>
      <c r="G89" s="52">
        <v>434</v>
      </c>
      <c r="H89" s="52">
        <v>1681</v>
      </c>
      <c r="I89" s="37">
        <f t="shared" si="28"/>
        <v>25.818000000000001</v>
      </c>
      <c r="J89" s="37">
        <v>3965</v>
      </c>
      <c r="K89" s="37">
        <v>4132</v>
      </c>
      <c r="L89" s="37">
        <v>3745</v>
      </c>
      <c r="M89" s="37">
        <v>3621</v>
      </c>
      <c r="N89" s="45">
        <v>3353</v>
      </c>
      <c r="O89" s="55">
        <v>3174</v>
      </c>
      <c r="P89" s="45">
        <f t="shared" si="29"/>
        <v>4132</v>
      </c>
      <c r="Q89" s="38">
        <f t="shared" si="30"/>
        <v>23.6</v>
      </c>
      <c r="R89" s="65">
        <v>41448400</v>
      </c>
      <c r="S89" s="65">
        <v>164372700</v>
      </c>
      <c r="T89" s="66">
        <f t="shared" si="31"/>
        <v>25.216108999999999</v>
      </c>
      <c r="U89" s="36">
        <v>775</v>
      </c>
      <c r="V89">
        <v>3252</v>
      </c>
      <c r="W89">
        <f t="shared" si="44"/>
        <v>23.83</v>
      </c>
      <c r="X89" s="57">
        <v>1757186.5025372</v>
      </c>
      <c r="Y89" s="46">
        <v>1795044</v>
      </c>
      <c r="Z89" s="37">
        <f t="shared" si="32"/>
        <v>0.42013600000000001</v>
      </c>
      <c r="AA89" s="37" t="str">
        <f t="shared" si="33"/>
        <v/>
      </c>
      <c r="AB89" s="37" t="str">
        <f t="shared" si="34"/>
        <v/>
      </c>
      <c r="AC89" s="76">
        <f t="shared" si="45"/>
        <v>0</v>
      </c>
      <c r="AD89" s="76">
        <f t="shared" si="46"/>
        <v>1473.5118480002498</v>
      </c>
      <c r="AE89" s="76">
        <f t="shared" si="52"/>
        <v>0</v>
      </c>
      <c r="AF89" s="76" t="str">
        <f t="shared" si="47"/>
        <v/>
      </c>
      <c r="AG89" s="37" t="str">
        <f t="shared" si="35"/>
        <v/>
      </c>
      <c r="AH89" s="37" t="str">
        <f t="shared" si="36"/>
        <v/>
      </c>
      <c r="AI89" s="38">
        <f t="shared" si="48"/>
        <v>1473.51</v>
      </c>
      <c r="AJ89" s="38">
        <f t="shared" si="37"/>
        <v>1473.51</v>
      </c>
      <c r="AK89" s="36">
        <f t="shared" si="38"/>
        <v>3913614</v>
      </c>
      <c r="AL89" s="39">
        <f t="shared" si="39"/>
        <v>0.12439734468690533</v>
      </c>
      <c r="AM89" s="36">
        <f t="shared" si="49"/>
        <v>225008.54869888281</v>
      </c>
      <c r="AN89" s="36">
        <f t="shared" si="50"/>
        <v>2329834</v>
      </c>
      <c r="AO89" s="36">
        <f t="shared" si="40"/>
        <v>31570</v>
      </c>
      <c r="AP89" s="36">
        <f t="shared" si="41"/>
        <v>89752.200000000012</v>
      </c>
      <c r="AQ89" s="36">
        <f t="shared" si="51"/>
        <v>2073255</v>
      </c>
      <c r="AR89" s="40">
        <f t="shared" si="42"/>
        <v>2329834</v>
      </c>
      <c r="AS89" s="37"/>
      <c r="AT89" s="37">
        <f t="shared" si="43"/>
        <v>1</v>
      </c>
    </row>
    <row r="90" spans="1:46" ht="15" customHeight="1" x14ac:dyDescent="0.25">
      <c r="A90" s="43">
        <v>56</v>
      </c>
      <c r="B90" s="43">
        <v>300</v>
      </c>
      <c r="C90" s="44" t="s">
        <v>78</v>
      </c>
      <c r="D90" s="35">
        <v>43000</v>
      </c>
      <c r="E90" s="36">
        <v>208</v>
      </c>
      <c r="F90" s="58">
        <f t="shared" si="27"/>
        <v>2.3180633349627615</v>
      </c>
      <c r="G90" s="52">
        <v>24</v>
      </c>
      <c r="H90" s="52">
        <v>96</v>
      </c>
      <c r="I90" s="37">
        <f t="shared" si="28"/>
        <v>25</v>
      </c>
      <c r="J90" s="37">
        <v>195</v>
      </c>
      <c r="K90" s="37">
        <v>206</v>
      </c>
      <c r="L90" s="37">
        <v>187</v>
      </c>
      <c r="M90" s="37">
        <v>210</v>
      </c>
      <c r="N90" s="48">
        <v>207</v>
      </c>
      <c r="O90" s="55">
        <v>210</v>
      </c>
      <c r="P90" s="45">
        <f t="shared" si="29"/>
        <v>210</v>
      </c>
      <c r="Q90" s="38">
        <f t="shared" si="30"/>
        <v>0.95</v>
      </c>
      <c r="R90" s="65">
        <v>1672200</v>
      </c>
      <c r="S90" s="65">
        <v>14158800</v>
      </c>
      <c r="T90" s="66">
        <f t="shared" si="31"/>
        <v>11.810323</v>
      </c>
      <c r="U90" s="36">
        <v>39</v>
      </c>
      <c r="V90">
        <v>243</v>
      </c>
      <c r="W90">
        <f t="shared" si="44"/>
        <v>16.05</v>
      </c>
      <c r="X90" s="57">
        <v>133273.558489719</v>
      </c>
      <c r="Y90" s="46">
        <v>61450</v>
      </c>
      <c r="Z90" s="37">
        <f t="shared" si="32"/>
        <v>0.42013600000000001</v>
      </c>
      <c r="AA90" s="37" t="str">
        <f t="shared" si="33"/>
        <v/>
      </c>
      <c r="AB90" s="37" t="str">
        <f t="shared" si="34"/>
        <v/>
      </c>
      <c r="AC90" s="76">
        <f t="shared" si="45"/>
        <v>708.49387523656981</v>
      </c>
      <c r="AD90" s="76">
        <f t="shared" si="46"/>
        <v>0</v>
      </c>
      <c r="AE90" s="76">
        <f t="shared" si="52"/>
        <v>0</v>
      </c>
      <c r="AF90" s="76" t="str">
        <f t="shared" si="47"/>
        <v/>
      </c>
      <c r="AG90" s="37" t="str">
        <f t="shared" si="35"/>
        <v/>
      </c>
      <c r="AH90" s="37" t="str">
        <f t="shared" si="36"/>
        <v/>
      </c>
      <c r="AI90" s="38">
        <f t="shared" si="48"/>
        <v>708.49</v>
      </c>
      <c r="AJ90" s="38">
        <f t="shared" si="37"/>
        <v>708.49</v>
      </c>
      <c r="AK90" s="36">
        <f t="shared" si="38"/>
        <v>91373</v>
      </c>
      <c r="AL90" s="39">
        <f t="shared" si="39"/>
        <v>0.12439734468690533</v>
      </c>
      <c r="AM90" s="36">
        <f t="shared" si="49"/>
        <v>6017.4727545396718</v>
      </c>
      <c r="AN90" s="36">
        <f t="shared" si="50"/>
        <v>49017</v>
      </c>
      <c r="AO90" s="36">
        <f t="shared" si="40"/>
        <v>2080</v>
      </c>
      <c r="AP90" s="36">
        <f t="shared" si="41"/>
        <v>3072.5</v>
      </c>
      <c r="AQ90" s="36">
        <f t="shared" si="51"/>
        <v>40920</v>
      </c>
      <c r="AR90" s="40">
        <f t="shared" si="42"/>
        <v>49017</v>
      </c>
      <c r="AS90" s="37"/>
      <c r="AT90" s="37">
        <f t="shared" si="43"/>
        <v>1</v>
      </c>
    </row>
    <row r="91" spans="1:46" ht="15" customHeight="1" x14ac:dyDescent="0.25">
      <c r="A91" s="43">
        <v>48</v>
      </c>
      <c r="B91" s="43">
        <v>100</v>
      </c>
      <c r="C91" s="44" t="s">
        <v>79</v>
      </c>
      <c r="D91" s="35">
        <v>18653</v>
      </c>
      <c r="E91" s="36">
        <v>76</v>
      </c>
      <c r="F91" s="58">
        <f t="shared" si="27"/>
        <v>1.8808135922807914</v>
      </c>
      <c r="G91" s="52">
        <v>17</v>
      </c>
      <c r="H91" s="52">
        <v>41</v>
      </c>
      <c r="I91" s="37">
        <f t="shared" si="28"/>
        <v>41.4634</v>
      </c>
      <c r="J91" s="37">
        <v>105</v>
      </c>
      <c r="K91" s="37">
        <v>105</v>
      </c>
      <c r="L91" s="37">
        <v>115</v>
      </c>
      <c r="M91" s="37">
        <v>106</v>
      </c>
      <c r="N91" s="48">
        <v>106</v>
      </c>
      <c r="O91" s="55">
        <v>78</v>
      </c>
      <c r="P91" s="45">
        <f t="shared" si="29"/>
        <v>115</v>
      </c>
      <c r="Q91" s="38">
        <f t="shared" si="30"/>
        <v>33.909999999999997</v>
      </c>
      <c r="R91" s="65">
        <v>687400</v>
      </c>
      <c r="S91" s="65">
        <v>6109630</v>
      </c>
      <c r="T91" s="66">
        <f t="shared" si="31"/>
        <v>11.25109</v>
      </c>
      <c r="U91" s="36">
        <v>8</v>
      </c>
      <c r="V91">
        <v>83</v>
      </c>
      <c r="W91">
        <f t="shared" si="44"/>
        <v>9.64</v>
      </c>
      <c r="X91" s="57">
        <v>64351.271314633697</v>
      </c>
      <c r="Y91" s="46">
        <v>24131</v>
      </c>
      <c r="Z91" s="37">
        <f t="shared" si="32"/>
        <v>0.42013600000000001</v>
      </c>
      <c r="AA91" s="37" t="str">
        <f t="shared" si="33"/>
        <v/>
      </c>
      <c r="AB91" s="37" t="str">
        <f t="shared" si="34"/>
        <v/>
      </c>
      <c r="AC91" s="76">
        <f t="shared" si="45"/>
        <v>611.9154638222044</v>
      </c>
      <c r="AD91" s="76">
        <f t="shared" si="46"/>
        <v>0</v>
      </c>
      <c r="AE91" s="76">
        <f t="shared" si="52"/>
        <v>0</v>
      </c>
      <c r="AF91" s="76" t="str">
        <f t="shared" si="47"/>
        <v/>
      </c>
      <c r="AG91" s="37" t="str">
        <f t="shared" si="35"/>
        <v/>
      </c>
      <c r="AH91" s="37" t="str">
        <f t="shared" si="36"/>
        <v/>
      </c>
      <c r="AI91" s="38">
        <f t="shared" si="48"/>
        <v>611.91999999999996</v>
      </c>
      <c r="AJ91" s="38">
        <f t="shared" si="37"/>
        <v>611.91999999999996</v>
      </c>
      <c r="AK91" s="36">
        <f t="shared" si="38"/>
        <v>19470</v>
      </c>
      <c r="AL91" s="39">
        <f t="shared" si="39"/>
        <v>0.12439734468690533</v>
      </c>
      <c r="AM91" s="36">
        <f t="shared" si="49"/>
        <v>101.63263060920166</v>
      </c>
      <c r="AN91" s="36">
        <f t="shared" si="50"/>
        <v>18755</v>
      </c>
      <c r="AO91" s="36">
        <f t="shared" si="40"/>
        <v>760</v>
      </c>
      <c r="AP91" s="36">
        <f t="shared" si="41"/>
        <v>1206.55</v>
      </c>
      <c r="AQ91" s="36">
        <f t="shared" si="51"/>
        <v>17893</v>
      </c>
      <c r="AR91" s="40">
        <f t="shared" si="42"/>
        <v>18755</v>
      </c>
      <c r="AS91" s="37"/>
      <c r="AT91" s="37">
        <f t="shared" si="43"/>
        <v>1</v>
      </c>
    </row>
    <row r="92" spans="1:46" ht="15" customHeight="1" x14ac:dyDescent="0.25">
      <c r="A92" s="43">
        <v>54</v>
      </c>
      <c r="B92" s="43">
        <v>200</v>
      </c>
      <c r="C92" s="44" t="s">
        <v>80</v>
      </c>
      <c r="D92" s="35">
        <v>25422</v>
      </c>
      <c r="E92" s="36">
        <v>101</v>
      </c>
      <c r="F92" s="58">
        <f t="shared" si="27"/>
        <v>2.0043213737826426</v>
      </c>
      <c r="G92" s="52">
        <v>14</v>
      </c>
      <c r="H92" s="52">
        <v>53</v>
      </c>
      <c r="I92" s="37">
        <f t="shared" si="28"/>
        <v>26.415100000000002</v>
      </c>
      <c r="J92" s="37">
        <v>128</v>
      </c>
      <c r="K92" s="37">
        <v>160</v>
      </c>
      <c r="L92" s="37">
        <v>119</v>
      </c>
      <c r="M92" s="37">
        <v>91</v>
      </c>
      <c r="N92" s="48">
        <v>110</v>
      </c>
      <c r="O92" s="55">
        <v>96</v>
      </c>
      <c r="P92" s="45">
        <f t="shared" si="29"/>
        <v>160</v>
      </c>
      <c r="Q92" s="38">
        <f t="shared" si="30"/>
        <v>36.880000000000003</v>
      </c>
      <c r="R92" s="65">
        <v>255500</v>
      </c>
      <c r="S92" s="65">
        <v>2838035</v>
      </c>
      <c r="T92" s="66">
        <f t="shared" si="31"/>
        <v>9.0027080000000002</v>
      </c>
      <c r="U92" s="36">
        <v>33</v>
      </c>
      <c r="V92">
        <v>133</v>
      </c>
      <c r="W92">
        <f t="shared" si="44"/>
        <v>24.81</v>
      </c>
      <c r="X92" s="57">
        <v>26031.0031346264</v>
      </c>
      <c r="Y92" s="46">
        <v>14500</v>
      </c>
      <c r="Z92" s="37">
        <f t="shared" si="32"/>
        <v>0.42013600000000001</v>
      </c>
      <c r="AA92" s="37" t="str">
        <f t="shared" si="33"/>
        <v/>
      </c>
      <c r="AB92" s="37" t="str">
        <f t="shared" si="34"/>
        <v/>
      </c>
      <c r="AC92" s="76">
        <f t="shared" si="45"/>
        <v>639.19549207698878</v>
      </c>
      <c r="AD92" s="76">
        <f t="shared" si="46"/>
        <v>0</v>
      </c>
      <c r="AE92" s="76">
        <f t="shared" si="52"/>
        <v>0</v>
      </c>
      <c r="AF92" s="76" t="str">
        <f t="shared" si="47"/>
        <v/>
      </c>
      <c r="AG92" s="37" t="str">
        <f t="shared" si="35"/>
        <v/>
      </c>
      <c r="AH92" s="37" t="str">
        <f t="shared" si="36"/>
        <v/>
      </c>
      <c r="AI92" s="38">
        <f t="shared" si="48"/>
        <v>639.20000000000005</v>
      </c>
      <c r="AJ92" s="38">
        <f t="shared" si="37"/>
        <v>639.20000000000005</v>
      </c>
      <c r="AK92" s="36">
        <f t="shared" si="38"/>
        <v>53623</v>
      </c>
      <c r="AL92" s="39">
        <f t="shared" si="39"/>
        <v>0.12439734468690533</v>
      </c>
      <c r="AM92" s="36">
        <f t="shared" si="49"/>
        <v>3508.1295175154173</v>
      </c>
      <c r="AN92" s="36">
        <f t="shared" si="50"/>
        <v>28930</v>
      </c>
      <c r="AO92" s="36">
        <f t="shared" si="40"/>
        <v>1010</v>
      </c>
      <c r="AP92" s="36">
        <f t="shared" si="41"/>
        <v>725</v>
      </c>
      <c r="AQ92" s="36">
        <f t="shared" si="51"/>
        <v>24697</v>
      </c>
      <c r="AR92" s="40">
        <f t="shared" si="42"/>
        <v>28930</v>
      </c>
      <c r="AS92" s="37"/>
      <c r="AT92" s="37">
        <f t="shared" si="43"/>
        <v>1</v>
      </c>
    </row>
    <row r="93" spans="1:46" ht="15" customHeight="1" x14ac:dyDescent="0.25">
      <c r="A93" s="43">
        <v>31</v>
      </c>
      <c r="B93" s="43">
        <v>600</v>
      </c>
      <c r="C93" s="44" t="s">
        <v>81</v>
      </c>
      <c r="D93" s="35">
        <v>309091</v>
      </c>
      <c r="E93" s="36">
        <v>822</v>
      </c>
      <c r="F93" s="58">
        <f t="shared" si="27"/>
        <v>2.9148718175400505</v>
      </c>
      <c r="G93" s="52">
        <v>91</v>
      </c>
      <c r="H93" s="52">
        <v>318</v>
      </c>
      <c r="I93" s="37">
        <f t="shared" si="28"/>
        <v>28.616399999999999</v>
      </c>
      <c r="J93" s="37">
        <v>858</v>
      </c>
      <c r="K93" s="37">
        <v>813</v>
      </c>
      <c r="L93" s="37">
        <v>662</v>
      </c>
      <c r="M93" s="37">
        <v>662</v>
      </c>
      <c r="N93" s="48">
        <v>804</v>
      </c>
      <c r="O93" s="55">
        <v>829</v>
      </c>
      <c r="P93" s="45">
        <f t="shared" si="29"/>
        <v>858</v>
      </c>
      <c r="Q93" s="38">
        <f t="shared" si="30"/>
        <v>4.2</v>
      </c>
      <c r="R93" s="65">
        <v>2118800</v>
      </c>
      <c r="S93" s="65">
        <v>32621812</v>
      </c>
      <c r="T93" s="66">
        <f t="shared" si="31"/>
        <v>6.4950409999999996</v>
      </c>
      <c r="U93" s="36">
        <v>57</v>
      </c>
      <c r="V93">
        <v>760</v>
      </c>
      <c r="W93">
        <f t="shared" si="44"/>
        <v>7.5</v>
      </c>
      <c r="X93" s="57">
        <v>444640.65687430702</v>
      </c>
      <c r="Y93" s="46">
        <v>511122</v>
      </c>
      <c r="Z93" s="37">
        <f t="shared" si="32"/>
        <v>0.42013600000000001</v>
      </c>
      <c r="AA93" s="37" t="str">
        <f t="shared" si="33"/>
        <v/>
      </c>
      <c r="AB93" s="37" t="str">
        <f t="shared" si="34"/>
        <v/>
      </c>
      <c r="AC93" s="76">
        <f t="shared" si="45"/>
        <v>840.31514244279379</v>
      </c>
      <c r="AD93" s="76">
        <f t="shared" si="46"/>
        <v>0</v>
      </c>
      <c r="AE93" s="76">
        <f t="shared" si="52"/>
        <v>0</v>
      </c>
      <c r="AF93" s="76" t="str">
        <f t="shared" si="47"/>
        <v/>
      </c>
      <c r="AG93" s="37" t="str">
        <f t="shared" si="35"/>
        <v/>
      </c>
      <c r="AH93" s="37" t="str">
        <f t="shared" si="36"/>
        <v/>
      </c>
      <c r="AI93" s="38">
        <f t="shared" si="48"/>
        <v>840.32</v>
      </c>
      <c r="AJ93" s="38">
        <f t="shared" si="37"/>
        <v>840.32</v>
      </c>
      <c r="AK93" s="36">
        <f t="shared" si="38"/>
        <v>503933</v>
      </c>
      <c r="AL93" s="39">
        <f t="shared" si="39"/>
        <v>0.12439734468690533</v>
      </c>
      <c r="AM93" s="36">
        <f t="shared" si="49"/>
        <v>24237.827433486007</v>
      </c>
      <c r="AN93" s="36">
        <f t="shared" si="50"/>
        <v>333329</v>
      </c>
      <c r="AO93" s="36">
        <f t="shared" si="40"/>
        <v>8220</v>
      </c>
      <c r="AP93" s="36">
        <f t="shared" si="41"/>
        <v>25556.100000000002</v>
      </c>
      <c r="AQ93" s="36">
        <f t="shared" si="51"/>
        <v>300871</v>
      </c>
      <c r="AR93" s="40">
        <f t="shared" si="42"/>
        <v>333329</v>
      </c>
      <c r="AS93" s="37"/>
      <c r="AT93" s="37">
        <f t="shared" si="43"/>
        <v>1</v>
      </c>
    </row>
    <row r="94" spans="1:46" ht="15" customHeight="1" x14ac:dyDescent="0.25">
      <c r="A94" s="43">
        <v>49</v>
      </c>
      <c r="B94" s="43">
        <v>100</v>
      </c>
      <c r="C94" s="44" t="s">
        <v>82</v>
      </c>
      <c r="D94" s="35">
        <v>61877</v>
      </c>
      <c r="E94" s="36">
        <v>277</v>
      </c>
      <c r="F94" s="58">
        <f t="shared" si="27"/>
        <v>2.4424797690644486</v>
      </c>
      <c r="G94" s="52">
        <v>56</v>
      </c>
      <c r="H94" s="52">
        <v>122</v>
      </c>
      <c r="I94" s="37">
        <f t="shared" si="28"/>
        <v>45.901599999999995</v>
      </c>
      <c r="J94" s="37">
        <v>268</v>
      </c>
      <c r="K94" s="37">
        <v>276</v>
      </c>
      <c r="L94" s="37">
        <v>260</v>
      </c>
      <c r="M94" s="37">
        <v>260</v>
      </c>
      <c r="N94" s="48">
        <v>290</v>
      </c>
      <c r="O94" s="55">
        <v>279</v>
      </c>
      <c r="P94" s="45">
        <f t="shared" si="29"/>
        <v>290</v>
      </c>
      <c r="Q94" s="38">
        <f t="shared" si="30"/>
        <v>4.4800000000000004</v>
      </c>
      <c r="R94" s="65">
        <v>1433700</v>
      </c>
      <c r="S94" s="65">
        <v>17069200</v>
      </c>
      <c r="T94" s="66">
        <f t="shared" si="31"/>
        <v>8.3993389999999994</v>
      </c>
      <c r="U94" s="36">
        <v>42</v>
      </c>
      <c r="V94">
        <v>273</v>
      </c>
      <c r="W94">
        <f t="shared" si="44"/>
        <v>15.38</v>
      </c>
      <c r="X94" s="57">
        <v>153979.63432863899</v>
      </c>
      <c r="Y94" s="46">
        <v>64523</v>
      </c>
      <c r="Z94" s="37">
        <f t="shared" si="32"/>
        <v>0.42013600000000001</v>
      </c>
      <c r="AA94" s="37" t="str">
        <f t="shared" si="33"/>
        <v/>
      </c>
      <c r="AB94" s="37" t="str">
        <f t="shared" si="34"/>
        <v/>
      </c>
      <c r="AC94" s="76">
        <f t="shared" si="45"/>
        <v>735.97460395164819</v>
      </c>
      <c r="AD94" s="76">
        <f t="shared" si="46"/>
        <v>0</v>
      </c>
      <c r="AE94" s="76">
        <f t="shared" si="52"/>
        <v>0</v>
      </c>
      <c r="AF94" s="76" t="str">
        <f t="shared" si="47"/>
        <v/>
      </c>
      <c r="AG94" s="37" t="str">
        <f t="shared" si="35"/>
        <v/>
      </c>
      <c r="AH94" s="37" t="str">
        <f t="shared" si="36"/>
        <v/>
      </c>
      <c r="AI94" s="38">
        <f t="shared" si="48"/>
        <v>735.97</v>
      </c>
      <c r="AJ94" s="38">
        <f t="shared" si="37"/>
        <v>735.97</v>
      </c>
      <c r="AK94" s="36">
        <f t="shared" si="38"/>
        <v>139171</v>
      </c>
      <c r="AL94" s="39">
        <f t="shared" si="39"/>
        <v>0.12439734468690533</v>
      </c>
      <c r="AM94" s="36">
        <f t="shared" si="49"/>
        <v>9615.1683602296598</v>
      </c>
      <c r="AN94" s="36">
        <f t="shared" si="50"/>
        <v>71492</v>
      </c>
      <c r="AO94" s="36">
        <f t="shared" si="40"/>
        <v>2770</v>
      </c>
      <c r="AP94" s="36">
        <f t="shared" si="41"/>
        <v>3226.15</v>
      </c>
      <c r="AQ94" s="36">
        <f t="shared" si="51"/>
        <v>59107</v>
      </c>
      <c r="AR94" s="40">
        <f t="shared" si="42"/>
        <v>71492</v>
      </c>
      <c r="AS94" s="37"/>
      <c r="AT94" s="37">
        <f t="shared" si="43"/>
        <v>1</v>
      </c>
    </row>
    <row r="95" spans="1:46" ht="15" customHeight="1" x14ac:dyDescent="0.25">
      <c r="A95" s="43">
        <v>11</v>
      </c>
      <c r="B95" s="43">
        <v>400</v>
      </c>
      <c r="C95" s="44" t="s">
        <v>83</v>
      </c>
      <c r="D95" s="35">
        <v>9292</v>
      </c>
      <c r="E95" s="36">
        <v>26</v>
      </c>
      <c r="F95" s="58">
        <f t="shared" si="27"/>
        <v>1.414973347970818</v>
      </c>
      <c r="G95" s="52">
        <v>0</v>
      </c>
      <c r="H95" s="52">
        <v>23</v>
      </c>
      <c r="I95" s="37">
        <f t="shared" si="28"/>
        <v>0</v>
      </c>
      <c r="J95" s="37">
        <v>44</v>
      </c>
      <c r="K95" s="37">
        <v>50</v>
      </c>
      <c r="L95" s="37">
        <v>43</v>
      </c>
      <c r="M95" s="37">
        <v>38</v>
      </c>
      <c r="N95" s="48">
        <v>47</v>
      </c>
      <c r="O95" s="55">
        <v>26</v>
      </c>
      <c r="P95" s="45">
        <f t="shared" si="29"/>
        <v>50</v>
      </c>
      <c r="Q95" s="38">
        <f t="shared" si="30"/>
        <v>48</v>
      </c>
      <c r="R95" s="65">
        <v>115900</v>
      </c>
      <c r="S95" s="65">
        <v>1135082</v>
      </c>
      <c r="T95" s="66">
        <f t="shared" si="31"/>
        <v>10.210716</v>
      </c>
      <c r="U95" s="36">
        <v>2</v>
      </c>
      <c r="V95">
        <v>21</v>
      </c>
      <c r="W95">
        <f t="shared" si="44"/>
        <v>9.52</v>
      </c>
      <c r="X95" s="57">
        <v>9816.5042492237098</v>
      </c>
      <c r="Y95" s="46">
        <v>3999</v>
      </c>
      <c r="Z95" s="37">
        <f t="shared" si="32"/>
        <v>0.42013600000000001</v>
      </c>
      <c r="AA95" s="37" t="str">
        <f t="shared" si="33"/>
        <v/>
      </c>
      <c r="AB95" s="37" t="str">
        <f t="shared" si="34"/>
        <v/>
      </c>
      <c r="AC95" s="76">
        <f t="shared" si="45"/>
        <v>509.02206817975036</v>
      </c>
      <c r="AD95" s="76">
        <f t="shared" si="46"/>
        <v>0</v>
      </c>
      <c r="AE95" s="76">
        <f t="shared" si="52"/>
        <v>0</v>
      </c>
      <c r="AF95" s="76" t="str">
        <f t="shared" si="47"/>
        <v/>
      </c>
      <c r="AG95" s="37" t="str">
        <f t="shared" si="35"/>
        <v/>
      </c>
      <c r="AH95" s="37" t="str">
        <f t="shared" si="36"/>
        <v/>
      </c>
      <c r="AI95" s="38">
        <f t="shared" si="48"/>
        <v>509.02</v>
      </c>
      <c r="AJ95" s="38">
        <f t="shared" si="37"/>
        <v>509.02</v>
      </c>
      <c r="AK95" s="36">
        <f t="shared" si="38"/>
        <v>9110</v>
      </c>
      <c r="AL95" s="39">
        <f t="shared" si="39"/>
        <v>0.12439734468690533</v>
      </c>
      <c r="AM95" s="36">
        <f t="shared" si="49"/>
        <v>-22.640316733016771</v>
      </c>
      <c r="AN95" s="36">
        <f t="shared" si="50"/>
        <v>9110</v>
      </c>
      <c r="AO95" s="36">
        <f t="shared" si="40"/>
        <v>260</v>
      </c>
      <c r="AP95" s="36">
        <f t="shared" si="41"/>
        <v>199.95000000000002</v>
      </c>
      <c r="AQ95" s="36">
        <f t="shared" si="51"/>
        <v>9092</v>
      </c>
      <c r="AR95" s="40">
        <f t="shared" si="42"/>
        <v>9110</v>
      </c>
      <c r="AS95" s="37"/>
      <c r="AT95" s="37">
        <f t="shared" si="43"/>
        <v>1</v>
      </c>
    </row>
    <row r="96" spans="1:46" ht="15" customHeight="1" x14ac:dyDescent="0.25">
      <c r="A96" s="43">
        <v>37</v>
      </c>
      <c r="B96" s="43">
        <v>200</v>
      </c>
      <c r="C96" s="44" t="s">
        <v>84</v>
      </c>
      <c r="D96" s="35">
        <v>55427</v>
      </c>
      <c r="E96" s="36">
        <v>141</v>
      </c>
      <c r="F96" s="58">
        <f t="shared" si="27"/>
        <v>2.1492191126553797</v>
      </c>
      <c r="G96" s="52">
        <v>86</v>
      </c>
      <c r="H96" s="52">
        <v>124</v>
      </c>
      <c r="I96" s="37">
        <f t="shared" si="28"/>
        <v>69.354800000000012</v>
      </c>
      <c r="J96" s="37">
        <v>311</v>
      </c>
      <c r="K96" s="37">
        <v>329</v>
      </c>
      <c r="L96" s="37">
        <v>251</v>
      </c>
      <c r="M96" s="37">
        <v>210</v>
      </c>
      <c r="N96" s="48">
        <v>175</v>
      </c>
      <c r="O96" s="55">
        <v>141</v>
      </c>
      <c r="P96" s="45">
        <f t="shared" si="29"/>
        <v>329</v>
      </c>
      <c r="Q96" s="38">
        <f t="shared" si="30"/>
        <v>57.14</v>
      </c>
      <c r="R96" s="65">
        <v>704300</v>
      </c>
      <c r="S96" s="65">
        <v>4579185</v>
      </c>
      <c r="T96" s="66">
        <f t="shared" si="31"/>
        <v>15.380466</v>
      </c>
      <c r="U96" s="36">
        <v>40</v>
      </c>
      <c r="V96">
        <v>170</v>
      </c>
      <c r="W96">
        <f t="shared" si="44"/>
        <v>23.53</v>
      </c>
      <c r="X96" s="57">
        <v>44112.020375546701</v>
      </c>
      <c r="Y96" s="46">
        <v>104003</v>
      </c>
      <c r="Z96" s="37">
        <f t="shared" si="32"/>
        <v>0.42013600000000001</v>
      </c>
      <c r="AA96" s="37" t="str">
        <f t="shared" si="33"/>
        <v/>
      </c>
      <c r="AB96" s="37" t="str">
        <f t="shared" si="34"/>
        <v/>
      </c>
      <c r="AC96" s="76">
        <f t="shared" si="45"/>
        <v>671.20006994598236</v>
      </c>
      <c r="AD96" s="76">
        <f t="shared" si="46"/>
        <v>0</v>
      </c>
      <c r="AE96" s="76">
        <f t="shared" si="52"/>
        <v>0</v>
      </c>
      <c r="AF96" s="76" t="str">
        <f t="shared" si="47"/>
        <v/>
      </c>
      <c r="AG96" s="37" t="str">
        <f t="shared" si="35"/>
        <v/>
      </c>
      <c r="AH96" s="37" t="str">
        <f t="shared" si="36"/>
        <v/>
      </c>
      <c r="AI96" s="38">
        <f t="shared" si="48"/>
        <v>671.2</v>
      </c>
      <c r="AJ96" s="38">
        <f t="shared" si="37"/>
        <v>671.2</v>
      </c>
      <c r="AK96" s="36">
        <f t="shared" si="38"/>
        <v>76106</v>
      </c>
      <c r="AL96" s="39">
        <f t="shared" si="39"/>
        <v>0.12439734468690533</v>
      </c>
      <c r="AM96" s="36">
        <f t="shared" si="49"/>
        <v>2572.4126907805153</v>
      </c>
      <c r="AN96" s="36">
        <f t="shared" si="50"/>
        <v>57999</v>
      </c>
      <c r="AO96" s="36">
        <f t="shared" si="40"/>
        <v>1410</v>
      </c>
      <c r="AP96" s="36">
        <f t="shared" si="41"/>
        <v>5200.1500000000005</v>
      </c>
      <c r="AQ96" s="36">
        <f t="shared" si="51"/>
        <v>54017</v>
      </c>
      <c r="AR96" s="40">
        <f t="shared" si="42"/>
        <v>57999</v>
      </c>
      <c r="AS96" s="37"/>
      <c r="AT96" s="37">
        <f t="shared" si="43"/>
        <v>1</v>
      </c>
    </row>
    <row r="97" spans="1:46" ht="15" customHeight="1" x14ac:dyDescent="0.25">
      <c r="A97" s="43">
        <v>30</v>
      </c>
      <c r="B97" s="43">
        <v>6000</v>
      </c>
      <c r="C97" s="44" t="s">
        <v>85</v>
      </c>
      <c r="D97" s="35">
        <v>645348</v>
      </c>
      <c r="E97" s="36">
        <v>1782</v>
      </c>
      <c r="F97" s="58">
        <f t="shared" si="27"/>
        <v>3.2509076997008561</v>
      </c>
      <c r="G97" s="52">
        <v>131</v>
      </c>
      <c r="H97" s="52">
        <v>735</v>
      </c>
      <c r="I97" s="37">
        <f t="shared" si="28"/>
        <v>17.8231</v>
      </c>
      <c r="J97" s="37">
        <v>744</v>
      </c>
      <c r="K97" s="37">
        <v>1015</v>
      </c>
      <c r="L97" s="37">
        <v>1139</v>
      </c>
      <c r="M97" s="37">
        <v>1276</v>
      </c>
      <c r="N97" s="45">
        <v>1793</v>
      </c>
      <c r="O97" s="55">
        <v>1769</v>
      </c>
      <c r="P97" s="45">
        <f t="shared" si="29"/>
        <v>1793</v>
      </c>
      <c r="Q97" s="38">
        <f t="shared" si="30"/>
        <v>0.61</v>
      </c>
      <c r="R97" s="65">
        <v>14730000</v>
      </c>
      <c r="S97" s="65">
        <v>115271200</v>
      </c>
      <c r="T97" s="66">
        <f t="shared" si="31"/>
        <v>12.778560000000001</v>
      </c>
      <c r="U97" s="36">
        <v>228</v>
      </c>
      <c r="V97">
        <v>1687</v>
      </c>
      <c r="W97">
        <f t="shared" si="44"/>
        <v>13.52</v>
      </c>
      <c r="X97" s="57">
        <v>1084329.6698911539</v>
      </c>
      <c r="Y97" s="46">
        <v>783736</v>
      </c>
      <c r="Z97" s="37">
        <f t="shared" si="32"/>
        <v>0.42013600000000001</v>
      </c>
      <c r="AA97" s="37" t="str">
        <f t="shared" si="33"/>
        <v/>
      </c>
      <c r="AB97" s="37" t="str">
        <f t="shared" si="34"/>
        <v/>
      </c>
      <c r="AC97" s="76">
        <f t="shared" si="45"/>
        <v>914.53773998682595</v>
      </c>
      <c r="AD97" s="76">
        <f t="shared" si="46"/>
        <v>0</v>
      </c>
      <c r="AE97" s="76">
        <f t="shared" si="52"/>
        <v>0</v>
      </c>
      <c r="AF97" s="76" t="str">
        <f t="shared" si="47"/>
        <v/>
      </c>
      <c r="AG97" s="37" t="str">
        <f t="shared" si="35"/>
        <v/>
      </c>
      <c r="AH97" s="37" t="str">
        <f t="shared" si="36"/>
        <v/>
      </c>
      <c r="AI97" s="38">
        <f t="shared" si="48"/>
        <v>914.54</v>
      </c>
      <c r="AJ97" s="38">
        <f t="shared" si="37"/>
        <v>914.54</v>
      </c>
      <c r="AK97" s="36">
        <f t="shared" si="38"/>
        <v>1174144</v>
      </c>
      <c r="AL97" s="39">
        <f t="shared" si="39"/>
        <v>0.12439734468690533</v>
      </c>
      <c r="AM97" s="36">
        <f t="shared" si="49"/>
        <v>65780.818281056796</v>
      </c>
      <c r="AN97" s="36">
        <f t="shared" si="50"/>
        <v>711129</v>
      </c>
      <c r="AO97" s="36">
        <f t="shared" si="40"/>
        <v>17820</v>
      </c>
      <c r="AP97" s="36">
        <f t="shared" si="41"/>
        <v>39186.800000000003</v>
      </c>
      <c r="AQ97" s="36">
        <f t="shared" si="51"/>
        <v>627528</v>
      </c>
      <c r="AR97" s="40">
        <f t="shared" si="42"/>
        <v>711129</v>
      </c>
      <c r="AS97" s="37"/>
      <c r="AT97" s="37">
        <f t="shared" si="43"/>
        <v>1</v>
      </c>
    </row>
    <row r="98" spans="1:46" ht="15" customHeight="1" x14ac:dyDescent="0.25">
      <c r="A98" s="43">
        <v>18</v>
      </c>
      <c r="B98" s="43">
        <v>200</v>
      </c>
      <c r="C98" s="44" t="s">
        <v>86</v>
      </c>
      <c r="D98" s="35">
        <v>4695588</v>
      </c>
      <c r="E98" s="36">
        <v>14679</v>
      </c>
      <c r="F98" s="58">
        <f t="shared" si="27"/>
        <v>4.166696470479601</v>
      </c>
      <c r="G98" s="52">
        <v>1506</v>
      </c>
      <c r="H98" s="52">
        <v>6595</v>
      </c>
      <c r="I98" s="37">
        <f t="shared" si="28"/>
        <v>22.8355</v>
      </c>
      <c r="J98" s="37">
        <v>11667</v>
      </c>
      <c r="K98" s="37">
        <v>11489</v>
      </c>
      <c r="L98" s="37">
        <v>12353</v>
      </c>
      <c r="M98" s="37">
        <v>13178</v>
      </c>
      <c r="N98" s="45">
        <v>13590</v>
      </c>
      <c r="O98" s="55">
        <v>14395</v>
      </c>
      <c r="P98" s="45">
        <f t="shared" si="29"/>
        <v>14395</v>
      </c>
      <c r="Q98" s="38">
        <f t="shared" si="30"/>
        <v>0</v>
      </c>
      <c r="R98" s="65">
        <v>189313100</v>
      </c>
      <c r="S98" s="65">
        <v>958263436</v>
      </c>
      <c r="T98" s="66">
        <f t="shared" si="31"/>
        <v>19.755851</v>
      </c>
      <c r="U98" s="36">
        <v>2258</v>
      </c>
      <c r="V98">
        <v>14053</v>
      </c>
      <c r="W98">
        <f t="shared" si="44"/>
        <v>16.07</v>
      </c>
      <c r="X98" s="57">
        <v>10029801.8076506</v>
      </c>
      <c r="Y98" s="46">
        <v>6256237</v>
      </c>
      <c r="Z98" s="37">
        <f t="shared" si="32"/>
        <v>0.42013600000000001</v>
      </c>
      <c r="AA98" s="37" t="str">
        <f t="shared" si="33"/>
        <v/>
      </c>
      <c r="AB98" s="37" t="str">
        <f t="shared" si="34"/>
        <v/>
      </c>
      <c r="AC98" s="76">
        <f t="shared" si="45"/>
        <v>0</v>
      </c>
      <c r="AD98" s="76">
        <f t="shared" si="46"/>
        <v>0</v>
      </c>
      <c r="AE98" s="76">
        <f t="shared" si="52"/>
        <v>904.46832754934997</v>
      </c>
      <c r="AF98" s="76" t="str">
        <f t="shared" si="47"/>
        <v/>
      </c>
      <c r="AG98" s="37" t="str">
        <f t="shared" si="35"/>
        <v/>
      </c>
      <c r="AH98" s="37" t="str">
        <f t="shared" si="36"/>
        <v/>
      </c>
      <c r="AI98" s="38">
        <f t="shared" si="48"/>
        <v>904.47</v>
      </c>
      <c r="AJ98" s="38">
        <f t="shared" si="37"/>
        <v>904.47</v>
      </c>
      <c r="AK98" s="36">
        <f t="shared" si="38"/>
        <v>9062834</v>
      </c>
      <c r="AL98" s="39">
        <f t="shared" si="39"/>
        <v>0.12439734468690533</v>
      </c>
      <c r="AM98" s="36">
        <f t="shared" si="49"/>
        <v>543273.80599450856</v>
      </c>
      <c r="AN98" s="36">
        <f t="shared" si="50"/>
        <v>5238862</v>
      </c>
      <c r="AO98" s="36">
        <f t="shared" si="40"/>
        <v>146790</v>
      </c>
      <c r="AP98" s="36">
        <f t="shared" si="41"/>
        <v>312811.85000000003</v>
      </c>
      <c r="AQ98" s="36">
        <f t="shared" si="51"/>
        <v>4548798</v>
      </c>
      <c r="AR98" s="40">
        <f t="shared" si="42"/>
        <v>5238862</v>
      </c>
      <c r="AS98" s="37"/>
      <c r="AT98" s="37">
        <f t="shared" si="43"/>
        <v>1</v>
      </c>
    </row>
    <row r="99" spans="1:46" ht="15" customHeight="1" x14ac:dyDescent="0.25">
      <c r="A99" s="43">
        <v>21</v>
      </c>
      <c r="B99" s="43">
        <v>200</v>
      </c>
      <c r="C99" s="44" t="s">
        <v>87</v>
      </c>
      <c r="D99" s="35">
        <v>119325</v>
      </c>
      <c r="E99" s="36">
        <v>502</v>
      </c>
      <c r="F99" s="58">
        <f t="shared" si="27"/>
        <v>2.7007037171450192</v>
      </c>
      <c r="G99" s="52">
        <v>35</v>
      </c>
      <c r="H99" s="52">
        <v>264</v>
      </c>
      <c r="I99" s="37">
        <f t="shared" si="28"/>
        <v>13.2576</v>
      </c>
      <c r="J99" s="37">
        <v>414</v>
      </c>
      <c r="K99" s="37">
        <v>473</v>
      </c>
      <c r="L99" s="37">
        <v>441</v>
      </c>
      <c r="M99" s="37">
        <v>450</v>
      </c>
      <c r="N99" s="48">
        <v>489</v>
      </c>
      <c r="O99" s="55">
        <v>501</v>
      </c>
      <c r="P99" s="45">
        <f t="shared" si="29"/>
        <v>501</v>
      </c>
      <c r="Q99" s="38">
        <f t="shared" si="30"/>
        <v>0</v>
      </c>
      <c r="R99" s="65">
        <v>9660700</v>
      </c>
      <c r="S99" s="65">
        <v>33436671</v>
      </c>
      <c r="T99" s="66">
        <f t="shared" si="31"/>
        <v>28.892529</v>
      </c>
      <c r="U99" s="36">
        <v>115</v>
      </c>
      <c r="V99">
        <v>608</v>
      </c>
      <c r="W99">
        <f t="shared" si="44"/>
        <v>18.91</v>
      </c>
      <c r="X99" s="57">
        <v>362208.25989882299</v>
      </c>
      <c r="Y99" s="46">
        <v>257192</v>
      </c>
      <c r="Z99" s="37">
        <f t="shared" si="32"/>
        <v>0.42013600000000001</v>
      </c>
      <c r="AA99" s="37" t="str">
        <f t="shared" si="33"/>
        <v/>
      </c>
      <c r="AB99" s="37" t="str">
        <f t="shared" si="34"/>
        <v/>
      </c>
      <c r="AC99" s="76">
        <f t="shared" si="45"/>
        <v>793.01033493184036</v>
      </c>
      <c r="AD99" s="76">
        <f t="shared" si="46"/>
        <v>0</v>
      </c>
      <c r="AE99" s="76">
        <f t="shared" si="52"/>
        <v>0</v>
      </c>
      <c r="AF99" s="76" t="str">
        <f t="shared" si="47"/>
        <v/>
      </c>
      <c r="AG99" s="37" t="str">
        <f t="shared" si="35"/>
        <v/>
      </c>
      <c r="AH99" s="37" t="str">
        <f t="shared" si="36"/>
        <v/>
      </c>
      <c r="AI99" s="38">
        <f t="shared" si="48"/>
        <v>793.01</v>
      </c>
      <c r="AJ99" s="38">
        <f t="shared" si="37"/>
        <v>793.01</v>
      </c>
      <c r="AK99" s="36">
        <f t="shared" si="38"/>
        <v>245914</v>
      </c>
      <c r="AL99" s="39">
        <f t="shared" si="39"/>
        <v>0.12439734468690533</v>
      </c>
      <c r="AM99" s="36">
        <f t="shared" si="49"/>
        <v>15747.335466570659</v>
      </c>
      <c r="AN99" s="36">
        <f t="shared" si="50"/>
        <v>135072</v>
      </c>
      <c r="AO99" s="36">
        <f t="shared" si="40"/>
        <v>5020</v>
      </c>
      <c r="AP99" s="36">
        <f t="shared" si="41"/>
        <v>12859.6</v>
      </c>
      <c r="AQ99" s="36">
        <f t="shared" si="51"/>
        <v>114305</v>
      </c>
      <c r="AR99" s="40">
        <f t="shared" si="42"/>
        <v>135072</v>
      </c>
      <c r="AS99" s="37"/>
      <c r="AT99" s="37">
        <f t="shared" si="43"/>
        <v>1</v>
      </c>
    </row>
    <row r="100" spans="1:46" ht="15" customHeight="1" x14ac:dyDescent="0.25">
      <c r="A100" s="43">
        <v>84</v>
      </c>
      <c r="B100" s="43">
        <v>100</v>
      </c>
      <c r="C100" s="44" t="s">
        <v>88</v>
      </c>
      <c r="D100" s="35">
        <v>1790549</v>
      </c>
      <c r="E100" s="36">
        <v>3343</v>
      </c>
      <c r="F100" s="58">
        <f t="shared" si="27"/>
        <v>3.5241363765925686</v>
      </c>
      <c r="G100" s="52">
        <v>273</v>
      </c>
      <c r="H100" s="52">
        <v>1654</v>
      </c>
      <c r="I100" s="37">
        <f t="shared" si="28"/>
        <v>16.505400000000002</v>
      </c>
      <c r="J100" s="37">
        <v>4200</v>
      </c>
      <c r="K100" s="37">
        <v>3909</v>
      </c>
      <c r="L100" s="37">
        <v>3708</v>
      </c>
      <c r="M100" s="37">
        <v>3559</v>
      </c>
      <c r="N100" s="45">
        <v>3386</v>
      </c>
      <c r="O100" s="55">
        <v>3430</v>
      </c>
      <c r="P100" s="45">
        <f t="shared" si="29"/>
        <v>4200</v>
      </c>
      <c r="Q100" s="38">
        <f t="shared" si="30"/>
        <v>20.399999999999999</v>
      </c>
      <c r="R100" s="65">
        <v>26348300</v>
      </c>
      <c r="S100" s="65">
        <v>205413906</v>
      </c>
      <c r="T100" s="66">
        <f t="shared" si="31"/>
        <v>12.826931</v>
      </c>
      <c r="U100" s="36">
        <v>638</v>
      </c>
      <c r="V100">
        <v>3439</v>
      </c>
      <c r="W100">
        <f t="shared" si="44"/>
        <v>18.55</v>
      </c>
      <c r="X100" s="57">
        <v>2061343.2019448499</v>
      </c>
      <c r="Y100" s="46">
        <v>1041581</v>
      </c>
      <c r="Z100" s="37">
        <f t="shared" si="32"/>
        <v>0.42013600000000001</v>
      </c>
      <c r="AA100" s="37" t="str">
        <f t="shared" si="33"/>
        <v/>
      </c>
      <c r="AB100" s="37" t="str">
        <f t="shared" si="34"/>
        <v/>
      </c>
      <c r="AC100" s="76">
        <f t="shared" si="45"/>
        <v>0</v>
      </c>
      <c r="AD100" s="76">
        <f t="shared" si="46"/>
        <v>1211.6423816097499</v>
      </c>
      <c r="AE100" s="76">
        <f t="shared" si="52"/>
        <v>0</v>
      </c>
      <c r="AF100" s="76" t="str">
        <f t="shared" si="47"/>
        <v/>
      </c>
      <c r="AG100" s="37" t="str">
        <f t="shared" si="35"/>
        <v/>
      </c>
      <c r="AH100" s="37" t="str">
        <f t="shared" si="36"/>
        <v/>
      </c>
      <c r="AI100" s="38">
        <f t="shared" si="48"/>
        <v>1211.6400000000001</v>
      </c>
      <c r="AJ100" s="38">
        <f t="shared" si="37"/>
        <v>1211.6400000000001</v>
      </c>
      <c r="AK100" s="36">
        <f t="shared" si="38"/>
        <v>3184468</v>
      </c>
      <c r="AL100" s="39">
        <f t="shared" si="39"/>
        <v>0.12439734468690533</v>
      </c>
      <c r="AM100" s="36">
        <f t="shared" si="49"/>
        <v>173399.8223086264</v>
      </c>
      <c r="AN100" s="36">
        <f t="shared" si="50"/>
        <v>1963949</v>
      </c>
      <c r="AO100" s="36">
        <f t="shared" si="40"/>
        <v>33430</v>
      </c>
      <c r="AP100" s="36">
        <f t="shared" si="41"/>
        <v>52079.05</v>
      </c>
      <c r="AQ100" s="36">
        <f t="shared" si="51"/>
        <v>1757119</v>
      </c>
      <c r="AR100" s="40">
        <f t="shared" si="42"/>
        <v>1963949</v>
      </c>
      <c r="AS100" s="37"/>
      <c r="AT100" s="37">
        <f t="shared" si="43"/>
        <v>1</v>
      </c>
    </row>
    <row r="101" spans="1:46" ht="15" customHeight="1" x14ac:dyDescent="0.25">
      <c r="A101" s="43">
        <v>18</v>
      </c>
      <c r="B101" s="43">
        <v>1900</v>
      </c>
      <c r="C101" s="44" t="s">
        <v>89</v>
      </c>
      <c r="D101" s="35">
        <v>0</v>
      </c>
      <c r="E101" s="36">
        <v>2667</v>
      </c>
      <c r="F101" s="58">
        <f t="shared" si="27"/>
        <v>3.4260230156898763</v>
      </c>
      <c r="G101" s="52">
        <v>25</v>
      </c>
      <c r="H101" s="52">
        <v>1835</v>
      </c>
      <c r="I101" s="37">
        <f t="shared" si="28"/>
        <v>1.3624000000000001</v>
      </c>
      <c r="J101" s="37">
        <v>233</v>
      </c>
      <c r="K101" s="37">
        <v>384</v>
      </c>
      <c r="L101" s="37">
        <v>432</v>
      </c>
      <c r="M101" s="37">
        <v>979</v>
      </c>
      <c r="N101" s="45">
        <v>2346</v>
      </c>
      <c r="O101" s="55">
        <v>2574</v>
      </c>
      <c r="P101" s="45">
        <f t="shared" si="29"/>
        <v>2574</v>
      </c>
      <c r="Q101" s="38">
        <f t="shared" si="30"/>
        <v>0</v>
      </c>
      <c r="R101" s="65">
        <v>19096400</v>
      </c>
      <c r="S101" s="65">
        <v>761898253</v>
      </c>
      <c r="T101" s="66">
        <f t="shared" si="31"/>
        <v>2.506424</v>
      </c>
      <c r="U101" s="36">
        <v>512</v>
      </c>
      <c r="V101">
        <v>2576</v>
      </c>
      <c r="W101">
        <f t="shared" si="44"/>
        <v>19.88</v>
      </c>
      <c r="X101" s="57">
        <v>6159243.2733049197</v>
      </c>
      <c r="Y101" s="46">
        <v>2745375</v>
      </c>
      <c r="Z101" s="37">
        <f t="shared" si="32"/>
        <v>0.42013600000000001</v>
      </c>
      <c r="AA101" s="37">
        <f t="shared" si="33"/>
        <v>0.33400000000000002</v>
      </c>
      <c r="AB101" s="37" t="str">
        <f t="shared" si="34"/>
        <v/>
      </c>
      <c r="AC101" s="76">
        <f t="shared" si="45"/>
        <v>953.21668563653282</v>
      </c>
      <c r="AD101" s="76">
        <f t="shared" si="46"/>
        <v>608.91099065399999</v>
      </c>
      <c r="AE101" s="76">
        <f t="shared" si="52"/>
        <v>0</v>
      </c>
      <c r="AF101" s="76">
        <f t="shared" si="47"/>
        <v>838.21858351236676</v>
      </c>
      <c r="AG101" s="37" t="str">
        <f t="shared" si="35"/>
        <v/>
      </c>
      <c r="AH101" s="37">
        <f t="shared" si="36"/>
        <v>1</v>
      </c>
      <c r="AI101" s="38">
        <f t="shared" si="48"/>
        <v>838.22</v>
      </c>
      <c r="AJ101" s="38">
        <f t="shared" si="37"/>
        <v>838.22</v>
      </c>
      <c r="AK101" s="36">
        <f t="shared" si="38"/>
        <v>0</v>
      </c>
      <c r="AL101" s="39">
        <f t="shared" si="39"/>
        <v>0.12439734468690533</v>
      </c>
      <c r="AM101" s="36">
        <f t="shared" si="49"/>
        <v>0</v>
      </c>
      <c r="AN101" s="36">
        <f t="shared" si="50"/>
        <v>0</v>
      </c>
      <c r="AO101" s="36">
        <f t="shared" si="40"/>
        <v>26670</v>
      </c>
      <c r="AP101" s="36">
        <f t="shared" si="41"/>
        <v>137268.75</v>
      </c>
      <c r="AQ101" s="36">
        <f t="shared" si="51"/>
        <v>-26670</v>
      </c>
      <c r="AR101" s="40">
        <f t="shared" si="42"/>
        <v>0</v>
      </c>
      <c r="AS101" s="37"/>
      <c r="AT101" s="37">
        <f t="shared" si="43"/>
        <v>0</v>
      </c>
    </row>
    <row r="102" spans="1:46" ht="15" customHeight="1" x14ac:dyDescent="0.25">
      <c r="A102" s="43">
        <v>53</v>
      </c>
      <c r="B102" s="43">
        <v>300</v>
      </c>
      <c r="C102" s="44" t="s">
        <v>90</v>
      </c>
      <c r="D102" s="35">
        <v>142216</v>
      </c>
      <c r="E102" s="36">
        <v>502</v>
      </c>
      <c r="F102" s="58">
        <f t="shared" si="27"/>
        <v>2.7007037171450192</v>
      </c>
      <c r="G102" s="52">
        <v>41</v>
      </c>
      <c r="H102" s="52">
        <v>166</v>
      </c>
      <c r="I102" s="37">
        <f t="shared" si="28"/>
        <v>24.698800000000002</v>
      </c>
      <c r="J102" s="37">
        <v>563</v>
      </c>
      <c r="K102" s="37">
        <v>559</v>
      </c>
      <c r="L102" s="37">
        <v>532</v>
      </c>
      <c r="M102" s="37">
        <v>502</v>
      </c>
      <c r="N102" s="48">
        <v>473</v>
      </c>
      <c r="O102" s="55">
        <v>506</v>
      </c>
      <c r="P102" s="45">
        <f t="shared" si="29"/>
        <v>563</v>
      </c>
      <c r="Q102" s="38">
        <f t="shared" si="30"/>
        <v>10.83</v>
      </c>
      <c r="R102" s="65">
        <v>30437900</v>
      </c>
      <c r="S102" s="65">
        <v>59714094</v>
      </c>
      <c r="T102" s="66">
        <f t="shared" si="31"/>
        <v>50.972723000000002</v>
      </c>
      <c r="U102" s="36">
        <v>69</v>
      </c>
      <c r="V102">
        <v>523</v>
      </c>
      <c r="W102">
        <f t="shared" si="44"/>
        <v>13.19</v>
      </c>
      <c r="X102" s="57">
        <v>818969.89529822697</v>
      </c>
      <c r="Y102" s="46">
        <v>251304</v>
      </c>
      <c r="Z102" s="37">
        <f t="shared" si="32"/>
        <v>0.42013600000000001</v>
      </c>
      <c r="AA102" s="37" t="str">
        <f t="shared" si="33"/>
        <v/>
      </c>
      <c r="AB102" s="37" t="str">
        <f t="shared" si="34"/>
        <v/>
      </c>
      <c r="AC102" s="76">
        <f t="shared" si="45"/>
        <v>793.01033493184036</v>
      </c>
      <c r="AD102" s="76">
        <f t="shared" si="46"/>
        <v>0</v>
      </c>
      <c r="AE102" s="76">
        <f t="shared" si="52"/>
        <v>0</v>
      </c>
      <c r="AF102" s="76" t="str">
        <f t="shared" si="47"/>
        <v/>
      </c>
      <c r="AG102" s="37" t="str">
        <f t="shared" si="35"/>
        <v/>
      </c>
      <c r="AH102" s="37" t="str">
        <f t="shared" si="36"/>
        <v/>
      </c>
      <c r="AI102" s="38">
        <f t="shared" si="48"/>
        <v>793.01</v>
      </c>
      <c r="AJ102" s="38">
        <f t="shared" si="37"/>
        <v>793.01</v>
      </c>
      <c r="AK102" s="36">
        <f t="shared" si="38"/>
        <v>54012</v>
      </c>
      <c r="AL102" s="39">
        <f t="shared" si="39"/>
        <v>0.12439734468690533</v>
      </c>
      <c r="AM102" s="36">
        <f t="shared" si="49"/>
        <v>-10972.343390763797</v>
      </c>
      <c r="AN102" s="36">
        <f t="shared" si="50"/>
        <v>54012</v>
      </c>
      <c r="AO102" s="36">
        <f t="shared" si="40"/>
        <v>5020</v>
      </c>
      <c r="AP102" s="36">
        <f t="shared" si="41"/>
        <v>12565.2</v>
      </c>
      <c r="AQ102" s="36">
        <f t="shared" si="51"/>
        <v>137196</v>
      </c>
      <c r="AR102" s="40">
        <f t="shared" si="42"/>
        <v>137196</v>
      </c>
      <c r="AS102" s="37"/>
      <c r="AT102" s="37">
        <f t="shared" si="43"/>
        <v>1</v>
      </c>
    </row>
    <row r="103" spans="1:46" ht="15" customHeight="1" x14ac:dyDescent="0.25">
      <c r="A103" s="43">
        <v>22</v>
      </c>
      <c r="B103" s="43">
        <v>200</v>
      </c>
      <c r="C103" s="44" t="s">
        <v>91</v>
      </c>
      <c r="D103" s="35">
        <v>133143</v>
      </c>
      <c r="E103" s="36">
        <v>345</v>
      </c>
      <c r="F103" s="58">
        <f t="shared" si="27"/>
        <v>2.537819095073274</v>
      </c>
      <c r="G103" s="52">
        <v>95</v>
      </c>
      <c r="H103" s="52">
        <v>179</v>
      </c>
      <c r="I103" s="37">
        <f t="shared" si="28"/>
        <v>53.072600000000001</v>
      </c>
      <c r="J103" s="37">
        <v>470</v>
      </c>
      <c r="K103" s="37">
        <v>487</v>
      </c>
      <c r="L103" s="37">
        <v>426</v>
      </c>
      <c r="M103" s="37">
        <v>379</v>
      </c>
      <c r="N103" s="48">
        <v>365</v>
      </c>
      <c r="O103" s="55">
        <v>348</v>
      </c>
      <c r="P103" s="45">
        <f t="shared" si="29"/>
        <v>487</v>
      </c>
      <c r="Q103" s="38">
        <f t="shared" si="30"/>
        <v>29.16</v>
      </c>
      <c r="R103" s="65">
        <v>2205700</v>
      </c>
      <c r="S103" s="65">
        <v>6140900</v>
      </c>
      <c r="T103" s="66">
        <f t="shared" si="31"/>
        <v>35.918188000000001</v>
      </c>
      <c r="U103" s="36">
        <v>76</v>
      </c>
      <c r="V103">
        <v>274</v>
      </c>
      <c r="W103">
        <f t="shared" si="44"/>
        <v>27.74</v>
      </c>
      <c r="X103" s="57">
        <v>78386.537070846505</v>
      </c>
      <c r="Y103" s="46">
        <v>194196</v>
      </c>
      <c r="Z103" s="37">
        <f t="shared" si="32"/>
        <v>0.42013600000000001</v>
      </c>
      <c r="AA103" s="37" t="str">
        <f t="shared" si="33"/>
        <v/>
      </c>
      <c r="AB103" s="37" t="str">
        <f t="shared" si="34"/>
        <v/>
      </c>
      <c r="AC103" s="76">
        <f t="shared" si="45"/>
        <v>757.03286826249951</v>
      </c>
      <c r="AD103" s="76">
        <f t="shared" si="46"/>
        <v>0</v>
      </c>
      <c r="AE103" s="76">
        <f t="shared" si="52"/>
        <v>0</v>
      </c>
      <c r="AF103" s="76" t="str">
        <f t="shared" si="47"/>
        <v/>
      </c>
      <c r="AG103" s="37" t="str">
        <f t="shared" si="35"/>
        <v/>
      </c>
      <c r="AH103" s="37" t="str">
        <f t="shared" si="36"/>
        <v/>
      </c>
      <c r="AI103" s="38">
        <f t="shared" si="48"/>
        <v>757.03</v>
      </c>
      <c r="AJ103" s="38">
        <f t="shared" si="37"/>
        <v>757.03</v>
      </c>
      <c r="AK103" s="36">
        <f t="shared" si="38"/>
        <v>228242</v>
      </c>
      <c r="AL103" s="39">
        <f t="shared" si="39"/>
        <v>0.12439734468690533</v>
      </c>
      <c r="AM103" s="36">
        <f t="shared" si="49"/>
        <v>11830.063082380009</v>
      </c>
      <c r="AN103" s="36">
        <f t="shared" si="50"/>
        <v>144973</v>
      </c>
      <c r="AO103" s="36">
        <f t="shared" si="40"/>
        <v>3450</v>
      </c>
      <c r="AP103" s="36">
        <f t="shared" si="41"/>
        <v>9709.8000000000011</v>
      </c>
      <c r="AQ103" s="36">
        <f t="shared" si="51"/>
        <v>129693</v>
      </c>
      <c r="AR103" s="40">
        <f t="shared" si="42"/>
        <v>144973</v>
      </c>
      <c r="AS103" s="37"/>
      <c r="AT103" s="37">
        <f t="shared" si="43"/>
        <v>1</v>
      </c>
    </row>
    <row r="104" spans="1:46" ht="15" customHeight="1" x14ac:dyDescent="0.25">
      <c r="A104" s="43">
        <v>58</v>
      </c>
      <c r="B104" s="43">
        <v>400</v>
      </c>
      <c r="C104" s="44" t="s">
        <v>92</v>
      </c>
      <c r="D104" s="35">
        <v>23981</v>
      </c>
      <c r="E104" s="36">
        <v>133</v>
      </c>
      <c r="F104" s="58">
        <f t="shared" si="27"/>
        <v>2.1238516409670858</v>
      </c>
      <c r="G104" s="52">
        <v>22</v>
      </c>
      <c r="H104" s="52">
        <v>44</v>
      </c>
      <c r="I104" s="37">
        <f t="shared" si="28"/>
        <v>50</v>
      </c>
      <c r="J104" s="37">
        <v>113</v>
      </c>
      <c r="K104" s="37">
        <v>93</v>
      </c>
      <c r="L104" s="37">
        <v>125</v>
      </c>
      <c r="M104" s="37">
        <v>156</v>
      </c>
      <c r="N104" s="48">
        <v>139</v>
      </c>
      <c r="O104" s="55">
        <v>132</v>
      </c>
      <c r="P104" s="45">
        <f t="shared" si="29"/>
        <v>156</v>
      </c>
      <c r="Q104" s="38">
        <f t="shared" si="30"/>
        <v>14.74</v>
      </c>
      <c r="R104" s="65">
        <v>1507200</v>
      </c>
      <c r="S104" s="65">
        <v>6905300</v>
      </c>
      <c r="T104" s="66">
        <f t="shared" si="31"/>
        <v>21.826713000000002</v>
      </c>
      <c r="U104" s="36">
        <v>8</v>
      </c>
      <c r="V104">
        <v>110</v>
      </c>
      <c r="W104">
        <f t="shared" si="44"/>
        <v>7.27</v>
      </c>
      <c r="X104" s="57">
        <v>77068.781478915203</v>
      </c>
      <c r="Y104" s="46">
        <v>29943</v>
      </c>
      <c r="Z104" s="37">
        <f t="shared" si="32"/>
        <v>0.42013600000000001</v>
      </c>
      <c r="AA104" s="37" t="str">
        <f t="shared" si="33"/>
        <v/>
      </c>
      <c r="AB104" s="37" t="str">
        <f t="shared" si="34"/>
        <v/>
      </c>
      <c r="AC104" s="76">
        <f t="shared" si="45"/>
        <v>665.59697890188704</v>
      </c>
      <c r="AD104" s="76">
        <f t="shared" si="46"/>
        <v>0</v>
      </c>
      <c r="AE104" s="76">
        <f t="shared" si="52"/>
        <v>0</v>
      </c>
      <c r="AF104" s="76" t="str">
        <f t="shared" si="47"/>
        <v/>
      </c>
      <c r="AG104" s="37" t="str">
        <f t="shared" si="35"/>
        <v/>
      </c>
      <c r="AH104" s="37" t="str">
        <f t="shared" si="36"/>
        <v/>
      </c>
      <c r="AI104" s="38">
        <f t="shared" si="48"/>
        <v>665.6</v>
      </c>
      <c r="AJ104" s="38">
        <f t="shared" si="37"/>
        <v>665.6</v>
      </c>
      <c r="AK104" s="36">
        <f t="shared" si="38"/>
        <v>56145</v>
      </c>
      <c r="AL104" s="39">
        <f t="shared" si="39"/>
        <v>0.12439734468690533</v>
      </c>
      <c r="AM104" s="36">
        <f t="shared" si="49"/>
        <v>4001.1161945096233</v>
      </c>
      <c r="AN104" s="36">
        <f t="shared" si="50"/>
        <v>27982</v>
      </c>
      <c r="AO104" s="36">
        <f t="shared" si="40"/>
        <v>1330</v>
      </c>
      <c r="AP104" s="36">
        <f t="shared" si="41"/>
        <v>1497.15</v>
      </c>
      <c r="AQ104" s="36">
        <f t="shared" si="51"/>
        <v>22651</v>
      </c>
      <c r="AR104" s="40">
        <f t="shared" si="42"/>
        <v>27982</v>
      </c>
      <c r="AS104" s="37"/>
      <c r="AT104" s="37">
        <f t="shared" si="43"/>
        <v>1</v>
      </c>
    </row>
    <row r="105" spans="1:46" ht="15" customHeight="1" x14ac:dyDescent="0.25">
      <c r="A105" s="43">
        <v>27</v>
      </c>
      <c r="B105" s="43">
        <v>100</v>
      </c>
      <c r="C105" s="44" t="s">
        <v>93</v>
      </c>
      <c r="D105" s="35">
        <v>2500369</v>
      </c>
      <c r="E105" s="36">
        <v>33585</v>
      </c>
      <c r="F105" s="58">
        <f t="shared" si="27"/>
        <v>4.5261453526347113</v>
      </c>
      <c r="G105" s="52">
        <v>306</v>
      </c>
      <c r="H105" s="52">
        <v>11376</v>
      </c>
      <c r="I105" s="37">
        <f t="shared" si="28"/>
        <v>2.6898999999999997</v>
      </c>
      <c r="J105" s="37">
        <v>35173</v>
      </c>
      <c r="K105" s="37">
        <v>31230</v>
      </c>
      <c r="L105" s="37">
        <v>28887</v>
      </c>
      <c r="M105" s="37">
        <v>29172</v>
      </c>
      <c r="N105" s="45">
        <v>30104</v>
      </c>
      <c r="O105" s="55">
        <v>33782</v>
      </c>
      <c r="P105" s="45">
        <f t="shared" si="29"/>
        <v>35173</v>
      </c>
      <c r="Q105" s="38">
        <f t="shared" si="30"/>
        <v>4.51</v>
      </c>
      <c r="R105" s="65">
        <v>620097600</v>
      </c>
      <c r="S105" s="65">
        <v>3061881372</v>
      </c>
      <c r="T105" s="66">
        <f t="shared" si="31"/>
        <v>20.252175999999999</v>
      </c>
      <c r="U105" s="36">
        <v>3712</v>
      </c>
      <c r="V105">
        <v>33298</v>
      </c>
      <c r="W105">
        <f t="shared" si="44"/>
        <v>11.15</v>
      </c>
      <c r="X105" s="57">
        <v>39374805.4492504</v>
      </c>
      <c r="Y105" s="46">
        <v>21324065</v>
      </c>
      <c r="Z105" s="37">
        <f t="shared" si="32"/>
        <v>0.42013600000000001</v>
      </c>
      <c r="AA105" s="37" t="str">
        <f t="shared" si="33"/>
        <v/>
      </c>
      <c r="AB105" s="37" t="str">
        <f t="shared" si="34"/>
        <v/>
      </c>
      <c r="AC105" s="76">
        <f t="shared" si="45"/>
        <v>0</v>
      </c>
      <c r="AD105" s="76">
        <f t="shared" si="46"/>
        <v>0</v>
      </c>
      <c r="AE105" s="76">
        <f t="shared" si="52"/>
        <v>693.29700094559985</v>
      </c>
      <c r="AF105" s="76" t="str">
        <f t="shared" si="47"/>
        <v/>
      </c>
      <c r="AG105" s="37" t="str">
        <f t="shared" si="35"/>
        <v/>
      </c>
      <c r="AH105" s="37" t="str">
        <f t="shared" si="36"/>
        <v/>
      </c>
      <c r="AI105" s="38">
        <f t="shared" si="48"/>
        <v>693.3</v>
      </c>
      <c r="AJ105" s="38">
        <f t="shared" si="37"/>
        <v>693.3</v>
      </c>
      <c r="AK105" s="36">
        <f t="shared" si="38"/>
        <v>6741707</v>
      </c>
      <c r="AL105" s="39">
        <f t="shared" si="39"/>
        <v>0.12439734468690533</v>
      </c>
      <c r="AM105" s="36">
        <f t="shared" si="49"/>
        <v>527611.18511966965</v>
      </c>
      <c r="AN105" s="36">
        <f t="shared" si="50"/>
        <v>3027980</v>
      </c>
      <c r="AO105" s="36">
        <f t="shared" si="40"/>
        <v>335850</v>
      </c>
      <c r="AP105" s="36">
        <f t="shared" si="41"/>
        <v>1066203.25</v>
      </c>
      <c r="AQ105" s="36">
        <f t="shared" si="51"/>
        <v>2164519</v>
      </c>
      <c r="AR105" s="40">
        <f t="shared" si="42"/>
        <v>3027980</v>
      </c>
      <c r="AS105" s="37"/>
      <c r="AT105" s="37">
        <f t="shared" si="43"/>
        <v>1</v>
      </c>
    </row>
    <row r="106" spans="1:46" ht="15" customHeight="1" x14ac:dyDescent="0.25">
      <c r="A106" s="43">
        <v>27</v>
      </c>
      <c r="B106" s="43">
        <v>4900</v>
      </c>
      <c r="C106" s="44" t="s">
        <v>94</v>
      </c>
      <c r="D106" s="35">
        <v>0</v>
      </c>
      <c r="E106" s="36">
        <v>86106</v>
      </c>
      <c r="F106" s="58">
        <f t="shared" si="27"/>
        <v>4.9350334148230202</v>
      </c>
      <c r="G106" s="52">
        <v>750</v>
      </c>
      <c r="H106" s="52">
        <v>30230</v>
      </c>
      <c r="I106" s="37">
        <f t="shared" si="28"/>
        <v>2.4809999999999999</v>
      </c>
      <c r="J106" s="37">
        <v>26230</v>
      </c>
      <c r="K106" s="37">
        <v>43332</v>
      </c>
      <c r="L106" s="37">
        <v>56381</v>
      </c>
      <c r="M106" s="37">
        <v>67388</v>
      </c>
      <c r="N106" s="45">
        <v>75781</v>
      </c>
      <c r="O106" s="55">
        <v>86478</v>
      </c>
      <c r="P106" s="45">
        <f t="shared" si="29"/>
        <v>86478</v>
      </c>
      <c r="Q106" s="38">
        <f t="shared" si="30"/>
        <v>0.43</v>
      </c>
      <c r="R106" s="65">
        <v>2033632900</v>
      </c>
      <c r="S106" s="65">
        <v>10265788660</v>
      </c>
      <c r="T106" s="66">
        <f t="shared" si="31"/>
        <v>19.809806999999999</v>
      </c>
      <c r="U106" s="36">
        <v>9654</v>
      </c>
      <c r="V106">
        <v>85247</v>
      </c>
      <c r="W106">
        <f t="shared" si="44"/>
        <v>11.32</v>
      </c>
      <c r="X106" s="57">
        <v>115058880.22953799</v>
      </c>
      <c r="Y106" s="46">
        <v>52837211</v>
      </c>
      <c r="Z106" s="37">
        <f t="shared" si="32"/>
        <v>0.42013600000000001</v>
      </c>
      <c r="AA106" s="37" t="str">
        <f t="shared" si="33"/>
        <v/>
      </c>
      <c r="AB106" s="37" t="str">
        <f t="shared" si="34"/>
        <v/>
      </c>
      <c r="AC106" s="76">
        <f t="shared" si="45"/>
        <v>0</v>
      </c>
      <c r="AD106" s="76">
        <f t="shared" si="46"/>
        <v>0</v>
      </c>
      <c r="AE106" s="76">
        <f t="shared" si="52"/>
        <v>646.07646096794997</v>
      </c>
      <c r="AF106" s="76" t="str">
        <f t="shared" si="47"/>
        <v/>
      </c>
      <c r="AG106" s="37" t="str">
        <f t="shared" si="35"/>
        <v/>
      </c>
      <c r="AH106" s="37" t="str">
        <f t="shared" si="36"/>
        <v/>
      </c>
      <c r="AI106" s="38">
        <f t="shared" si="48"/>
        <v>646.08000000000004</v>
      </c>
      <c r="AJ106" s="38">
        <f t="shared" si="37"/>
        <v>646.08000000000004</v>
      </c>
      <c r="AK106" s="36">
        <f t="shared" si="38"/>
        <v>7290987</v>
      </c>
      <c r="AL106" s="39">
        <f t="shared" si="39"/>
        <v>0.12439734468690533</v>
      </c>
      <c r="AM106" s="36">
        <f t="shared" si="49"/>
        <v>906979.42294674588</v>
      </c>
      <c r="AN106" s="36">
        <f t="shared" si="50"/>
        <v>906979</v>
      </c>
      <c r="AO106" s="36">
        <f t="shared" si="40"/>
        <v>861060</v>
      </c>
      <c r="AP106" s="36">
        <f t="shared" si="41"/>
        <v>2641860.5500000003</v>
      </c>
      <c r="AQ106" s="36">
        <f t="shared" si="51"/>
        <v>-861060</v>
      </c>
      <c r="AR106" s="40">
        <f t="shared" si="42"/>
        <v>906979</v>
      </c>
      <c r="AS106" s="37"/>
      <c r="AT106" s="37">
        <f t="shared" si="43"/>
        <v>1</v>
      </c>
    </row>
    <row r="107" spans="1:46" ht="15" customHeight="1" x14ac:dyDescent="0.25">
      <c r="A107" s="43">
        <v>63</v>
      </c>
      <c r="B107" s="43">
        <v>100</v>
      </c>
      <c r="C107" s="44" t="s">
        <v>95</v>
      </c>
      <c r="D107" s="35">
        <v>29968</v>
      </c>
      <c r="E107" s="36">
        <v>119</v>
      </c>
      <c r="F107" s="58">
        <f t="shared" si="27"/>
        <v>2.0755469613925306</v>
      </c>
      <c r="G107" s="52">
        <v>19</v>
      </c>
      <c r="H107" s="52">
        <v>62</v>
      </c>
      <c r="I107" s="37">
        <f t="shared" si="28"/>
        <v>30.645199999999999</v>
      </c>
      <c r="J107" s="37">
        <v>163</v>
      </c>
      <c r="K107" s="37">
        <v>173</v>
      </c>
      <c r="L107" s="37">
        <v>158</v>
      </c>
      <c r="M107" s="37">
        <v>141</v>
      </c>
      <c r="N107" s="48">
        <v>141</v>
      </c>
      <c r="O107" s="55">
        <v>117</v>
      </c>
      <c r="P107" s="45">
        <f t="shared" si="29"/>
        <v>173</v>
      </c>
      <c r="Q107" s="38">
        <f t="shared" si="30"/>
        <v>31.21</v>
      </c>
      <c r="R107" s="65">
        <v>2896600</v>
      </c>
      <c r="S107" s="65">
        <v>10295996</v>
      </c>
      <c r="T107" s="66">
        <f t="shared" si="31"/>
        <v>28.133267</v>
      </c>
      <c r="U107" s="36">
        <v>37</v>
      </c>
      <c r="V107">
        <v>126</v>
      </c>
      <c r="W107">
        <f t="shared" si="44"/>
        <v>29.37</v>
      </c>
      <c r="X107" s="57">
        <v>83718.747636769505</v>
      </c>
      <c r="Y107" s="46">
        <v>16002</v>
      </c>
      <c r="Z107" s="37">
        <f t="shared" si="32"/>
        <v>0.42013600000000001</v>
      </c>
      <c r="AA107" s="37" t="str">
        <f t="shared" si="33"/>
        <v/>
      </c>
      <c r="AB107" s="37" t="str">
        <f t="shared" si="34"/>
        <v/>
      </c>
      <c r="AC107" s="76">
        <f t="shared" si="45"/>
        <v>654.92758619149799</v>
      </c>
      <c r="AD107" s="76">
        <f t="shared" si="46"/>
        <v>0</v>
      </c>
      <c r="AE107" s="76">
        <f t="shared" si="52"/>
        <v>0</v>
      </c>
      <c r="AF107" s="76" t="str">
        <f t="shared" si="47"/>
        <v/>
      </c>
      <c r="AG107" s="37" t="str">
        <f t="shared" si="35"/>
        <v/>
      </c>
      <c r="AH107" s="37" t="str">
        <f t="shared" si="36"/>
        <v/>
      </c>
      <c r="AI107" s="38">
        <f t="shared" si="48"/>
        <v>654.92999999999995</v>
      </c>
      <c r="AJ107" s="38">
        <f t="shared" si="37"/>
        <v>654.92999999999995</v>
      </c>
      <c r="AK107" s="36">
        <f t="shared" si="38"/>
        <v>42763</v>
      </c>
      <c r="AL107" s="39">
        <f t="shared" si="39"/>
        <v>0.12439734468690533</v>
      </c>
      <c r="AM107" s="36">
        <f t="shared" si="49"/>
        <v>1591.6640252689538</v>
      </c>
      <c r="AN107" s="36">
        <f t="shared" si="50"/>
        <v>31560</v>
      </c>
      <c r="AO107" s="36">
        <f t="shared" si="40"/>
        <v>1190</v>
      </c>
      <c r="AP107" s="36">
        <f t="shared" si="41"/>
        <v>800.1</v>
      </c>
      <c r="AQ107" s="36">
        <f t="shared" si="51"/>
        <v>29168</v>
      </c>
      <c r="AR107" s="40">
        <f t="shared" si="42"/>
        <v>31560</v>
      </c>
      <c r="AS107" s="37"/>
      <c r="AT107" s="37">
        <f t="shared" si="43"/>
        <v>1</v>
      </c>
    </row>
    <row r="108" spans="1:46" ht="15" customHeight="1" x14ac:dyDescent="0.25">
      <c r="A108" s="43">
        <v>69</v>
      </c>
      <c r="B108" s="43">
        <v>1200</v>
      </c>
      <c r="C108" s="44" t="s">
        <v>96</v>
      </c>
      <c r="D108" s="35">
        <v>15462</v>
      </c>
      <c r="E108" s="36">
        <v>117</v>
      </c>
      <c r="F108" s="58">
        <f t="shared" si="27"/>
        <v>2.0681858617461617</v>
      </c>
      <c r="G108" s="52">
        <v>9</v>
      </c>
      <c r="H108" s="52">
        <v>51</v>
      </c>
      <c r="I108" s="37">
        <f t="shared" si="28"/>
        <v>17.647099999999998</v>
      </c>
      <c r="J108" s="37">
        <v>137</v>
      </c>
      <c r="K108" s="37">
        <v>124</v>
      </c>
      <c r="L108" s="37">
        <v>107</v>
      </c>
      <c r="M108" s="37">
        <v>98</v>
      </c>
      <c r="N108" s="48">
        <v>141</v>
      </c>
      <c r="O108" s="55">
        <v>118</v>
      </c>
      <c r="P108" s="45">
        <f t="shared" si="29"/>
        <v>141</v>
      </c>
      <c r="Q108" s="38">
        <f t="shared" si="30"/>
        <v>17.02</v>
      </c>
      <c r="R108" s="65">
        <v>826200</v>
      </c>
      <c r="S108" s="65">
        <v>5958066</v>
      </c>
      <c r="T108" s="66">
        <f t="shared" si="31"/>
        <v>13.866916</v>
      </c>
      <c r="U108" s="36">
        <v>28</v>
      </c>
      <c r="V108">
        <v>106</v>
      </c>
      <c r="W108">
        <f t="shared" si="44"/>
        <v>26.42</v>
      </c>
      <c r="X108" s="57">
        <v>77705.708976515001</v>
      </c>
      <c r="Y108" s="46">
        <v>40000.31</v>
      </c>
      <c r="Z108" s="37">
        <f t="shared" si="32"/>
        <v>0.42013600000000001</v>
      </c>
      <c r="AA108" s="37" t="str">
        <f t="shared" si="33"/>
        <v/>
      </c>
      <c r="AB108" s="37" t="str">
        <f t="shared" si="34"/>
        <v/>
      </c>
      <c r="AC108" s="76">
        <f t="shared" si="45"/>
        <v>653.30168858490697</v>
      </c>
      <c r="AD108" s="76">
        <f t="shared" si="46"/>
        <v>0</v>
      </c>
      <c r="AE108" s="76">
        <f t="shared" si="52"/>
        <v>0</v>
      </c>
      <c r="AF108" s="76" t="str">
        <f t="shared" si="47"/>
        <v/>
      </c>
      <c r="AG108" s="37" t="str">
        <f t="shared" si="35"/>
        <v/>
      </c>
      <c r="AH108" s="37" t="str">
        <f t="shared" si="36"/>
        <v/>
      </c>
      <c r="AI108" s="38">
        <f t="shared" si="48"/>
        <v>653.29999999999995</v>
      </c>
      <c r="AJ108" s="38">
        <f t="shared" si="37"/>
        <v>653.29999999999995</v>
      </c>
      <c r="AK108" s="36">
        <f t="shared" si="38"/>
        <v>43789</v>
      </c>
      <c r="AL108" s="39">
        <f t="shared" si="39"/>
        <v>0.12439734468690533</v>
      </c>
      <c r="AM108" s="36">
        <f t="shared" si="49"/>
        <v>3523.8035829459673</v>
      </c>
      <c r="AN108" s="36">
        <f t="shared" si="50"/>
        <v>18986</v>
      </c>
      <c r="AO108" s="36">
        <f t="shared" si="40"/>
        <v>1170</v>
      </c>
      <c r="AP108" s="36">
        <f t="shared" si="41"/>
        <v>2000.0155</v>
      </c>
      <c r="AQ108" s="36">
        <f t="shared" si="51"/>
        <v>14292</v>
      </c>
      <c r="AR108" s="40">
        <f t="shared" si="42"/>
        <v>18986</v>
      </c>
      <c r="AS108" s="37"/>
      <c r="AT108" s="37">
        <f t="shared" si="43"/>
        <v>1</v>
      </c>
    </row>
    <row r="109" spans="1:46" ht="15" customHeight="1" x14ac:dyDescent="0.25">
      <c r="A109" s="43">
        <v>73</v>
      </c>
      <c r="B109" s="43">
        <v>9800</v>
      </c>
      <c r="C109" s="44" t="s">
        <v>97</v>
      </c>
      <c r="D109" s="35">
        <v>211968</v>
      </c>
      <c r="E109" s="36">
        <v>634</v>
      </c>
      <c r="F109" s="58">
        <f t="shared" si="27"/>
        <v>2.8020892578817329</v>
      </c>
      <c r="G109" s="52">
        <v>86</v>
      </c>
      <c r="H109" s="52">
        <v>274</v>
      </c>
      <c r="I109" s="37">
        <f t="shared" si="28"/>
        <v>31.386900000000001</v>
      </c>
      <c r="J109" s="37">
        <v>615</v>
      </c>
      <c r="K109" s="37">
        <v>647</v>
      </c>
      <c r="L109" s="37">
        <v>589</v>
      </c>
      <c r="M109" s="37">
        <v>649</v>
      </c>
      <c r="N109" s="48">
        <v>743</v>
      </c>
      <c r="O109" s="55">
        <v>626</v>
      </c>
      <c r="P109" s="45">
        <f t="shared" si="29"/>
        <v>743</v>
      </c>
      <c r="Q109" s="38">
        <f t="shared" si="30"/>
        <v>14.67</v>
      </c>
      <c r="R109" s="65">
        <v>12595000</v>
      </c>
      <c r="S109" s="65">
        <v>48217900</v>
      </c>
      <c r="T109" s="66">
        <f t="shared" si="31"/>
        <v>26.121005</v>
      </c>
      <c r="U109" s="36">
        <v>127</v>
      </c>
      <c r="V109">
        <v>550</v>
      </c>
      <c r="W109">
        <f t="shared" si="44"/>
        <v>23.09</v>
      </c>
      <c r="X109" s="57">
        <v>507656.20064798062</v>
      </c>
      <c r="Y109" s="46">
        <v>445497</v>
      </c>
      <c r="Z109" s="37">
        <f t="shared" si="32"/>
        <v>0.42013600000000001</v>
      </c>
      <c r="AA109" s="37" t="str">
        <f t="shared" si="33"/>
        <v/>
      </c>
      <c r="AB109" s="37" t="str">
        <f t="shared" si="34"/>
        <v/>
      </c>
      <c r="AC109" s="76">
        <f t="shared" si="45"/>
        <v>815.4040690131435</v>
      </c>
      <c r="AD109" s="76">
        <f t="shared" si="46"/>
        <v>0</v>
      </c>
      <c r="AE109" s="76">
        <f t="shared" si="52"/>
        <v>0</v>
      </c>
      <c r="AF109" s="76" t="str">
        <f t="shared" si="47"/>
        <v/>
      </c>
      <c r="AG109" s="37" t="str">
        <f t="shared" si="35"/>
        <v/>
      </c>
      <c r="AH109" s="37" t="str">
        <f t="shared" si="36"/>
        <v/>
      </c>
      <c r="AI109" s="38">
        <f t="shared" si="48"/>
        <v>815.4</v>
      </c>
      <c r="AJ109" s="38">
        <f t="shared" si="37"/>
        <v>815.4</v>
      </c>
      <c r="AK109" s="36">
        <f t="shared" si="38"/>
        <v>303679</v>
      </c>
      <c r="AL109" s="39">
        <f t="shared" si="39"/>
        <v>0.12439734468690533</v>
      </c>
      <c r="AM109" s="36">
        <f t="shared" si="49"/>
        <v>11408.604878580774</v>
      </c>
      <c r="AN109" s="36">
        <f t="shared" si="50"/>
        <v>223377</v>
      </c>
      <c r="AO109" s="36">
        <f t="shared" si="40"/>
        <v>6340</v>
      </c>
      <c r="AP109" s="36">
        <f t="shared" si="41"/>
        <v>22274.850000000002</v>
      </c>
      <c r="AQ109" s="36">
        <f t="shared" si="51"/>
        <v>205628</v>
      </c>
      <c r="AR109" s="40">
        <f t="shared" si="42"/>
        <v>223377</v>
      </c>
      <c r="AS109" s="37"/>
      <c r="AT109" s="37">
        <f t="shared" si="43"/>
        <v>1</v>
      </c>
    </row>
    <row r="110" spans="1:46" ht="15" customHeight="1" x14ac:dyDescent="0.25">
      <c r="A110" s="43">
        <v>77</v>
      </c>
      <c r="B110" s="43">
        <v>200</v>
      </c>
      <c r="C110" s="44" t="s">
        <v>98</v>
      </c>
      <c r="D110" s="35">
        <v>283746</v>
      </c>
      <c r="E110" s="36">
        <v>833</v>
      </c>
      <c r="F110" s="58">
        <f t="shared" si="27"/>
        <v>2.9206450014067875</v>
      </c>
      <c r="G110" s="52">
        <v>139</v>
      </c>
      <c r="H110" s="52">
        <v>390</v>
      </c>
      <c r="I110" s="37">
        <f t="shared" si="28"/>
        <v>35.640999999999998</v>
      </c>
      <c r="J110" s="37">
        <v>665</v>
      </c>
      <c r="K110" s="37">
        <v>693</v>
      </c>
      <c r="L110" s="37">
        <v>782</v>
      </c>
      <c r="M110" s="37">
        <v>735</v>
      </c>
      <c r="N110" s="48">
        <v>790</v>
      </c>
      <c r="O110" s="55">
        <v>839</v>
      </c>
      <c r="P110" s="45">
        <f t="shared" si="29"/>
        <v>839</v>
      </c>
      <c r="Q110" s="38">
        <f t="shared" si="30"/>
        <v>0.72</v>
      </c>
      <c r="R110" s="65">
        <v>9978000</v>
      </c>
      <c r="S110" s="65">
        <v>40473568</v>
      </c>
      <c r="T110" s="66">
        <f t="shared" si="31"/>
        <v>24.653127000000001</v>
      </c>
      <c r="U110" s="36">
        <v>127</v>
      </c>
      <c r="V110">
        <v>920</v>
      </c>
      <c r="W110">
        <f t="shared" si="44"/>
        <v>13.8</v>
      </c>
      <c r="X110" s="57">
        <v>412062.25327237498</v>
      </c>
      <c r="Y110" s="46">
        <v>212101</v>
      </c>
      <c r="Z110" s="37">
        <f t="shared" si="32"/>
        <v>0.42013600000000001</v>
      </c>
      <c r="AA110" s="37" t="str">
        <f t="shared" si="33"/>
        <v/>
      </c>
      <c r="AB110" s="37" t="str">
        <f t="shared" si="34"/>
        <v/>
      </c>
      <c r="AC110" s="76">
        <f t="shared" si="45"/>
        <v>841.59030597572701</v>
      </c>
      <c r="AD110" s="76">
        <f t="shared" si="46"/>
        <v>0</v>
      </c>
      <c r="AE110" s="76">
        <f t="shared" si="52"/>
        <v>0</v>
      </c>
      <c r="AF110" s="76" t="str">
        <f t="shared" si="47"/>
        <v/>
      </c>
      <c r="AG110" s="37" t="str">
        <f t="shared" si="35"/>
        <v/>
      </c>
      <c r="AH110" s="37" t="str">
        <f t="shared" si="36"/>
        <v/>
      </c>
      <c r="AI110" s="38">
        <f t="shared" si="48"/>
        <v>841.59</v>
      </c>
      <c r="AJ110" s="38">
        <f t="shared" si="37"/>
        <v>841.59</v>
      </c>
      <c r="AK110" s="36">
        <f t="shared" si="38"/>
        <v>527922</v>
      </c>
      <c r="AL110" s="39">
        <f t="shared" si="39"/>
        <v>0.12439734468690533</v>
      </c>
      <c r="AM110" s="36">
        <f t="shared" si="49"/>
        <v>30374.846036269795</v>
      </c>
      <c r="AN110" s="36">
        <f t="shared" si="50"/>
        <v>314121</v>
      </c>
      <c r="AO110" s="36">
        <f t="shared" si="40"/>
        <v>8330</v>
      </c>
      <c r="AP110" s="36">
        <f t="shared" si="41"/>
        <v>10605.050000000001</v>
      </c>
      <c r="AQ110" s="36">
        <f t="shared" si="51"/>
        <v>275416</v>
      </c>
      <c r="AR110" s="40">
        <f t="shared" si="42"/>
        <v>314121</v>
      </c>
      <c r="AS110" s="37"/>
      <c r="AT110" s="37">
        <f t="shared" si="43"/>
        <v>1</v>
      </c>
    </row>
    <row r="111" spans="1:46" ht="15" customHeight="1" x14ac:dyDescent="0.25">
      <c r="A111" s="43">
        <v>78</v>
      </c>
      <c r="B111" s="43">
        <v>100</v>
      </c>
      <c r="C111" s="44" t="s">
        <v>99</v>
      </c>
      <c r="D111" s="35">
        <v>319306</v>
      </c>
      <c r="E111" s="36">
        <v>551</v>
      </c>
      <c r="F111" s="58">
        <f t="shared" si="27"/>
        <v>2.7411515988517849</v>
      </c>
      <c r="G111" s="52">
        <v>153</v>
      </c>
      <c r="H111" s="52">
        <v>290</v>
      </c>
      <c r="I111" s="37">
        <f t="shared" si="28"/>
        <v>52.758600000000001</v>
      </c>
      <c r="J111" s="37">
        <v>906</v>
      </c>
      <c r="K111" s="37">
        <v>887</v>
      </c>
      <c r="L111" s="37">
        <v>804</v>
      </c>
      <c r="M111" s="37">
        <v>690</v>
      </c>
      <c r="N111" s="48">
        <v>589</v>
      </c>
      <c r="O111" s="55">
        <v>558</v>
      </c>
      <c r="P111" s="45">
        <f t="shared" si="29"/>
        <v>906</v>
      </c>
      <c r="Q111" s="38">
        <f t="shared" si="30"/>
        <v>39.18</v>
      </c>
      <c r="R111" s="65">
        <v>3064300</v>
      </c>
      <c r="S111" s="65">
        <v>11268168</v>
      </c>
      <c r="T111" s="66">
        <f t="shared" si="31"/>
        <v>27.194305</v>
      </c>
      <c r="U111" s="36">
        <v>155</v>
      </c>
      <c r="V111">
        <v>626</v>
      </c>
      <c r="W111">
        <f t="shared" si="44"/>
        <v>24.76</v>
      </c>
      <c r="X111" s="57">
        <v>119053.918837387</v>
      </c>
      <c r="Y111" s="46">
        <v>315152</v>
      </c>
      <c r="Z111" s="37">
        <f t="shared" si="32"/>
        <v>0.42013600000000001</v>
      </c>
      <c r="AA111" s="37" t="str">
        <f t="shared" si="33"/>
        <v/>
      </c>
      <c r="AB111" s="37" t="str">
        <f t="shared" si="34"/>
        <v/>
      </c>
      <c r="AC111" s="76">
        <f t="shared" si="45"/>
        <v>801.94434169958572</v>
      </c>
      <c r="AD111" s="76">
        <f t="shared" si="46"/>
        <v>0</v>
      </c>
      <c r="AE111" s="76">
        <f t="shared" si="52"/>
        <v>0</v>
      </c>
      <c r="AF111" s="76" t="str">
        <f t="shared" si="47"/>
        <v/>
      </c>
      <c r="AG111" s="37" t="str">
        <f t="shared" si="35"/>
        <v/>
      </c>
      <c r="AH111" s="37" t="str">
        <f t="shared" si="36"/>
        <v/>
      </c>
      <c r="AI111" s="38">
        <f t="shared" si="48"/>
        <v>801.94</v>
      </c>
      <c r="AJ111" s="38">
        <f t="shared" si="37"/>
        <v>801.94</v>
      </c>
      <c r="AK111" s="36">
        <f t="shared" si="38"/>
        <v>391850</v>
      </c>
      <c r="AL111" s="39">
        <f t="shared" si="39"/>
        <v>0.12439734468690533</v>
      </c>
      <c r="AM111" s="36">
        <f t="shared" si="49"/>
        <v>9024.2809729668606</v>
      </c>
      <c r="AN111" s="36">
        <f t="shared" si="50"/>
        <v>328330</v>
      </c>
      <c r="AO111" s="36">
        <f t="shared" si="40"/>
        <v>5510</v>
      </c>
      <c r="AP111" s="36">
        <f t="shared" si="41"/>
        <v>15757.6</v>
      </c>
      <c r="AQ111" s="36">
        <f t="shared" si="51"/>
        <v>313796</v>
      </c>
      <c r="AR111" s="40">
        <f t="shared" si="42"/>
        <v>328330</v>
      </c>
      <c r="AS111" s="37"/>
      <c r="AT111" s="37">
        <f t="shared" si="43"/>
        <v>1</v>
      </c>
    </row>
    <row r="112" spans="1:46" ht="15" customHeight="1" x14ac:dyDescent="0.25">
      <c r="A112" s="43">
        <v>50</v>
      </c>
      <c r="B112" s="43">
        <v>300</v>
      </c>
      <c r="C112" s="44" t="s">
        <v>100</v>
      </c>
      <c r="D112" s="35">
        <v>241332</v>
      </c>
      <c r="E112" s="36">
        <v>644</v>
      </c>
      <c r="F112" s="58">
        <f t="shared" si="27"/>
        <v>2.808885867359812</v>
      </c>
      <c r="G112" s="52">
        <v>68</v>
      </c>
      <c r="H112" s="52">
        <v>325</v>
      </c>
      <c r="I112" s="37">
        <f t="shared" si="28"/>
        <v>20.923100000000002</v>
      </c>
      <c r="J112" s="37">
        <v>625</v>
      </c>
      <c r="K112" s="37">
        <v>691</v>
      </c>
      <c r="L112" s="37">
        <v>695</v>
      </c>
      <c r="M112" s="37">
        <v>718</v>
      </c>
      <c r="N112" s="48">
        <v>676</v>
      </c>
      <c r="O112" s="55">
        <v>633</v>
      </c>
      <c r="P112" s="45">
        <f t="shared" si="29"/>
        <v>718</v>
      </c>
      <c r="Q112" s="38">
        <f t="shared" si="30"/>
        <v>10.31</v>
      </c>
      <c r="R112" s="65">
        <v>2390900</v>
      </c>
      <c r="S112" s="65">
        <v>40080800</v>
      </c>
      <c r="T112" s="66">
        <f t="shared" si="31"/>
        <v>5.9652000000000003</v>
      </c>
      <c r="U112" s="36">
        <v>148</v>
      </c>
      <c r="V112">
        <v>698</v>
      </c>
      <c r="W112">
        <f t="shared" si="44"/>
        <v>21.2</v>
      </c>
      <c r="X112" s="57">
        <v>342381.336556711</v>
      </c>
      <c r="Y112" s="46">
        <v>201966</v>
      </c>
      <c r="Z112" s="37">
        <f t="shared" si="32"/>
        <v>0.42013600000000001</v>
      </c>
      <c r="AA112" s="37" t="str">
        <f t="shared" si="33"/>
        <v/>
      </c>
      <c r="AB112" s="37" t="str">
        <f t="shared" si="34"/>
        <v/>
      </c>
      <c r="AC112" s="76">
        <f t="shared" si="45"/>
        <v>816.90528372483323</v>
      </c>
      <c r="AD112" s="76">
        <f t="shared" si="46"/>
        <v>0</v>
      </c>
      <c r="AE112" s="76">
        <f t="shared" si="52"/>
        <v>0</v>
      </c>
      <c r="AF112" s="76" t="str">
        <f t="shared" si="47"/>
        <v/>
      </c>
      <c r="AG112" s="37" t="str">
        <f t="shared" si="35"/>
        <v/>
      </c>
      <c r="AH112" s="37" t="str">
        <f t="shared" si="36"/>
        <v/>
      </c>
      <c r="AI112" s="38">
        <f t="shared" si="48"/>
        <v>816.91</v>
      </c>
      <c r="AJ112" s="38">
        <f t="shared" si="37"/>
        <v>816.91</v>
      </c>
      <c r="AK112" s="36">
        <f t="shared" si="38"/>
        <v>382243</v>
      </c>
      <c r="AL112" s="39">
        <f t="shared" si="39"/>
        <v>0.12439734468690533</v>
      </c>
      <c r="AM112" s="36">
        <f t="shared" si="49"/>
        <v>17528.954237176516</v>
      </c>
      <c r="AN112" s="36">
        <f t="shared" si="50"/>
        <v>258861</v>
      </c>
      <c r="AO112" s="36">
        <f t="shared" si="40"/>
        <v>6440</v>
      </c>
      <c r="AP112" s="36">
        <f t="shared" si="41"/>
        <v>10098.300000000001</v>
      </c>
      <c r="AQ112" s="36">
        <f t="shared" si="51"/>
        <v>234892</v>
      </c>
      <c r="AR112" s="40">
        <f t="shared" si="42"/>
        <v>258861</v>
      </c>
      <c r="AS112" s="37"/>
      <c r="AT112" s="37">
        <f t="shared" si="43"/>
        <v>1</v>
      </c>
    </row>
    <row r="113" spans="1:46" ht="15" customHeight="1" x14ac:dyDescent="0.25">
      <c r="A113" s="43">
        <v>28</v>
      </c>
      <c r="B113" s="43">
        <v>100</v>
      </c>
      <c r="C113" s="44" t="s">
        <v>101</v>
      </c>
      <c r="D113" s="35">
        <v>78500</v>
      </c>
      <c r="E113" s="36">
        <v>565</v>
      </c>
      <c r="F113" s="58">
        <f t="shared" si="27"/>
        <v>2.7520484478194387</v>
      </c>
      <c r="G113" s="52">
        <v>84</v>
      </c>
      <c r="H113" s="52">
        <v>300</v>
      </c>
      <c r="I113" s="37">
        <f t="shared" si="28"/>
        <v>28.000000000000004</v>
      </c>
      <c r="J113" s="37">
        <v>417</v>
      </c>
      <c r="K113" s="37">
        <v>418</v>
      </c>
      <c r="L113" s="37">
        <v>415</v>
      </c>
      <c r="M113" s="37">
        <v>517</v>
      </c>
      <c r="N113" s="48">
        <v>466</v>
      </c>
      <c r="O113" s="55">
        <v>566</v>
      </c>
      <c r="P113" s="45">
        <f t="shared" si="29"/>
        <v>566</v>
      </c>
      <c r="Q113" s="38">
        <f t="shared" si="30"/>
        <v>0.18</v>
      </c>
      <c r="R113" s="65">
        <v>1535200</v>
      </c>
      <c r="S113" s="65">
        <v>60636500</v>
      </c>
      <c r="T113" s="66">
        <f t="shared" si="31"/>
        <v>2.5318079999999998</v>
      </c>
      <c r="U113" s="36">
        <v>159</v>
      </c>
      <c r="V113">
        <v>639</v>
      </c>
      <c r="W113">
        <f t="shared" si="44"/>
        <v>24.88</v>
      </c>
      <c r="X113" s="57">
        <v>605396.33808701194</v>
      </c>
      <c r="Y113" s="46">
        <v>144189</v>
      </c>
      <c r="Z113" s="37">
        <f t="shared" si="32"/>
        <v>0.42013600000000001</v>
      </c>
      <c r="AA113" s="37" t="str">
        <f t="shared" si="33"/>
        <v/>
      </c>
      <c r="AB113" s="37" t="str">
        <f t="shared" si="34"/>
        <v/>
      </c>
      <c r="AC113" s="76">
        <f t="shared" si="45"/>
        <v>804.35120500901417</v>
      </c>
      <c r="AD113" s="76">
        <f t="shared" si="46"/>
        <v>0</v>
      </c>
      <c r="AE113" s="76">
        <f t="shared" si="52"/>
        <v>0</v>
      </c>
      <c r="AF113" s="76" t="str">
        <f t="shared" si="47"/>
        <v/>
      </c>
      <c r="AG113" s="37" t="str">
        <f t="shared" si="35"/>
        <v/>
      </c>
      <c r="AH113" s="37" t="str">
        <f t="shared" si="36"/>
        <v/>
      </c>
      <c r="AI113" s="38">
        <f t="shared" si="48"/>
        <v>804.35</v>
      </c>
      <c r="AJ113" s="38">
        <f t="shared" si="37"/>
        <v>804.35</v>
      </c>
      <c r="AK113" s="36">
        <f t="shared" si="38"/>
        <v>200109</v>
      </c>
      <c r="AL113" s="39">
        <f t="shared" si="39"/>
        <v>0.12439734468690533</v>
      </c>
      <c r="AM113" s="36">
        <f t="shared" si="49"/>
        <v>15127.83669002987</v>
      </c>
      <c r="AN113" s="36">
        <f t="shared" si="50"/>
        <v>93628</v>
      </c>
      <c r="AO113" s="36">
        <f t="shared" si="40"/>
        <v>5650</v>
      </c>
      <c r="AP113" s="36">
        <f t="shared" si="41"/>
        <v>7209.4500000000007</v>
      </c>
      <c r="AQ113" s="36">
        <f t="shared" si="51"/>
        <v>72850</v>
      </c>
      <c r="AR113" s="40">
        <f t="shared" si="42"/>
        <v>93628</v>
      </c>
      <c r="AS113" s="37"/>
      <c r="AT113" s="37">
        <f t="shared" si="43"/>
        <v>1</v>
      </c>
    </row>
    <row r="114" spans="1:46" ht="15" customHeight="1" x14ac:dyDescent="0.25">
      <c r="A114" s="43">
        <v>43</v>
      </c>
      <c r="B114" s="43">
        <v>200</v>
      </c>
      <c r="C114" s="44" t="s">
        <v>102</v>
      </c>
      <c r="D114" s="35">
        <v>301311</v>
      </c>
      <c r="E114" s="36">
        <v>731</v>
      </c>
      <c r="F114" s="58">
        <f t="shared" si="27"/>
        <v>2.8639173769578603</v>
      </c>
      <c r="G114" s="52">
        <v>111</v>
      </c>
      <c r="H114" s="52">
        <v>304</v>
      </c>
      <c r="I114" s="37">
        <f t="shared" si="28"/>
        <v>36.513199999999998</v>
      </c>
      <c r="J114" s="37">
        <v>688</v>
      </c>
      <c r="K114" s="37">
        <v>697</v>
      </c>
      <c r="L114" s="37">
        <v>781</v>
      </c>
      <c r="M114" s="37">
        <v>807</v>
      </c>
      <c r="N114" s="48">
        <v>762</v>
      </c>
      <c r="O114" s="55">
        <v>731</v>
      </c>
      <c r="P114" s="45">
        <f t="shared" si="29"/>
        <v>807</v>
      </c>
      <c r="Q114" s="38">
        <f t="shared" si="30"/>
        <v>9.42</v>
      </c>
      <c r="R114" s="65">
        <v>2498700</v>
      </c>
      <c r="S114" s="65">
        <v>37661600</v>
      </c>
      <c r="T114" s="66">
        <f t="shared" si="31"/>
        <v>6.6346090000000002</v>
      </c>
      <c r="U114" s="36">
        <v>114</v>
      </c>
      <c r="V114">
        <v>549</v>
      </c>
      <c r="W114">
        <f t="shared" si="44"/>
        <v>20.77</v>
      </c>
      <c r="X114" s="57">
        <v>325662.916031247</v>
      </c>
      <c r="Y114" s="46">
        <v>462361</v>
      </c>
      <c r="Z114" s="37">
        <f t="shared" si="32"/>
        <v>0.42013600000000001</v>
      </c>
      <c r="AA114" s="37" t="str">
        <f t="shared" si="33"/>
        <v/>
      </c>
      <c r="AB114" s="37" t="str">
        <f t="shared" si="34"/>
        <v/>
      </c>
      <c r="AC114" s="76">
        <f t="shared" si="45"/>
        <v>829.0604784703213</v>
      </c>
      <c r="AD114" s="76">
        <f t="shared" si="46"/>
        <v>0</v>
      </c>
      <c r="AE114" s="76">
        <f t="shared" si="52"/>
        <v>0</v>
      </c>
      <c r="AF114" s="76" t="str">
        <f t="shared" si="47"/>
        <v/>
      </c>
      <c r="AG114" s="37" t="str">
        <f t="shared" si="35"/>
        <v/>
      </c>
      <c r="AH114" s="37" t="str">
        <f t="shared" si="36"/>
        <v/>
      </c>
      <c r="AI114" s="38">
        <f t="shared" si="48"/>
        <v>829.06</v>
      </c>
      <c r="AJ114" s="38">
        <f t="shared" si="37"/>
        <v>829.06</v>
      </c>
      <c r="AK114" s="36">
        <f t="shared" si="38"/>
        <v>469220</v>
      </c>
      <c r="AL114" s="39">
        <f t="shared" si="39"/>
        <v>0.12439734468690533</v>
      </c>
      <c r="AM114" s="36">
        <f t="shared" si="49"/>
        <v>20887.433749033586</v>
      </c>
      <c r="AN114" s="36">
        <f t="shared" si="50"/>
        <v>322198</v>
      </c>
      <c r="AO114" s="36">
        <f t="shared" si="40"/>
        <v>7310</v>
      </c>
      <c r="AP114" s="36">
        <f t="shared" si="41"/>
        <v>23118.050000000003</v>
      </c>
      <c r="AQ114" s="36">
        <f t="shared" si="51"/>
        <v>294001</v>
      </c>
      <c r="AR114" s="40">
        <f t="shared" si="42"/>
        <v>322198</v>
      </c>
      <c r="AS114" s="37"/>
      <c r="AT114" s="37">
        <f t="shared" si="43"/>
        <v>1</v>
      </c>
    </row>
    <row r="115" spans="1:46" ht="15" customHeight="1" x14ac:dyDescent="0.25">
      <c r="A115" s="43">
        <v>58</v>
      </c>
      <c r="B115" s="43">
        <v>500</v>
      </c>
      <c r="C115" s="44" t="s">
        <v>103</v>
      </c>
      <c r="D115" s="35">
        <v>12250</v>
      </c>
      <c r="E115" s="36">
        <v>87</v>
      </c>
      <c r="F115" s="58">
        <f t="shared" si="27"/>
        <v>1.9395192526186185</v>
      </c>
      <c r="G115" s="52">
        <v>10</v>
      </c>
      <c r="H115" s="52">
        <v>22</v>
      </c>
      <c r="I115" s="37">
        <f t="shared" si="28"/>
        <v>45.454499999999996</v>
      </c>
      <c r="J115" s="37">
        <v>130</v>
      </c>
      <c r="K115" s="37">
        <v>130</v>
      </c>
      <c r="L115" s="37">
        <v>89</v>
      </c>
      <c r="M115" s="37">
        <v>102</v>
      </c>
      <c r="N115" s="48">
        <v>102</v>
      </c>
      <c r="O115" s="55">
        <v>85</v>
      </c>
      <c r="P115" s="45">
        <f t="shared" si="29"/>
        <v>130</v>
      </c>
      <c r="Q115" s="38">
        <f t="shared" si="30"/>
        <v>33.08</v>
      </c>
      <c r="R115" s="65">
        <v>1956300</v>
      </c>
      <c r="S115" s="65">
        <v>6020900</v>
      </c>
      <c r="T115" s="66">
        <f t="shared" si="31"/>
        <v>32.491819999999997</v>
      </c>
      <c r="U115" s="36">
        <v>15</v>
      </c>
      <c r="V115">
        <v>48</v>
      </c>
      <c r="W115">
        <f t="shared" si="44"/>
        <v>31.25</v>
      </c>
      <c r="X115" s="57">
        <v>72088.535781027793</v>
      </c>
      <c r="Y115" s="46">
        <v>37882</v>
      </c>
      <c r="Z115" s="37">
        <f t="shared" si="32"/>
        <v>0.42013600000000001</v>
      </c>
      <c r="AA115" s="37" t="str">
        <f t="shared" si="33"/>
        <v/>
      </c>
      <c r="AB115" s="37" t="str">
        <f t="shared" si="34"/>
        <v/>
      </c>
      <c r="AC115" s="76">
        <f t="shared" si="45"/>
        <v>624.88219396064255</v>
      </c>
      <c r="AD115" s="76">
        <f t="shared" si="46"/>
        <v>0</v>
      </c>
      <c r="AE115" s="76">
        <f t="shared" si="52"/>
        <v>0</v>
      </c>
      <c r="AF115" s="76" t="str">
        <f t="shared" si="47"/>
        <v/>
      </c>
      <c r="AG115" s="37" t="str">
        <f t="shared" si="35"/>
        <v/>
      </c>
      <c r="AH115" s="37" t="str">
        <f t="shared" si="36"/>
        <v/>
      </c>
      <c r="AI115" s="38">
        <f t="shared" si="48"/>
        <v>624.88</v>
      </c>
      <c r="AJ115" s="38">
        <f t="shared" si="37"/>
        <v>624.88</v>
      </c>
      <c r="AK115" s="36">
        <f t="shared" si="38"/>
        <v>24078</v>
      </c>
      <c r="AL115" s="39">
        <f t="shared" si="39"/>
        <v>0.12439734468690533</v>
      </c>
      <c r="AM115" s="36">
        <f t="shared" si="49"/>
        <v>1471.3717929567163</v>
      </c>
      <c r="AN115" s="36">
        <f t="shared" si="50"/>
        <v>13721</v>
      </c>
      <c r="AO115" s="36">
        <f t="shared" si="40"/>
        <v>870</v>
      </c>
      <c r="AP115" s="36">
        <f t="shared" si="41"/>
        <v>1894.1000000000001</v>
      </c>
      <c r="AQ115" s="36">
        <f t="shared" si="51"/>
        <v>11380</v>
      </c>
      <c r="AR115" s="40">
        <f t="shared" si="42"/>
        <v>13721</v>
      </c>
      <c r="AS115" s="37"/>
      <c r="AT115" s="37">
        <f t="shared" si="43"/>
        <v>1</v>
      </c>
    </row>
    <row r="116" spans="1:46" ht="15" customHeight="1" x14ac:dyDescent="0.25">
      <c r="A116" s="43">
        <v>49</v>
      </c>
      <c r="B116" s="43">
        <v>200</v>
      </c>
      <c r="C116" s="44" t="s">
        <v>104</v>
      </c>
      <c r="D116" s="35">
        <v>40499</v>
      </c>
      <c r="E116" s="36">
        <v>310</v>
      </c>
      <c r="F116" s="58">
        <f t="shared" si="27"/>
        <v>2.4913616938342726</v>
      </c>
      <c r="G116" s="52">
        <v>26</v>
      </c>
      <c r="H116" s="52">
        <v>124</v>
      </c>
      <c r="I116" s="37">
        <f t="shared" si="28"/>
        <v>20.967700000000001</v>
      </c>
      <c r="J116" s="37">
        <v>158</v>
      </c>
      <c r="K116" s="37">
        <v>171</v>
      </c>
      <c r="L116" s="37">
        <v>201</v>
      </c>
      <c r="M116" s="37">
        <v>208</v>
      </c>
      <c r="N116" s="48">
        <v>270</v>
      </c>
      <c r="O116" s="55">
        <v>307</v>
      </c>
      <c r="P116" s="45">
        <f t="shared" si="29"/>
        <v>307</v>
      </c>
      <c r="Q116" s="38">
        <f t="shared" si="30"/>
        <v>0</v>
      </c>
      <c r="R116" s="65">
        <v>3237300</v>
      </c>
      <c r="S116" s="65">
        <v>22496800</v>
      </c>
      <c r="T116" s="66">
        <f t="shared" si="31"/>
        <v>14.390046999999999</v>
      </c>
      <c r="U116" s="36">
        <v>12</v>
      </c>
      <c r="V116">
        <v>318</v>
      </c>
      <c r="W116">
        <f t="shared" si="44"/>
        <v>3.77</v>
      </c>
      <c r="X116" s="57">
        <v>229636.31654828301</v>
      </c>
      <c r="Y116" s="46">
        <v>56700</v>
      </c>
      <c r="Z116" s="37">
        <f t="shared" si="32"/>
        <v>0.42013600000000001</v>
      </c>
      <c r="AA116" s="37" t="str">
        <f t="shared" si="33"/>
        <v/>
      </c>
      <c r="AB116" s="37" t="str">
        <f t="shared" si="34"/>
        <v/>
      </c>
      <c r="AC116" s="76">
        <f t="shared" si="45"/>
        <v>746.77149684903259</v>
      </c>
      <c r="AD116" s="76">
        <f t="shared" si="46"/>
        <v>0</v>
      </c>
      <c r="AE116" s="76">
        <f t="shared" si="52"/>
        <v>0</v>
      </c>
      <c r="AF116" s="76" t="str">
        <f t="shared" si="47"/>
        <v/>
      </c>
      <c r="AG116" s="37" t="str">
        <f t="shared" si="35"/>
        <v/>
      </c>
      <c r="AH116" s="37" t="str">
        <f t="shared" si="36"/>
        <v/>
      </c>
      <c r="AI116" s="38">
        <f t="shared" si="48"/>
        <v>746.77</v>
      </c>
      <c r="AJ116" s="38">
        <f t="shared" si="37"/>
        <v>746.77</v>
      </c>
      <c r="AK116" s="36">
        <f t="shared" si="38"/>
        <v>135020</v>
      </c>
      <c r="AL116" s="39">
        <f t="shared" si="39"/>
        <v>0.12439734468690533</v>
      </c>
      <c r="AM116" s="36">
        <f t="shared" si="49"/>
        <v>11758.161417150979</v>
      </c>
      <c r="AN116" s="36">
        <f t="shared" si="50"/>
        <v>52257</v>
      </c>
      <c r="AO116" s="36">
        <f t="shared" si="40"/>
        <v>3100</v>
      </c>
      <c r="AP116" s="36">
        <f t="shared" si="41"/>
        <v>2835</v>
      </c>
      <c r="AQ116" s="36">
        <f t="shared" si="51"/>
        <v>37664</v>
      </c>
      <c r="AR116" s="40">
        <f t="shared" si="42"/>
        <v>52257</v>
      </c>
      <c r="AS116" s="37"/>
      <c r="AT116" s="37">
        <f t="shared" si="43"/>
        <v>1</v>
      </c>
    </row>
    <row r="117" spans="1:46" ht="15" customHeight="1" x14ac:dyDescent="0.25">
      <c r="A117" s="43">
        <v>86</v>
      </c>
      <c r="B117" s="43">
        <v>300</v>
      </c>
      <c r="C117" s="44" t="s">
        <v>105</v>
      </c>
      <c r="D117" s="35">
        <v>1113720</v>
      </c>
      <c r="E117" s="36">
        <v>16378</v>
      </c>
      <c r="F117" s="58">
        <f t="shared" si="27"/>
        <v>4.2142608667775416</v>
      </c>
      <c r="G117" s="52">
        <v>415</v>
      </c>
      <c r="H117" s="52">
        <v>6676</v>
      </c>
      <c r="I117" s="37">
        <f t="shared" si="28"/>
        <v>6.2163000000000004</v>
      </c>
      <c r="J117" s="37">
        <v>3275</v>
      </c>
      <c r="K117" s="37">
        <v>4560</v>
      </c>
      <c r="L117" s="37">
        <v>6856</v>
      </c>
      <c r="M117" s="37">
        <v>10097</v>
      </c>
      <c r="N117" s="45">
        <v>15453</v>
      </c>
      <c r="O117" s="55">
        <v>16168</v>
      </c>
      <c r="P117" s="45">
        <f t="shared" si="29"/>
        <v>16168</v>
      </c>
      <c r="Q117" s="38">
        <f t="shared" si="30"/>
        <v>0</v>
      </c>
      <c r="R117" s="65">
        <v>215387500</v>
      </c>
      <c r="S117" s="65">
        <v>1818145150</v>
      </c>
      <c r="T117" s="66">
        <f t="shared" si="31"/>
        <v>11.846551</v>
      </c>
      <c r="U117" s="36">
        <v>2674</v>
      </c>
      <c r="V117">
        <v>16121</v>
      </c>
      <c r="W117">
        <f t="shared" si="44"/>
        <v>16.59</v>
      </c>
      <c r="X117" s="57">
        <v>18464514.678071801</v>
      </c>
      <c r="Y117" s="46">
        <v>9421346</v>
      </c>
      <c r="Z117" s="37">
        <f t="shared" si="32"/>
        <v>0.42013600000000001</v>
      </c>
      <c r="AA117" s="37" t="str">
        <f t="shared" si="33"/>
        <v/>
      </c>
      <c r="AB117" s="37" t="str">
        <f t="shared" si="34"/>
        <v/>
      </c>
      <c r="AC117" s="76">
        <f t="shared" si="45"/>
        <v>0</v>
      </c>
      <c r="AD117" s="76">
        <f t="shared" si="46"/>
        <v>0</v>
      </c>
      <c r="AE117" s="76">
        <f t="shared" si="52"/>
        <v>695.49471008434989</v>
      </c>
      <c r="AF117" s="76" t="str">
        <f t="shared" si="47"/>
        <v/>
      </c>
      <c r="AG117" s="37" t="str">
        <f t="shared" si="35"/>
        <v/>
      </c>
      <c r="AH117" s="37" t="str">
        <f t="shared" si="36"/>
        <v/>
      </c>
      <c r="AI117" s="38">
        <f t="shared" si="48"/>
        <v>695.49</v>
      </c>
      <c r="AJ117" s="38">
        <f t="shared" si="37"/>
        <v>695.49</v>
      </c>
      <c r="AK117" s="36">
        <f t="shared" si="38"/>
        <v>3633128</v>
      </c>
      <c r="AL117" s="39">
        <f t="shared" si="39"/>
        <v>0.12439734468690533</v>
      </c>
      <c r="AM117" s="36">
        <f t="shared" si="49"/>
        <v>313407.66538294678</v>
      </c>
      <c r="AN117" s="36">
        <f t="shared" si="50"/>
        <v>1427128</v>
      </c>
      <c r="AO117" s="36">
        <f t="shared" si="40"/>
        <v>163780</v>
      </c>
      <c r="AP117" s="36">
        <f t="shared" si="41"/>
        <v>471067.30000000005</v>
      </c>
      <c r="AQ117" s="36">
        <f t="shared" si="51"/>
        <v>949940</v>
      </c>
      <c r="AR117" s="40">
        <f t="shared" si="42"/>
        <v>1427128</v>
      </c>
      <c r="AS117" s="37"/>
      <c r="AT117" s="37">
        <f t="shared" si="43"/>
        <v>1</v>
      </c>
    </row>
    <row r="118" spans="1:46" ht="15" customHeight="1" x14ac:dyDescent="0.25">
      <c r="A118" s="43">
        <v>65</v>
      </c>
      <c r="B118" s="43">
        <v>200</v>
      </c>
      <c r="C118" s="44" t="s">
        <v>106</v>
      </c>
      <c r="D118" s="35">
        <v>248951</v>
      </c>
      <c r="E118" s="36">
        <v>656</v>
      </c>
      <c r="F118" s="58">
        <f t="shared" si="27"/>
        <v>2.8169038393756605</v>
      </c>
      <c r="G118" s="52">
        <v>77</v>
      </c>
      <c r="H118" s="52">
        <v>279</v>
      </c>
      <c r="I118" s="37">
        <f t="shared" si="28"/>
        <v>27.598600000000001</v>
      </c>
      <c r="J118" s="37">
        <v>758</v>
      </c>
      <c r="K118" s="37">
        <v>782</v>
      </c>
      <c r="L118" s="37">
        <v>734</v>
      </c>
      <c r="M118" s="37">
        <v>768</v>
      </c>
      <c r="N118" s="48">
        <v>733</v>
      </c>
      <c r="O118" s="55">
        <v>660</v>
      </c>
      <c r="P118" s="45">
        <f t="shared" si="29"/>
        <v>782</v>
      </c>
      <c r="Q118" s="38">
        <f t="shared" si="30"/>
        <v>16.11</v>
      </c>
      <c r="R118" s="65">
        <v>7074800</v>
      </c>
      <c r="S118" s="65">
        <v>32834374</v>
      </c>
      <c r="T118" s="66">
        <f t="shared" si="31"/>
        <v>21.546931000000001</v>
      </c>
      <c r="U118" s="36">
        <v>197</v>
      </c>
      <c r="V118">
        <v>567</v>
      </c>
      <c r="W118">
        <f t="shared" si="44"/>
        <v>34.74</v>
      </c>
      <c r="X118" s="57">
        <v>337491.50436205301</v>
      </c>
      <c r="Y118" s="46">
        <v>748578</v>
      </c>
      <c r="Z118" s="37">
        <f t="shared" si="32"/>
        <v>0.42013600000000001</v>
      </c>
      <c r="AA118" s="37" t="str">
        <f t="shared" si="33"/>
        <v/>
      </c>
      <c r="AB118" s="37" t="str">
        <f t="shared" si="34"/>
        <v/>
      </c>
      <c r="AC118" s="76">
        <f t="shared" si="45"/>
        <v>818.67626932977771</v>
      </c>
      <c r="AD118" s="76">
        <f t="shared" si="46"/>
        <v>0</v>
      </c>
      <c r="AE118" s="76">
        <f t="shared" si="52"/>
        <v>0</v>
      </c>
      <c r="AF118" s="76" t="str">
        <f t="shared" si="47"/>
        <v/>
      </c>
      <c r="AG118" s="37" t="str">
        <f t="shared" si="35"/>
        <v/>
      </c>
      <c r="AH118" s="37" t="str">
        <f t="shared" si="36"/>
        <v/>
      </c>
      <c r="AI118" s="38">
        <f t="shared" si="48"/>
        <v>818.68</v>
      </c>
      <c r="AJ118" s="38">
        <f t="shared" si="37"/>
        <v>818.68</v>
      </c>
      <c r="AK118" s="36">
        <f t="shared" si="38"/>
        <v>395262</v>
      </c>
      <c r="AL118" s="39">
        <f t="shared" si="39"/>
        <v>0.12439734468690533</v>
      </c>
      <c r="AM118" s="36">
        <f t="shared" si="49"/>
        <v>18200.699898485807</v>
      </c>
      <c r="AN118" s="36">
        <f t="shared" si="50"/>
        <v>267152</v>
      </c>
      <c r="AO118" s="36">
        <f t="shared" si="40"/>
        <v>6560</v>
      </c>
      <c r="AP118" s="36">
        <f t="shared" si="41"/>
        <v>37428.9</v>
      </c>
      <c r="AQ118" s="36">
        <f t="shared" si="51"/>
        <v>242391</v>
      </c>
      <c r="AR118" s="40">
        <f t="shared" si="42"/>
        <v>267152</v>
      </c>
      <c r="AS118" s="37"/>
      <c r="AT118" s="37">
        <f t="shared" si="43"/>
        <v>1</v>
      </c>
    </row>
    <row r="119" spans="1:46" ht="15" customHeight="1" x14ac:dyDescent="0.25">
      <c r="A119" s="43">
        <v>69</v>
      </c>
      <c r="B119" s="43">
        <v>1300</v>
      </c>
      <c r="C119" s="44" t="s">
        <v>107</v>
      </c>
      <c r="D119" s="35">
        <v>394231</v>
      </c>
      <c r="E119" s="36">
        <v>957</v>
      </c>
      <c r="F119" s="58">
        <f t="shared" si="27"/>
        <v>2.9809119377768436</v>
      </c>
      <c r="G119" s="52">
        <v>165</v>
      </c>
      <c r="H119" s="52">
        <v>509</v>
      </c>
      <c r="I119" s="37">
        <f t="shared" si="28"/>
        <v>32.416499999999999</v>
      </c>
      <c r="J119" s="37">
        <v>1303</v>
      </c>
      <c r="K119" s="37">
        <v>1284</v>
      </c>
      <c r="L119" s="37">
        <v>915</v>
      </c>
      <c r="M119" s="37">
        <v>983</v>
      </c>
      <c r="N119" s="45">
        <v>1000</v>
      </c>
      <c r="O119" s="55">
        <v>952</v>
      </c>
      <c r="P119" s="45">
        <f t="shared" si="29"/>
        <v>1303</v>
      </c>
      <c r="Q119" s="38">
        <f t="shared" si="30"/>
        <v>26.55</v>
      </c>
      <c r="R119" s="65">
        <v>2864300</v>
      </c>
      <c r="S119" s="65">
        <v>31992249</v>
      </c>
      <c r="T119" s="66">
        <f t="shared" si="31"/>
        <v>8.953106</v>
      </c>
      <c r="U119" s="36">
        <v>209</v>
      </c>
      <c r="V119">
        <v>1032</v>
      </c>
      <c r="W119">
        <f t="shared" si="44"/>
        <v>20.25</v>
      </c>
      <c r="X119" s="57">
        <v>524308.92501925596</v>
      </c>
      <c r="Y119" s="46">
        <v>410001.05</v>
      </c>
      <c r="Z119" s="37">
        <f t="shared" si="32"/>
        <v>0.42013600000000001</v>
      </c>
      <c r="AA119" s="37" t="str">
        <f t="shared" si="33"/>
        <v/>
      </c>
      <c r="AB119" s="37" t="str">
        <f t="shared" si="34"/>
        <v/>
      </c>
      <c r="AC119" s="76">
        <f t="shared" si="45"/>
        <v>854.90188608033588</v>
      </c>
      <c r="AD119" s="76">
        <f t="shared" si="46"/>
        <v>0</v>
      </c>
      <c r="AE119" s="76">
        <f t="shared" si="52"/>
        <v>0</v>
      </c>
      <c r="AF119" s="76" t="str">
        <f t="shared" si="47"/>
        <v/>
      </c>
      <c r="AG119" s="37" t="str">
        <f t="shared" si="35"/>
        <v/>
      </c>
      <c r="AH119" s="37" t="str">
        <f t="shared" si="36"/>
        <v/>
      </c>
      <c r="AI119" s="38">
        <f t="shared" si="48"/>
        <v>854.9</v>
      </c>
      <c r="AJ119" s="38">
        <f t="shared" si="37"/>
        <v>854.9</v>
      </c>
      <c r="AK119" s="36">
        <f t="shared" si="38"/>
        <v>597858</v>
      </c>
      <c r="AL119" s="39">
        <f t="shared" si="39"/>
        <v>0.12439734468690533</v>
      </c>
      <c r="AM119" s="36">
        <f t="shared" si="49"/>
        <v>25330.658106560473</v>
      </c>
      <c r="AN119" s="36">
        <f t="shared" si="50"/>
        <v>419562</v>
      </c>
      <c r="AO119" s="36">
        <f t="shared" si="40"/>
        <v>9570</v>
      </c>
      <c r="AP119" s="36">
        <f t="shared" si="41"/>
        <v>20500.052500000002</v>
      </c>
      <c r="AQ119" s="36">
        <f t="shared" si="51"/>
        <v>384661</v>
      </c>
      <c r="AR119" s="40">
        <f t="shared" si="42"/>
        <v>419562</v>
      </c>
      <c r="AS119" s="37"/>
      <c r="AT119" s="37">
        <f t="shared" si="43"/>
        <v>1</v>
      </c>
    </row>
    <row r="120" spans="1:46" ht="15" customHeight="1" x14ac:dyDescent="0.25">
      <c r="A120" s="43">
        <v>19</v>
      </c>
      <c r="B120" s="43">
        <v>1800</v>
      </c>
      <c r="C120" s="44" t="s">
        <v>108</v>
      </c>
      <c r="D120" s="35">
        <v>0</v>
      </c>
      <c r="E120" s="36">
        <v>64627</v>
      </c>
      <c r="F120" s="58">
        <f t="shared" si="27"/>
        <v>4.8104139963422101</v>
      </c>
      <c r="G120" s="52">
        <v>443</v>
      </c>
      <c r="H120" s="52">
        <v>25963</v>
      </c>
      <c r="I120" s="37">
        <f t="shared" si="28"/>
        <v>1.7062999999999999</v>
      </c>
      <c r="J120" s="37">
        <v>19940</v>
      </c>
      <c r="K120" s="37">
        <v>35674</v>
      </c>
      <c r="L120" s="37">
        <v>51288</v>
      </c>
      <c r="M120" s="37">
        <v>60220</v>
      </c>
      <c r="N120" s="45">
        <v>60306</v>
      </c>
      <c r="O120" s="55">
        <v>64317</v>
      </c>
      <c r="P120" s="45">
        <f t="shared" si="29"/>
        <v>64317</v>
      </c>
      <c r="Q120" s="38">
        <f t="shared" si="30"/>
        <v>0</v>
      </c>
      <c r="R120" s="65">
        <v>1827372600</v>
      </c>
      <c r="S120" s="65">
        <v>8951376424</v>
      </c>
      <c r="T120" s="66">
        <f t="shared" si="31"/>
        <v>20.414431</v>
      </c>
      <c r="U120" s="36">
        <v>10354</v>
      </c>
      <c r="V120">
        <v>63926</v>
      </c>
      <c r="W120">
        <f t="shared" si="44"/>
        <v>16.2</v>
      </c>
      <c r="X120" s="57">
        <v>99861589.622090399</v>
      </c>
      <c r="Y120" s="46">
        <v>40912653</v>
      </c>
      <c r="Z120" s="37">
        <f t="shared" si="32"/>
        <v>0.42013600000000001</v>
      </c>
      <c r="AA120" s="37" t="str">
        <f t="shared" si="33"/>
        <v/>
      </c>
      <c r="AB120" s="37" t="str">
        <f t="shared" si="34"/>
        <v/>
      </c>
      <c r="AC120" s="76">
        <f t="shared" si="45"/>
        <v>0</v>
      </c>
      <c r="AD120" s="76">
        <f t="shared" si="46"/>
        <v>0</v>
      </c>
      <c r="AE120" s="76">
        <f t="shared" si="52"/>
        <v>702.23063466234998</v>
      </c>
      <c r="AF120" s="76" t="str">
        <f t="shared" si="47"/>
        <v/>
      </c>
      <c r="AG120" s="37" t="str">
        <f t="shared" si="35"/>
        <v/>
      </c>
      <c r="AH120" s="37" t="str">
        <f t="shared" si="36"/>
        <v/>
      </c>
      <c r="AI120" s="38">
        <f t="shared" si="48"/>
        <v>702.23</v>
      </c>
      <c r="AJ120" s="38">
        <f t="shared" si="37"/>
        <v>702.23</v>
      </c>
      <c r="AK120" s="36">
        <f t="shared" si="38"/>
        <v>3427569</v>
      </c>
      <c r="AL120" s="39">
        <f t="shared" si="39"/>
        <v>0.12439734468690533</v>
      </c>
      <c r="AM120" s="36">
        <f t="shared" si="49"/>
        <v>426380.48233115143</v>
      </c>
      <c r="AN120" s="36">
        <f t="shared" si="50"/>
        <v>426380</v>
      </c>
      <c r="AO120" s="36">
        <f t="shared" si="40"/>
        <v>646270</v>
      </c>
      <c r="AP120" s="36">
        <f t="shared" si="41"/>
        <v>2045632.6500000001</v>
      </c>
      <c r="AQ120" s="36">
        <f t="shared" si="51"/>
        <v>-646270</v>
      </c>
      <c r="AR120" s="40">
        <f t="shared" si="42"/>
        <v>426380</v>
      </c>
      <c r="AS120" s="37"/>
      <c r="AT120" s="37">
        <f t="shared" si="43"/>
        <v>1</v>
      </c>
    </row>
    <row r="121" spans="1:46" ht="15" customHeight="1" x14ac:dyDescent="0.25">
      <c r="A121" s="43">
        <v>77</v>
      </c>
      <c r="B121" s="43">
        <v>300</v>
      </c>
      <c r="C121" s="44" t="s">
        <v>109</v>
      </c>
      <c r="D121" s="35">
        <v>35873</v>
      </c>
      <c r="E121" s="36">
        <v>122</v>
      </c>
      <c r="F121" s="58">
        <f t="shared" si="27"/>
        <v>2.0863598306747484</v>
      </c>
      <c r="G121" s="52">
        <v>19</v>
      </c>
      <c r="H121" s="52">
        <v>63</v>
      </c>
      <c r="I121" s="37">
        <f t="shared" si="28"/>
        <v>30.1587</v>
      </c>
      <c r="J121" s="37">
        <v>135</v>
      </c>
      <c r="K121" s="37">
        <v>177</v>
      </c>
      <c r="L121" s="37">
        <v>172</v>
      </c>
      <c r="M121" s="37">
        <v>146</v>
      </c>
      <c r="N121" s="48">
        <v>144</v>
      </c>
      <c r="O121" s="55">
        <v>123</v>
      </c>
      <c r="P121" s="45">
        <f t="shared" si="29"/>
        <v>177</v>
      </c>
      <c r="Q121" s="38">
        <f t="shared" si="30"/>
        <v>31.07</v>
      </c>
      <c r="R121" s="65">
        <v>253000</v>
      </c>
      <c r="S121" s="65">
        <v>6063948</v>
      </c>
      <c r="T121" s="66">
        <f t="shared" si="31"/>
        <v>4.172199</v>
      </c>
      <c r="U121" s="36">
        <v>13</v>
      </c>
      <c r="V121">
        <v>79</v>
      </c>
      <c r="W121">
        <f t="shared" si="44"/>
        <v>16.46</v>
      </c>
      <c r="X121" s="57">
        <v>48730.505112920102</v>
      </c>
      <c r="Y121" s="46">
        <v>33015</v>
      </c>
      <c r="Z121" s="37">
        <f t="shared" si="32"/>
        <v>0.42013600000000001</v>
      </c>
      <c r="AA121" s="37" t="str">
        <f t="shared" si="33"/>
        <v/>
      </c>
      <c r="AB121" s="37" t="str">
        <f t="shared" si="34"/>
        <v/>
      </c>
      <c r="AC121" s="76">
        <f t="shared" si="45"/>
        <v>657.31590031994642</v>
      </c>
      <c r="AD121" s="76">
        <f t="shared" si="46"/>
        <v>0</v>
      </c>
      <c r="AE121" s="76">
        <f t="shared" si="52"/>
        <v>0</v>
      </c>
      <c r="AF121" s="76" t="str">
        <f t="shared" si="47"/>
        <v/>
      </c>
      <c r="AG121" s="37" t="str">
        <f t="shared" si="35"/>
        <v/>
      </c>
      <c r="AH121" s="37" t="str">
        <f t="shared" si="36"/>
        <v/>
      </c>
      <c r="AI121" s="38">
        <f t="shared" si="48"/>
        <v>657.32</v>
      </c>
      <c r="AJ121" s="38">
        <f t="shared" si="37"/>
        <v>657.32</v>
      </c>
      <c r="AK121" s="36">
        <f t="shared" si="38"/>
        <v>59720</v>
      </c>
      <c r="AL121" s="39">
        <f t="shared" si="39"/>
        <v>0.12439734468690533</v>
      </c>
      <c r="AM121" s="36">
        <f t="shared" si="49"/>
        <v>2966.5034787486316</v>
      </c>
      <c r="AN121" s="36">
        <f t="shared" si="50"/>
        <v>38840</v>
      </c>
      <c r="AO121" s="36">
        <f t="shared" si="40"/>
        <v>1220</v>
      </c>
      <c r="AP121" s="36">
        <f t="shared" si="41"/>
        <v>1650.75</v>
      </c>
      <c r="AQ121" s="36">
        <f t="shared" si="51"/>
        <v>34653</v>
      </c>
      <c r="AR121" s="40">
        <f t="shared" si="42"/>
        <v>38840</v>
      </c>
      <c r="AS121" s="37"/>
      <c r="AT121" s="37">
        <f t="shared" si="43"/>
        <v>1</v>
      </c>
    </row>
    <row r="122" spans="1:46" ht="15" customHeight="1" x14ac:dyDescent="0.25">
      <c r="A122" s="43">
        <v>83</v>
      </c>
      <c r="B122" s="43">
        <v>100</v>
      </c>
      <c r="C122" s="44" t="s">
        <v>110</v>
      </c>
      <c r="D122" s="35">
        <v>221157</v>
      </c>
      <c r="E122" s="36">
        <v>596</v>
      </c>
      <c r="F122" s="58">
        <f t="shared" si="27"/>
        <v>2.7752462597402365</v>
      </c>
      <c r="G122" s="52">
        <v>48</v>
      </c>
      <c r="H122" s="52">
        <v>197</v>
      </c>
      <c r="I122" s="37">
        <f t="shared" si="28"/>
        <v>24.365500000000001</v>
      </c>
      <c r="J122" s="37">
        <v>619</v>
      </c>
      <c r="K122" s="37">
        <v>634</v>
      </c>
      <c r="L122" s="37">
        <v>509</v>
      </c>
      <c r="M122" s="37">
        <v>564</v>
      </c>
      <c r="N122" s="48">
        <v>586</v>
      </c>
      <c r="O122" s="55">
        <v>601</v>
      </c>
      <c r="P122" s="45">
        <f t="shared" si="29"/>
        <v>634</v>
      </c>
      <c r="Q122" s="38">
        <f t="shared" si="30"/>
        <v>5.99</v>
      </c>
      <c r="R122" s="65">
        <v>3313900</v>
      </c>
      <c r="S122" s="65">
        <v>16385880</v>
      </c>
      <c r="T122" s="66">
        <f t="shared" si="31"/>
        <v>20.224119999999999</v>
      </c>
      <c r="U122" s="36">
        <v>159</v>
      </c>
      <c r="V122">
        <v>517</v>
      </c>
      <c r="W122">
        <f t="shared" si="44"/>
        <v>30.75</v>
      </c>
      <c r="X122" s="57">
        <v>159482.21642797199</v>
      </c>
      <c r="Y122" s="46">
        <v>180466</v>
      </c>
      <c r="Z122" s="37">
        <f t="shared" si="32"/>
        <v>0.42013600000000001</v>
      </c>
      <c r="AA122" s="37" t="str">
        <f t="shared" si="33"/>
        <v/>
      </c>
      <c r="AB122" s="37" t="str">
        <f t="shared" si="34"/>
        <v/>
      </c>
      <c r="AC122" s="76">
        <f t="shared" si="45"/>
        <v>809.47506811264418</v>
      </c>
      <c r="AD122" s="76">
        <f t="shared" si="46"/>
        <v>0</v>
      </c>
      <c r="AE122" s="76">
        <f t="shared" si="52"/>
        <v>0</v>
      </c>
      <c r="AF122" s="76" t="str">
        <f t="shared" si="47"/>
        <v/>
      </c>
      <c r="AG122" s="37" t="str">
        <f t="shared" si="35"/>
        <v/>
      </c>
      <c r="AH122" s="37" t="str">
        <f t="shared" si="36"/>
        <v/>
      </c>
      <c r="AI122" s="38">
        <f t="shared" si="48"/>
        <v>809.48</v>
      </c>
      <c r="AJ122" s="38">
        <f t="shared" si="37"/>
        <v>809.48</v>
      </c>
      <c r="AK122" s="36">
        <f t="shared" si="38"/>
        <v>415446</v>
      </c>
      <c r="AL122" s="39">
        <f t="shared" si="39"/>
        <v>0.12439734468690533</v>
      </c>
      <c r="AM122" s="36">
        <f t="shared" si="49"/>
        <v>24169.035701874149</v>
      </c>
      <c r="AN122" s="36">
        <f t="shared" si="50"/>
        <v>245326</v>
      </c>
      <c r="AO122" s="36">
        <f t="shared" si="40"/>
        <v>5960</v>
      </c>
      <c r="AP122" s="36">
        <f t="shared" si="41"/>
        <v>9023.3000000000011</v>
      </c>
      <c r="AQ122" s="36">
        <f t="shared" si="51"/>
        <v>215197</v>
      </c>
      <c r="AR122" s="40">
        <f t="shared" si="42"/>
        <v>245326</v>
      </c>
      <c r="AS122" s="37"/>
      <c r="AT122" s="37">
        <f t="shared" si="43"/>
        <v>1</v>
      </c>
    </row>
    <row r="123" spans="1:46" ht="15" customHeight="1" x14ac:dyDescent="0.25">
      <c r="A123" s="43">
        <v>55</v>
      </c>
      <c r="B123" s="43">
        <v>100</v>
      </c>
      <c r="C123" s="44" t="s">
        <v>111</v>
      </c>
      <c r="D123" s="35">
        <v>400070</v>
      </c>
      <c r="E123" s="36">
        <v>6553</v>
      </c>
      <c r="F123" s="58">
        <f t="shared" si="27"/>
        <v>3.8164401679561388</v>
      </c>
      <c r="G123" s="52">
        <v>82</v>
      </c>
      <c r="H123" s="52">
        <v>2381</v>
      </c>
      <c r="I123" s="37">
        <f t="shared" si="28"/>
        <v>3.4438999999999997</v>
      </c>
      <c r="J123" s="37">
        <v>1419</v>
      </c>
      <c r="K123" s="37">
        <v>1715</v>
      </c>
      <c r="L123" s="37">
        <v>2441</v>
      </c>
      <c r="M123" s="37">
        <v>3500</v>
      </c>
      <c r="N123" s="45">
        <v>4914</v>
      </c>
      <c r="O123" s="55">
        <v>6312</v>
      </c>
      <c r="P123" s="45">
        <f t="shared" si="29"/>
        <v>6312</v>
      </c>
      <c r="Q123" s="38">
        <f t="shared" si="30"/>
        <v>0</v>
      </c>
      <c r="R123" s="65">
        <v>69714300</v>
      </c>
      <c r="S123" s="65">
        <v>807490633</v>
      </c>
      <c r="T123" s="66">
        <f t="shared" si="31"/>
        <v>8.6334499999999998</v>
      </c>
      <c r="U123" s="36">
        <v>675</v>
      </c>
      <c r="V123">
        <v>6220</v>
      </c>
      <c r="W123">
        <f t="shared" si="44"/>
        <v>10.85</v>
      </c>
      <c r="X123" s="57">
        <v>7904748.2239543404</v>
      </c>
      <c r="Y123" s="46">
        <v>4729030</v>
      </c>
      <c r="Z123" s="37">
        <f t="shared" si="32"/>
        <v>0.42013600000000001</v>
      </c>
      <c r="AA123" s="37" t="str">
        <f t="shared" si="33"/>
        <v/>
      </c>
      <c r="AB123" s="37" t="str">
        <f t="shared" si="34"/>
        <v/>
      </c>
      <c r="AC123" s="76">
        <f t="shared" si="45"/>
        <v>0</v>
      </c>
      <c r="AD123" s="76">
        <f t="shared" si="46"/>
        <v>689.79958150749985</v>
      </c>
      <c r="AE123" s="76">
        <f t="shared" si="52"/>
        <v>0</v>
      </c>
      <c r="AF123" s="76" t="str">
        <f t="shared" si="47"/>
        <v/>
      </c>
      <c r="AG123" s="37" t="str">
        <f t="shared" si="35"/>
        <v/>
      </c>
      <c r="AH123" s="37" t="str">
        <f t="shared" si="36"/>
        <v/>
      </c>
      <c r="AI123" s="38">
        <f t="shared" si="48"/>
        <v>689.8</v>
      </c>
      <c r="AJ123" s="38">
        <f t="shared" si="37"/>
        <v>689.8</v>
      </c>
      <c r="AK123" s="36">
        <f t="shared" si="38"/>
        <v>1199190</v>
      </c>
      <c r="AL123" s="39">
        <f t="shared" si="39"/>
        <v>0.12439734468690533</v>
      </c>
      <c r="AM123" s="36">
        <f t="shared" si="49"/>
        <v>99408.406086199786</v>
      </c>
      <c r="AN123" s="36">
        <f t="shared" si="50"/>
        <v>499478</v>
      </c>
      <c r="AO123" s="36">
        <f t="shared" si="40"/>
        <v>65530</v>
      </c>
      <c r="AP123" s="36">
        <f t="shared" si="41"/>
        <v>236451.5</v>
      </c>
      <c r="AQ123" s="36">
        <f t="shared" si="51"/>
        <v>334540</v>
      </c>
      <c r="AR123" s="40">
        <f t="shared" si="42"/>
        <v>499478</v>
      </c>
      <c r="AS123" s="37"/>
      <c r="AT123" s="37">
        <f t="shared" si="43"/>
        <v>1</v>
      </c>
    </row>
    <row r="124" spans="1:46" ht="15" customHeight="1" x14ac:dyDescent="0.25">
      <c r="A124" s="43">
        <v>28</v>
      </c>
      <c r="B124" s="43">
        <v>200</v>
      </c>
      <c r="C124" s="44" t="s">
        <v>112</v>
      </c>
      <c r="D124" s="35">
        <v>1085572</v>
      </c>
      <c r="E124" s="36">
        <v>2841</v>
      </c>
      <c r="F124" s="58">
        <f t="shared" si="27"/>
        <v>3.4534712337229361</v>
      </c>
      <c r="G124" s="52">
        <v>378</v>
      </c>
      <c r="H124" s="52">
        <v>1333</v>
      </c>
      <c r="I124" s="37">
        <f t="shared" si="28"/>
        <v>28.357100000000003</v>
      </c>
      <c r="J124" s="37">
        <v>2619</v>
      </c>
      <c r="K124" s="37">
        <v>2691</v>
      </c>
      <c r="L124" s="37">
        <v>2846</v>
      </c>
      <c r="M124" s="37">
        <v>2965</v>
      </c>
      <c r="N124" s="45">
        <v>2868</v>
      </c>
      <c r="O124" s="55">
        <v>2847</v>
      </c>
      <c r="P124" s="45">
        <f t="shared" si="29"/>
        <v>2965</v>
      </c>
      <c r="Q124" s="38">
        <f t="shared" si="30"/>
        <v>4.18</v>
      </c>
      <c r="R124" s="65">
        <v>29206400</v>
      </c>
      <c r="S124" s="65">
        <v>190951800</v>
      </c>
      <c r="T124" s="66">
        <f t="shared" si="31"/>
        <v>15.295169</v>
      </c>
      <c r="U124" s="36">
        <v>601</v>
      </c>
      <c r="V124">
        <v>2834</v>
      </c>
      <c r="W124">
        <f t="shared" si="44"/>
        <v>21.21</v>
      </c>
      <c r="X124" s="57">
        <v>1946698.9871982101</v>
      </c>
      <c r="Y124" s="46">
        <v>1061215</v>
      </c>
      <c r="Z124" s="37">
        <f t="shared" si="32"/>
        <v>0.42013600000000001</v>
      </c>
      <c r="AA124" s="37">
        <f t="shared" si="33"/>
        <v>0.68200000000000005</v>
      </c>
      <c r="AB124" s="37" t="str">
        <f t="shared" si="34"/>
        <v/>
      </c>
      <c r="AC124" s="76">
        <f t="shared" si="45"/>
        <v>959.27936569102098</v>
      </c>
      <c r="AD124" s="76">
        <f t="shared" si="46"/>
        <v>1028.7076002402498</v>
      </c>
      <c r="AE124" s="76">
        <f t="shared" si="52"/>
        <v>0</v>
      </c>
      <c r="AF124" s="76">
        <f t="shared" si="47"/>
        <v>1006.629421653595</v>
      </c>
      <c r="AG124" s="37" t="str">
        <f t="shared" si="35"/>
        <v/>
      </c>
      <c r="AH124" s="37">
        <f t="shared" si="36"/>
        <v>1</v>
      </c>
      <c r="AI124" s="38">
        <f t="shared" si="48"/>
        <v>1006.63</v>
      </c>
      <c r="AJ124" s="38">
        <f t="shared" si="37"/>
        <v>1006.63</v>
      </c>
      <c r="AK124" s="36">
        <f t="shared" si="38"/>
        <v>2041958</v>
      </c>
      <c r="AL124" s="39">
        <f t="shared" si="39"/>
        <v>0.12439734468690533</v>
      </c>
      <c r="AM124" s="36">
        <f t="shared" si="49"/>
        <v>118971.87889573064</v>
      </c>
      <c r="AN124" s="36">
        <f t="shared" si="50"/>
        <v>1204544</v>
      </c>
      <c r="AO124" s="36">
        <f t="shared" si="40"/>
        <v>28410</v>
      </c>
      <c r="AP124" s="36">
        <f t="shared" si="41"/>
        <v>53060.75</v>
      </c>
      <c r="AQ124" s="36">
        <f t="shared" si="51"/>
        <v>1057162</v>
      </c>
      <c r="AR124" s="40">
        <f t="shared" si="42"/>
        <v>1204544</v>
      </c>
      <c r="AS124" s="37"/>
      <c r="AT124" s="37">
        <f t="shared" si="43"/>
        <v>1</v>
      </c>
    </row>
    <row r="125" spans="1:46" ht="15" customHeight="1" x14ac:dyDescent="0.25">
      <c r="A125" s="43">
        <v>3</v>
      </c>
      <c r="B125" s="43">
        <v>200</v>
      </c>
      <c r="C125" s="44" t="s">
        <v>113</v>
      </c>
      <c r="D125" s="35">
        <v>48957</v>
      </c>
      <c r="E125" s="36">
        <v>193</v>
      </c>
      <c r="F125" s="58">
        <f t="shared" si="27"/>
        <v>2.2855573090077739</v>
      </c>
      <c r="G125" s="52">
        <v>25</v>
      </c>
      <c r="H125" s="52">
        <v>94</v>
      </c>
      <c r="I125" s="37">
        <f t="shared" si="28"/>
        <v>26.595700000000001</v>
      </c>
      <c r="J125" s="37">
        <v>233</v>
      </c>
      <c r="K125" s="37">
        <v>238</v>
      </c>
      <c r="L125" s="37">
        <v>212</v>
      </c>
      <c r="M125" s="37">
        <v>200</v>
      </c>
      <c r="N125" s="48">
        <v>234</v>
      </c>
      <c r="O125" s="55">
        <v>178</v>
      </c>
      <c r="P125" s="45">
        <f t="shared" si="29"/>
        <v>238</v>
      </c>
      <c r="Q125" s="38">
        <f t="shared" si="30"/>
        <v>18.91</v>
      </c>
      <c r="R125" s="65">
        <v>2998000</v>
      </c>
      <c r="S125" s="65">
        <v>9694100</v>
      </c>
      <c r="T125" s="66">
        <f t="shared" si="31"/>
        <v>30.926027000000001</v>
      </c>
      <c r="U125" s="36">
        <v>41</v>
      </c>
      <c r="V125">
        <v>200</v>
      </c>
      <c r="W125">
        <f t="shared" si="44"/>
        <v>20.5</v>
      </c>
      <c r="X125" s="57">
        <v>110045.859076693</v>
      </c>
      <c r="Y125" s="46">
        <v>64185</v>
      </c>
      <c r="Z125" s="37">
        <f t="shared" si="32"/>
        <v>0.42013600000000001</v>
      </c>
      <c r="AA125" s="37" t="str">
        <f t="shared" si="33"/>
        <v/>
      </c>
      <c r="AB125" s="37" t="str">
        <f t="shared" si="34"/>
        <v/>
      </c>
      <c r="AC125" s="76">
        <f t="shared" si="45"/>
        <v>701.31404174171007</v>
      </c>
      <c r="AD125" s="76">
        <f t="shared" si="46"/>
        <v>0</v>
      </c>
      <c r="AE125" s="76">
        <f t="shared" si="52"/>
        <v>0</v>
      </c>
      <c r="AF125" s="76" t="str">
        <f t="shared" si="47"/>
        <v/>
      </c>
      <c r="AG125" s="37" t="str">
        <f t="shared" si="35"/>
        <v/>
      </c>
      <c r="AH125" s="37" t="str">
        <f t="shared" si="36"/>
        <v/>
      </c>
      <c r="AI125" s="38">
        <f t="shared" si="48"/>
        <v>701.31</v>
      </c>
      <c r="AJ125" s="38">
        <f t="shared" si="37"/>
        <v>701.31</v>
      </c>
      <c r="AK125" s="36">
        <f t="shared" si="38"/>
        <v>89119</v>
      </c>
      <c r="AL125" s="39">
        <f t="shared" si="39"/>
        <v>0.12439734468690533</v>
      </c>
      <c r="AM125" s="36">
        <f t="shared" si="49"/>
        <v>4996.0461573154917</v>
      </c>
      <c r="AN125" s="36">
        <f t="shared" si="50"/>
        <v>53953</v>
      </c>
      <c r="AO125" s="36">
        <f t="shared" si="40"/>
        <v>1930</v>
      </c>
      <c r="AP125" s="36">
        <f t="shared" si="41"/>
        <v>3209.25</v>
      </c>
      <c r="AQ125" s="36">
        <f t="shared" si="51"/>
        <v>47027</v>
      </c>
      <c r="AR125" s="40">
        <f t="shared" si="42"/>
        <v>53953</v>
      </c>
      <c r="AS125" s="37"/>
      <c r="AT125" s="37">
        <f t="shared" si="43"/>
        <v>1</v>
      </c>
    </row>
    <row r="126" spans="1:46" ht="15" customHeight="1" x14ac:dyDescent="0.25">
      <c r="A126" s="43">
        <v>31</v>
      </c>
      <c r="B126" s="43">
        <v>800</v>
      </c>
      <c r="C126" s="44" t="s">
        <v>114</v>
      </c>
      <c r="D126" s="35">
        <v>116573</v>
      </c>
      <c r="E126" s="36">
        <v>331</v>
      </c>
      <c r="F126" s="58">
        <f t="shared" si="27"/>
        <v>2.5198279937757189</v>
      </c>
      <c r="G126" s="52">
        <v>64</v>
      </c>
      <c r="H126" s="52">
        <v>173</v>
      </c>
      <c r="I126" s="37">
        <f t="shared" si="28"/>
        <v>36.994199999999999</v>
      </c>
      <c r="J126" s="37">
        <v>460</v>
      </c>
      <c r="K126" s="37">
        <v>469</v>
      </c>
      <c r="L126" s="37">
        <v>382</v>
      </c>
      <c r="M126" s="37">
        <v>383</v>
      </c>
      <c r="N126" s="48">
        <v>367</v>
      </c>
      <c r="O126" s="55">
        <v>334</v>
      </c>
      <c r="P126" s="45">
        <f t="shared" si="29"/>
        <v>469</v>
      </c>
      <c r="Q126" s="38">
        <f t="shared" si="30"/>
        <v>29.42</v>
      </c>
      <c r="R126" s="65">
        <v>1266600</v>
      </c>
      <c r="S126" s="65">
        <v>11771319</v>
      </c>
      <c r="T126" s="66">
        <f t="shared" si="31"/>
        <v>10.760052</v>
      </c>
      <c r="U126" s="36">
        <v>71</v>
      </c>
      <c r="V126">
        <v>292</v>
      </c>
      <c r="W126">
        <f t="shared" si="44"/>
        <v>24.32</v>
      </c>
      <c r="X126" s="57">
        <v>163438.39797988199</v>
      </c>
      <c r="Y126" s="46">
        <v>205953</v>
      </c>
      <c r="Z126" s="37">
        <f t="shared" si="32"/>
        <v>0.42013600000000001</v>
      </c>
      <c r="AA126" s="37" t="str">
        <f t="shared" si="33"/>
        <v/>
      </c>
      <c r="AB126" s="37" t="str">
        <f t="shared" si="34"/>
        <v/>
      </c>
      <c r="AC126" s="76">
        <f t="shared" si="45"/>
        <v>753.05904778119941</v>
      </c>
      <c r="AD126" s="76">
        <f t="shared" si="46"/>
        <v>0</v>
      </c>
      <c r="AE126" s="76">
        <f t="shared" si="52"/>
        <v>0</v>
      </c>
      <c r="AF126" s="76" t="str">
        <f t="shared" si="47"/>
        <v/>
      </c>
      <c r="AG126" s="37" t="str">
        <f t="shared" si="35"/>
        <v/>
      </c>
      <c r="AH126" s="37" t="str">
        <f t="shared" si="36"/>
        <v/>
      </c>
      <c r="AI126" s="38">
        <f t="shared" si="48"/>
        <v>753.06</v>
      </c>
      <c r="AJ126" s="38">
        <f t="shared" si="37"/>
        <v>753.06</v>
      </c>
      <c r="AK126" s="36">
        <f t="shared" si="38"/>
        <v>180597</v>
      </c>
      <c r="AL126" s="39">
        <f t="shared" si="39"/>
        <v>0.12439734468690533</v>
      </c>
      <c r="AM126" s="36">
        <f t="shared" si="49"/>
        <v>7964.4155962344266</v>
      </c>
      <c r="AN126" s="36">
        <f t="shared" si="50"/>
        <v>124537</v>
      </c>
      <c r="AO126" s="36">
        <f t="shared" si="40"/>
        <v>3310</v>
      </c>
      <c r="AP126" s="36">
        <f t="shared" si="41"/>
        <v>10297.650000000001</v>
      </c>
      <c r="AQ126" s="36">
        <f t="shared" si="51"/>
        <v>113263</v>
      </c>
      <c r="AR126" s="40">
        <f t="shared" si="42"/>
        <v>124537</v>
      </c>
      <c r="AS126" s="37"/>
      <c r="AT126" s="37">
        <f t="shared" si="43"/>
        <v>1</v>
      </c>
    </row>
    <row r="127" spans="1:46" ht="15" customHeight="1" x14ac:dyDescent="0.25">
      <c r="A127" s="43">
        <v>30</v>
      </c>
      <c r="B127" s="43">
        <v>200</v>
      </c>
      <c r="C127" s="44" t="s">
        <v>115</v>
      </c>
      <c r="D127" s="35">
        <v>1111338</v>
      </c>
      <c r="E127" s="36">
        <v>9862</v>
      </c>
      <c r="F127" s="58">
        <f t="shared" si="27"/>
        <v>3.9939649981951191</v>
      </c>
      <c r="G127" s="52">
        <v>440</v>
      </c>
      <c r="H127" s="52">
        <v>4007</v>
      </c>
      <c r="I127" s="37">
        <f t="shared" si="28"/>
        <v>10.9808</v>
      </c>
      <c r="J127" s="37">
        <v>2720</v>
      </c>
      <c r="K127" s="37">
        <v>3170</v>
      </c>
      <c r="L127" s="37">
        <v>5094</v>
      </c>
      <c r="M127" s="37">
        <v>5520</v>
      </c>
      <c r="N127" s="45">
        <v>8111</v>
      </c>
      <c r="O127" s="55">
        <v>9611</v>
      </c>
      <c r="P127" s="45">
        <f t="shared" si="29"/>
        <v>9611</v>
      </c>
      <c r="Q127" s="38">
        <f t="shared" si="30"/>
        <v>0</v>
      </c>
      <c r="R127" s="65">
        <v>160185600</v>
      </c>
      <c r="S127" s="65">
        <v>870101000</v>
      </c>
      <c r="T127" s="66">
        <f t="shared" si="31"/>
        <v>18.410001000000001</v>
      </c>
      <c r="U127" s="36">
        <v>1675</v>
      </c>
      <c r="V127">
        <v>9454</v>
      </c>
      <c r="W127">
        <f t="shared" si="44"/>
        <v>17.72</v>
      </c>
      <c r="X127" s="57">
        <v>9836809.0788885895</v>
      </c>
      <c r="Y127" s="46">
        <v>5789107</v>
      </c>
      <c r="Z127" s="37">
        <f t="shared" si="32"/>
        <v>0.42013600000000001</v>
      </c>
      <c r="AA127" s="37" t="str">
        <f t="shared" si="33"/>
        <v/>
      </c>
      <c r="AB127" s="37" t="str">
        <f t="shared" si="34"/>
        <v/>
      </c>
      <c r="AC127" s="76">
        <f t="shared" si="45"/>
        <v>0</v>
      </c>
      <c r="AD127" s="76">
        <f t="shared" si="46"/>
        <v>851.18992573724995</v>
      </c>
      <c r="AE127" s="76">
        <f t="shared" si="52"/>
        <v>0</v>
      </c>
      <c r="AF127" s="76" t="str">
        <f t="shared" si="47"/>
        <v/>
      </c>
      <c r="AG127" s="37" t="str">
        <f t="shared" si="35"/>
        <v/>
      </c>
      <c r="AH127" s="37" t="str">
        <f t="shared" si="36"/>
        <v/>
      </c>
      <c r="AI127" s="38">
        <f t="shared" si="48"/>
        <v>851.19</v>
      </c>
      <c r="AJ127" s="38">
        <f t="shared" si="37"/>
        <v>851.19</v>
      </c>
      <c r="AK127" s="36">
        <f t="shared" si="38"/>
        <v>4261638</v>
      </c>
      <c r="AL127" s="39">
        <f t="shared" si="39"/>
        <v>0.12439734468690533</v>
      </c>
      <c r="AM127" s="36">
        <f t="shared" si="49"/>
        <v>391888.95496715786</v>
      </c>
      <c r="AN127" s="36">
        <f t="shared" si="50"/>
        <v>1503227</v>
      </c>
      <c r="AO127" s="36">
        <f t="shared" si="40"/>
        <v>98620</v>
      </c>
      <c r="AP127" s="36">
        <f t="shared" si="41"/>
        <v>289455.35000000003</v>
      </c>
      <c r="AQ127" s="36">
        <f t="shared" si="51"/>
        <v>1012718</v>
      </c>
      <c r="AR127" s="40">
        <f t="shared" si="42"/>
        <v>1503227</v>
      </c>
      <c r="AS127" s="37"/>
      <c r="AT127" s="37">
        <f t="shared" si="43"/>
        <v>1</v>
      </c>
    </row>
    <row r="128" spans="1:46" ht="15" customHeight="1" x14ac:dyDescent="0.25">
      <c r="A128" s="43">
        <v>84</v>
      </c>
      <c r="B128" s="43">
        <v>300</v>
      </c>
      <c r="C128" s="44" t="s">
        <v>116</v>
      </c>
      <c r="D128" s="35">
        <v>48424</v>
      </c>
      <c r="E128" s="36">
        <v>159</v>
      </c>
      <c r="F128" s="58">
        <f t="shared" si="27"/>
        <v>2.2013971243204513</v>
      </c>
      <c r="G128" s="52">
        <v>26</v>
      </c>
      <c r="H128" s="52">
        <v>96</v>
      </c>
      <c r="I128" s="37">
        <f t="shared" si="28"/>
        <v>27.083299999999998</v>
      </c>
      <c r="J128" s="37">
        <v>339</v>
      </c>
      <c r="K128" s="37">
        <v>286</v>
      </c>
      <c r="L128" s="37">
        <v>233</v>
      </c>
      <c r="M128" s="37">
        <v>241</v>
      </c>
      <c r="N128" s="48">
        <v>158</v>
      </c>
      <c r="O128" s="55">
        <v>164</v>
      </c>
      <c r="P128" s="45">
        <f t="shared" si="29"/>
        <v>339</v>
      </c>
      <c r="Q128" s="38">
        <f t="shared" si="30"/>
        <v>53.1</v>
      </c>
      <c r="R128" s="65">
        <v>1964700</v>
      </c>
      <c r="S128" s="65">
        <v>5352032</v>
      </c>
      <c r="T128" s="66">
        <f t="shared" si="31"/>
        <v>36.709422000000004</v>
      </c>
      <c r="U128" s="36">
        <v>52</v>
      </c>
      <c r="V128">
        <v>198</v>
      </c>
      <c r="W128">
        <f t="shared" si="44"/>
        <v>26.26</v>
      </c>
      <c r="X128" s="57">
        <v>73810.085583136999</v>
      </c>
      <c r="Y128" s="46">
        <v>52995</v>
      </c>
      <c r="Z128" s="37">
        <f t="shared" si="32"/>
        <v>0.42013600000000001</v>
      </c>
      <c r="AA128" s="37" t="str">
        <f t="shared" si="33"/>
        <v/>
      </c>
      <c r="AB128" s="37" t="str">
        <f t="shared" si="34"/>
        <v/>
      </c>
      <c r="AC128" s="76">
        <f t="shared" si="45"/>
        <v>682.7249926285283</v>
      </c>
      <c r="AD128" s="76">
        <f t="shared" si="46"/>
        <v>0</v>
      </c>
      <c r="AE128" s="76">
        <f t="shared" si="52"/>
        <v>0</v>
      </c>
      <c r="AF128" s="76" t="str">
        <f t="shared" si="47"/>
        <v/>
      </c>
      <c r="AG128" s="37" t="str">
        <f t="shared" si="35"/>
        <v/>
      </c>
      <c r="AH128" s="37" t="str">
        <f t="shared" si="36"/>
        <v/>
      </c>
      <c r="AI128" s="38">
        <f t="shared" si="48"/>
        <v>682.72</v>
      </c>
      <c r="AJ128" s="38">
        <f t="shared" si="37"/>
        <v>682.72</v>
      </c>
      <c r="AK128" s="36">
        <f t="shared" si="38"/>
        <v>77542</v>
      </c>
      <c r="AL128" s="39">
        <f t="shared" si="39"/>
        <v>0.12439734468690533</v>
      </c>
      <c r="AM128" s="36">
        <f t="shared" si="49"/>
        <v>3622.2018825933096</v>
      </c>
      <c r="AN128" s="36">
        <f t="shared" si="50"/>
        <v>52046</v>
      </c>
      <c r="AO128" s="36">
        <f t="shared" si="40"/>
        <v>1590</v>
      </c>
      <c r="AP128" s="36">
        <f t="shared" si="41"/>
        <v>2649.75</v>
      </c>
      <c r="AQ128" s="36">
        <f t="shared" si="51"/>
        <v>46834</v>
      </c>
      <c r="AR128" s="40">
        <f t="shared" si="42"/>
        <v>52046</v>
      </c>
      <c r="AS128" s="37"/>
      <c r="AT128" s="37">
        <f t="shared" si="43"/>
        <v>1</v>
      </c>
    </row>
    <row r="129" spans="1:46" ht="15" customHeight="1" x14ac:dyDescent="0.25">
      <c r="A129" s="43">
        <v>87</v>
      </c>
      <c r="B129" s="43">
        <v>200</v>
      </c>
      <c r="C129" s="44" t="s">
        <v>117</v>
      </c>
      <c r="D129" s="35">
        <v>754234</v>
      </c>
      <c r="E129" s="36">
        <v>1662</v>
      </c>
      <c r="F129" s="58">
        <f t="shared" si="27"/>
        <v>3.220631019448092</v>
      </c>
      <c r="G129" s="52">
        <v>243</v>
      </c>
      <c r="H129" s="52">
        <v>838</v>
      </c>
      <c r="I129" s="37">
        <f t="shared" si="28"/>
        <v>28.997600000000002</v>
      </c>
      <c r="J129" s="37">
        <v>2147</v>
      </c>
      <c r="K129" s="37">
        <v>2143</v>
      </c>
      <c r="L129" s="37">
        <v>1826</v>
      </c>
      <c r="M129" s="37">
        <v>1903</v>
      </c>
      <c r="N129" s="45">
        <v>1795</v>
      </c>
      <c r="O129" s="55">
        <v>1695</v>
      </c>
      <c r="P129" s="45">
        <f t="shared" si="29"/>
        <v>2147</v>
      </c>
      <c r="Q129" s="38">
        <f t="shared" si="30"/>
        <v>22.59</v>
      </c>
      <c r="R129" s="65">
        <v>23060800</v>
      </c>
      <c r="S129" s="65">
        <v>100093822</v>
      </c>
      <c r="T129" s="66">
        <f t="shared" si="31"/>
        <v>23.039183999999999</v>
      </c>
      <c r="U129" s="36">
        <v>453</v>
      </c>
      <c r="V129">
        <v>1497</v>
      </c>
      <c r="W129">
        <f t="shared" si="44"/>
        <v>30.26</v>
      </c>
      <c r="X129" s="57">
        <v>788922.85242822301</v>
      </c>
      <c r="Y129" s="46">
        <v>881381</v>
      </c>
      <c r="Z129" s="37">
        <f t="shared" si="32"/>
        <v>0.42013600000000001</v>
      </c>
      <c r="AA129" s="37" t="str">
        <f t="shared" si="33"/>
        <v/>
      </c>
      <c r="AB129" s="37" t="str">
        <f t="shared" si="34"/>
        <v/>
      </c>
      <c r="AC129" s="76">
        <f t="shared" si="45"/>
        <v>907.85031768263627</v>
      </c>
      <c r="AD129" s="76">
        <f t="shared" si="46"/>
        <v>0</v>
      </c>
      <c r="AE129" s="76">
        <f t="shared" si="52"/>
        <v>0</v>
      </c>
      <c r="AF129" s="76" t="str">
        <f t="shared" si="47"/>
        <v/>
      </c>
      <c r="AG129" s="37" t="str">
        <f t="shared" si="35"/>
        <v/>
      </c>
      <c r="AH129" s="37" t="str">
        <f t="shared" si="36"/>
        <v/>
      </c>
      <c r="AI129" s="38">
        <f t="shared" si="48"/>
        <v>907.85</v>
      </c>
      <c r="AJ129" s="38">
        <f t="shared" si="37"/>
        <v>907.85</v>
      </c>
      <c r="AK129" s="36">
        <f t="shared" si="38"/>
        <v>1177392</v>
      </c>
      <c r="AL129" s="39">
        <f t="shared" si="39"/>
        <v>0.12439734468690533</v>
      </c>
      <c r="AM129" s="36">
        <f t="shared" si="49"/>
        <v>52639.731583021487</v>
      </c>
      <c r="AN129" s="36">
        <f t="shared" si="50"/>
        <v>806874</v>
      </c>
      <c r="AO129" s="36">
        <f t="shared" si="40"/>
        <v>16620</v>
      </c>
      <c r="AP129" s="36">
        <f t="shared" si="41"/>
        <v>44069.05</v>
      </c>
      <c r="AQ129" s="36">
        <f t="shared" si="51"/>
        <v>737614</v>
      </c>
      <c r="AR129" s="40">
        <f t="shared" si="42"/>
        <v>806874</v>
      </c>
      <c r="AS129" s="37"/>
      <c r="AT129" s="37">
        <f t="shared" si="43"/>
        <v>1</v>
      </c>
    </row>
    <row r="130" spans="1:46" ht="15" customHeight="1" x14ac:dyDescent="0.25">
      <c r="A130" s="43">
        <v>25</v>
      </c>
      <c r="B130" s="43">
        <v>200</v>
      </c>
      <c r="C130" s="44" t="s">
        <v>118</v>
      </c>
      <c r="D130" s="35">
        <v>708297</v>
      </c>
      <c r="E130" s="36">
        <v>4236</v>
      </c>
      <c r="F130" s="58">
        <f t="shared" si="27"/>
        <v>3.6269559514354475</v>
      </c>
      <c r="G130" s="52">
        <v>351</v>
      </c>
      <c r="H130" s="52">
        <v>1869</v>
      </c>
      <c r="I130" s="37">
        <f t="shared" si="28"/>
        <v>18.780100000000001</v>
      </c>
      <c r="J130" s="37">
        <v>2072</v>
      </c>
      <c r="K130" s="37">
        <v>2653</v>
      </c>
      <c r="L130" s="37">
        <v>3232</v>
      </c>
      <c r="M130" s="37">
        <v>3795</v>
      </c>
      <c r="N130" s="45">
        <v>4083</v>
      </c>
      <c r="O130" s="55">
        <v>4220</v>
      </c>
      <c r="P130" s="45">
        <f t="shared" si="29"/>
        <v>4220</v>
      </c>
      <c r="Q130" s="38">
        <f t="shared" si="30"/>
        <v>0</v>
      </c>
      <c r="R130" s="65">
        <v>109303700</v>
      </c>
      <c r="S130" s="65">
        <v>498193100</v>
      </c>
      <c r="T130" s="66">
        <f t="shared" si="31"/>
        <v>21.940027000000001</v>
      </c>
      <c r="U130" s="36">
        <v>767</v>
      </c>
      <c r="V130">
        <v>4198</v>
      </c>
      <c r="W130">
        <f t="shared" si="44"/>
        <v>18.27</v>
      </c>
      <c r="X130" s="57">
        <v>5778967.4544633199</v>
      </c>
      <c r="Y130" s="46">
        <v>3195307</v>
      </c>
      <c r="Z130" s="37">
        <f t="shared" si="32"/>
        <v>0.42013600000000001</v>
      </c>
      <c r="AA130" s="37" t="str">
        <f t="shared" si="33"/>
        <v/>
      </c>
      <c r="AB130" s="37" t="str">
        <f t="shared" si="34"/>
        <v/>
      </c>
      <c r="AC130" s="76">
        <f t="shared" si="45"/>
        <v>0</v>
      </c>
      <c r="AD130" s="76">
        <f t="shared" si="46"/>
        <v>948.39611683074997</v>
      </c>
      <c r="AE130" s="76">
        <f t="shared" si="52"/>
        <v>0</v>
      </c>
      <c r="AF130" s="76" t="str">
        <f t="shared" si="47"/>
        <v/>
      </c>
      <c r="AG130" s="37" t="str">
        <f t="shared" si="35"/>
        <v/>
      </c>
      <c r="AH130" s="37" t="str">
        <f t="shared" si="36"/>
        <v/>
      </c>
      <c r="AI130" s="38">
        <f t="shared" si="48"/>
        <v>948.4</v>
      </c>
      <c r="AJ130" s="38">
        <f t="shared" si="37"/>
        <v>948.4</v>
      </c>
      <c r="AK130" s="36">
        <f t="shared" si="38"/>
        <v>1589470</v>
      </c>
      <c r="AL130" s="39">
        <f t="shared" si="39"/>
        <v>0.12439734468690533</v>
      </c>
      <c r="AM130" s="36">
        <f t="shared" si="49"/>
        <v>109615.58140979444</v>
      </c>
      <c r="AN130" s="36">
        <f t="shared" si="50"/>
        <v>817913</v>
      </c>
      <c r="AO130" s="36">
        <f t="shared" si="40"/>
        <v>42360</v>
      </c>
      <c r="AP130" s="36">
        <f t="shared" si="41"/>
        <v>159765.35</v>
      </c>
      <c r="AQ130" s="36">
        <f t="shared" si="51"/>
        <v>665937</v>
      </c>
      <c r="AR130" s="40">
        <f t="shared" si="42"/>
        <v>817913</v>
      </c>
      <c r="AS130" s="37"/>
      <c r="AT130" s="37">
        <f t="shared" si="43"/>
        <v>1</v>
      </c>
    </row>
    <row r="131" spans="1:46" ht="15" customHeight="1" x14ac:dyDescent="0.25">
      <c r="A131" s="43">
        <v>23</v>
      </c>
      <c r="B131" s="43">
        <v>100</v>
      </c>
      <c r="C131" s="44" t="s">
        <v>119</v>
      </c>
      <c r="D131" s="35">
        <v>97566</v>
      </c>
      <c r="E131" s="36">
        <v>312</v>
      </c>
      <c r="F131" s="58">
        <f t="shared" si="27"/>
        <v>2.4941545940184429</v>
      </c>
      <c r="G131" s="52">
        <v>84</v>
      </c>
      <c r="H131" s="52">
        <v>195</v>
      </c>
      <c r="I131" s="37">
        <f t="shared" si="28"/>
        <v>43.076900000000002</v>
      </c>
      <c r="J131" s="37">
        <v>391</v>
      </c>
      <c r="K131" s="37">
        <v>386</v>
      </c>
      <c r="L131" s="37">
        <v>362</v>
      </c>
      <c r="M131" s="37">
        <v>343</v>
      </c>
      <c r="N131" s="48">
        <v>346</v>
      </c>
      <c r="O131" s="55">
        <v>310</v>
      </c>
      <c r="P131" s="45">
        <f t="shared" si="29"/>
        <v>391</v>
      </c>
      <c r="Q131" s="38">
        <f t="shared" si="30"/>
        <v>20.2</v>
      </c>
      <c r="R131" s="65">
        <v>2658700</v>
      </c>
      <c r="S131" s="65">
        <v>17028100</v>
      </c>
      <c r="T131" s="66">
        <f t="shared" si="31"/>
        <v>15.613602999999999</v>
      </c>
      <c r="U131" s="36">
        <v>44</v>
      </c>
      <c r="V131">
        <v>468</v>
      </c>
      <c r="W131">
        <f t="shared" si="44"/>
        <v>9.4</v>
      </c>
      <c r="X131" s="57">
        <v>175770.482256738</v>
      </c>
      <c r="Y131" s="46">
        <v>164569</v>
      </c>
      <c r="Z131" s="37">
        <f t="shared" si="32"/>
        <v>0.42013600000000001</v>
      </c>
      <c r="AA131" s="37" t="str">
        <f t="shared" si="33"/>
        <v/>
      </c>
      <c r="AB131" s="37" t="str">
        <f t="shared" si="34"/>
        <v/>
      </c>
      <c r="AC131" s="76">
        <f t="shared" si="45"/>
        <v>747.38838426301163</v>
      </c>
      <c r="AD131" s="76">
        <f t="shared" si="46"/>
        <v>0</v>
      </c>
      <c r="AE131" s="76">
        <f t="shared" si="52"/>
        <v>0</v>
      </c>
      <c r="AF131" s="76" t="str">
        <f t="shared" si="47"/>
        <v/>
      </c>
      <c r="AG131" s="37" t="str">
        <f t="shared" si="35"/>
        <v/>
      </c>
      <c r="AH131" s="37" t="str">
        <f t="shared" si="36"/>
        <v/>
      </c>
      <c r="AI131" s="38">
        <f t="shared" si="48"/>
        <v>747.39</v>
      </c>
      <c r="AJ131" s="38">
        <f t="shared" si="37"/>
        <v>747.39</v>
      </c>
      <c r="AK131" s="36">
        <f t="shared" si="38"/>
        <v>159338</v>
      </c>
      <c r="AL131" s="39">
        <f t="shared" si="39"/>
        <v>0.12439734468690533</v>
      </c>
      <c r="AM131" s="36">
        <f t="shared" si="49"/>
        <v>7684.2727759995159</v>
      </c>
      <c r="AN131" s="36">
        <f t="shared" si="50"/>
        <v>105250</v>
      </c>
      <c r="AO131" s="36">
        <f t="shared" si="40"/>
        <v>3120</v>
      </c>
      <c r="AP131" s="36">
        <f t="shared" si="41"/>
        <v>8228.4500000000007</v>
      </c>
      <c r="AQ131" s="36">
        <f t="shared" si="51"/>
        <v>94446</v>
      </c>
      <c r="AR131" s="40">
        <f t="shared" si="42"/>
        <v>105250</v>
      </c>
      <c r="AS131" s="37"/>
      <c r="AT131" s="37">
        <f t="shared" si="43"/>
        <v>1</v>
      </c>
    </row>
    <row r="132" spans="1:46" ht="15" customHeight="1" x14ac:dyDescent="0.25">
      <c r="A132" s="43">
        <v>21</v>
      </c>
      <c r="B132" s="43">
        <v>300</v>
      </c>
      <c r="C132" s="44" t="s">
        <v>120</v>
      </c>
      <c r="D132" s="35">
        <v>105159</v>
      </c>
      <c r="E132" s="36">
        <v>498</v>
      </c>
      <c r="F132" s="58">
        <f t="shared" si="27"/>
        <v>2.6972293427597176</v>
      </c>
      <c r="G132" s="52">
        <v>42</v>
      </c>
      <c r="H132" s="52">
        <v>212</v>
      </c>
      <c r="I132" s="37">
        <f t="shared" si="28"/>
        <v>19.811300000000003</v>
      </c>
      <c r="J132" s="37">
        <v>278</v>
      </c>
      <c r="K132" s="37">
        <v>364</v>
      </c>
      <c r="L132" s="37">
        <v>361</v>
      </c>
      <c r="M132" s="37">
        <v>329</v>
      </c>
      <c r="N132" s="48">
        <v>502</v>
      </c>
      <c r="O132" s="55">
        <v>497</v>
      </c>
      <c r="P132" s="45">
        <f t="shared" si="29"/>
        <v>502</v>
      </c>
      <c r="Q132" s="38">
        <f t="shared" si="30"/>
        <v>0.8</v>
      </c>
      <c r="R132" s="65">
        <v>3237200</v>
      </c>
      <c r="S132" s="65">
        <v>30853127</v>
      </c>
      <c r="T132" s="66">
        <f t="shared" si="31"/>
        <v>10.492291</v>
      </c>
      <c r="U132" s="36">
        <v>31</v>
      </c>
      <c r="V132">
        <v>443</v>
      </c>
      <c r="W132">
        <f t="shared" si="44"/>
        <v>7</v>
      </c>
      <c r="X132" s="57">
        <v>313540.51457666501</v>
      </c>
      <c r="Y132" s="46">
        <v>179621</v>
      </c>
      <c r="Z132" s="37">
        <f t="shared" si="32"/>
        <v>0.42013600000000001</v>
      </c>
      <c r="AA132" s="37" t="str">
        <f t="shared" si="33"/>
        <v/>
      </c>
      <c r="AB132" s="37" t="str">
        <f t="shared" si="34"/>
        <v/>
      </c>
      <c r="AC132" s="76">
        <f t="shared" si="45"/>
        <v>792.24292554073816</v>
      </c>
      <c r="AD132" s="76">
        <f t="shared" si="46"/>
        <v>0</v>
      </c>
      <c r="AE132" s="76">
        <f t="shared" si="52"/>
        <v>0</v>
      </c>
      <c r="AF132" s="76" t="str">
        <f t="shared" si="47"/>
        <v/>
      </c>
      <c r="AG132" s="37" t="str">
        <f t="shared" si="35"/>
        <v/>
      </c>
      <c r="AH132" s="37" t="str">
        <f t="shared" si="36"/>
        <v/>
      </c>
      <c r="AI132" s="38">
        <f t="shared" si="48"/>
        <v>792.24</v>
      </c>
      <c r="AJ132" s="38">
        <f t="shared" si="37"/>
        <v>792.24</v>
      </c>
      <c r="AK132" s="36">
        <f t="shared" si="38"/>
        <v>262806</v>
      </c>
      <c r="AL132" s="39">
        <f t="shared" si="39"/>
        <v>0.12439734468690533</v>
      </c>
      <c r="AM132" s="36">
        <f t="shared" si="49"/>
        <v>19610.868197856566</v>
      </c>
      <c r="AN132" s="36">
        <f t="shared" si="50"/>
        <v>124770</v>
      </c>
      <c r="AO132" s="36">
        <f t="shared" si="40"/>
        <v>4980</v>
      </c>
      <c r="AP132" s="36">
        <f t="shared" si="41"/>
        <v>8981.0500000000011</v>
      </c>
      <c r="AQ132" s="36">
        <f t="shared" si="51"/>
        <v>100179</v>
      </c>
      <c r="AR132" s="40">
        <f t="shared" si="42"/>
        <v>124770</v>
      </c>
      <c r="AS132" s="37"/>
      <c r="AT132" s="37">
        <f t="shared" si="43"/>
        <v>1</v>
      </c>
    </row>
    <row r="133" spans="1:46" ht="15" customHeight="1" x14ac:dyDescent="0.25">
      <c r="A133" s="43">
        <v>9</v>
      </c>
      <c r="B133" s="43">
        <v>400</v>
      </c>
      <c r="C133" s="44" t="s">
        <v>121</v>
      </c>
      <c r="D133" s="35">
        <v>289127</v>
      </c>
      <c r="E133" s="36">
        <v>961</v>
      </c>
      <c r="F133" s="58">
        <f t="shared" si="27"/>
        <v>2.9827233876685453</v>
      </c>
      <c r="G133" s="52">
        <v>112</v>
      </c>
      <c r="H133" s="52">
        <v>423</v>
      </c>
      <c r="I133" s="37">
        <f t="shared" si="28"/>
        <v>26.477499999999999</v>
      </c>
      <c r="J133" s="37">
        <v>884</v>
      </c>
      <c r="K133" s="37">
        <v>862</v>
      </c>
      <c r="L133" s="37">
        <v>923</v>
      </c>
      <c r="M133" s="37">
        <v>810</v>
      </c>
      <c r="N133" s="48">
        <v>862</v>
      </c>
      <c r="O133" s="55">
        <v>948</v>
      </c>
      <c r="P133" s="45">
        <f t="shared" si="29"/>
        <v>948</v>
      </c>
      <c r="Q133" s="38">
        <f t="shared" si="30"/>
        <v>0</v>
      </c>
      <c r="R133" s="65">
        <v>10516300</v>
      </c>
      <c r="S133" s="65">
        <v>85633599</v>
      </c>
      <c r="T133" s="66">
        <f t="shared" si="31"/>
        <v>12.280576999999999</v>
      </c>
      <c r="U133" s="36">
        <v>276</v>
      </c>
      <c r="V133">
        <v>937</v>
      </c>
      <c r="W133">
        <f t="shared" si="44"/>
        <v>29.46</v>
      </c>
      <c r="X133" s="57">
        <v>722448.79274891503</v>
      </c>
      <c r="Y133" s="46">
        <v>457575</v>
      </c>
      <c r="Z133" s="37">
        <f t="shared" si="32"/>
        <v>0.42013600000000001</v>
      </c>
      <c r="AA133" s="37" t="str">
        <f t="shared" si="33"/>
        <v/>
      </c>
      <c r="AB133" s="37" t="str">
        <f t="shared" si="34"/>
        <v/>
      </c>
      <c r="AC133" s="76">
        <f t="shared" si="45"/>
        <v>855.3019936980653</v>
      </c>
      <c r="AD133" s="76">
        <f t="shared" si="46"/>
        <v>0</v>
      </c>
      <c r="AE133" s="76">
        <f t="shared" si="52"/>
        <v>0</v>
      </c>
      <c r="AF133" s="76" t="str">
        <f t="shared" si="47"/>
        <v/>
      </c>
      <c r="AG133" s="37" t="str">
        <f t="shared" si="35"/>
        <v/>
      </c>
      <c r="AH133" s="37" t="str">
        <f t="shared" si="36"/>
        <v/>
      </c>
      <c r="AI133" s="38">
        <f t="shared" si="48"/>
        <v>855.3</v>
      </c>
      <c r="AJ133" s="38">
        <f t="shared" si="37"/>
        <v>855.3</v>
      </c>
      <c r="AK133" s="36">
        <f t="shared" si="38"/>
        <v>518417</v>
      </c>
      <c r="AL133" s="39">
        <f t="shared" si="39"/>
        <v>0.12439734468690533</v>
      </c>
      <c r="AM133" s="36">
        <f t="shared" si="49"/>
        <v>28523.067163260523</v>
      </c>
      <c r="AN133" s="36">
        <f t="shared" si="50"/>
        <v>317650</v>
      </c>
      <c r="AO133" s="36">
        <f t="shared" si="40"/>
        <v>9610</v>
      </c>
      <c r="AP133" s="36">
        <f t="shared" si="41"/>
        <v>22878.75</v>
      </c>
      <c r="AQ133" s="36">
        <f t="shared" si="51"/>
        <v>279517</v>
      </c>
      <c r="AR133" s="40">
        <f t="shared" si="42"/>
        <v>317650</v>
      </c>
      <c r="AS133" s="37"/>
      <c r="AT133" s="37">
        <f t="shared" si="43"/>
        <v>1</v>
      </c>
    </row>
    <row r="134" spans="1:46" ht="15" customHeight="1" x14ac:dyDescent="0.25">
      <c r="A134" s="43">
        <v>10</v>
      </c>
      <c r="B134" s="43">
        <v>200</v>
      </c>
      <c r="C134" s="44" t="s">
        <v>122</v>
      </c>
      <c r="D134" s="35">
        <v>121091</v>
      </c>
      <c r="E134" s="36">
        <v>5861</v>
      </c>
      <c r="F134" s="58">
        <f t="shared" si="27"/>
        <v>3.7679717213816191</v>
      </c>
      <c r="G134" s="52">
        <v>204</v>
      </c>
      <c r="H134" s="52">
        <v>2006</v>
      </c>
      <c r="I134" s="37">
        <f t="shared" si="28"/>
        <v>10.169499999999999</v>
      </c>
      <c r="J134" s="37">
        <v>669</v>
      </c>
      <c r="K134" s="37">
        <v>642</v>
      </c>
      <c r="L134" s="37">
        <v>744</v>
      </c>
      <c r="M134" s="37">
        <v>1266</v>
      </c>
      <c r="N134" s="45">
        <v>3724</v>
      </c>
      <c r="O134" s="55">
        <v>5829</v>
      </c>
      <c r="P134" s="45">
        <f t="shared" si="29"/>
        <v>5829</v>
      </c>
      <c r="Q134" s="38">
        <f t="shared" si="30"/>
        <v>0</v>
      </c>
      <c r="R134" s="65">
        <v>51103400</v>
      </c>
      <c r="S134" s="65">
        <v>916839300</v>
      </c>
      <c r="T134" s="66">
        <f t="shared" si="31"/>
        <v>5.5738669999999999</v>
      </c>
      <c r="U134" s="36">
        <v>495</v>
      </c>
      <c r="V134">
        <v>5837</v>
      </c>
      <c r="W134">
        <f t="shared" si="44"/>
        <v>8.48</v>
      </c>
      <c r="X134" s="57">
        <v>7910472.1150388103</v>
      </c>
      <c r="Y134" s="46">
        <v>3604551</v>
      </c>
      <c r="Z134" s="37">
        <f t="shared" si="32"/>
        <v>0.42013600000000001</v>
      </c>
      <c r="AA134" s="37" t="str">
        <f t="shared" si="33"/>
        <v/>
      </c>
      <c r="AB134" s="37" t="str">
        <f t="shared" si="34"/>
        <v/>
      </c>
      <c r="AC134" s="76">
        <f t="shared" si="45"/>
        <v>0</v>
      </c>
      <c r="AD134" s="76">
        <f t="shared" si="46"/>
        <v>708.94192704074987</v>
      </c>
      <c r="AE134" s="76">
        <f t="shared" si="52"/>
        <v>0</v>
      </c>
      <c r="AF134" s="76" t="str">
        <f t="shared" si="47"/>
        <v/>
      </c>
      <c r="AG134" s="37" t="str">
        <f t="shared" si="35"/>
        <v/>
      </c>
      <c r="AH134" s="37" t="str">
        <f t="shared" si="36"/>
        <v/>
      </c>
      <c r="AI134" s="38">
        <f t="shared" si="48"/>
        <v>708.94</v>
      </c>
      <c r="AJ134" s="38">
        <f t="shared" si="37"/>
        <v>708.94</v>
      </c>
      <c r="AK134" s="36">
        <f t="shared" si="38"/>
        <v>831623</v>
      </c>
      <c r="AL134" s="39">
        <f t="shared" si="39"/>
        <v>0.12439734468690533</v>
      </c>
      <c r="AM134" s="36">
        <f t="shared" si="49"/>
        <v>88388.29411507622</v>
      </c>
      <c r="AN134" s="36">
        <f t="shared" si="50"/>
        <v>209479</v>
      </c>
      <c r="AO134" s="36">
        <f t="shared" si="40"/>
        <v>58610</v>
      </c>
      <c r="AP134" s="36">
        <f t="shared" si="41"/>
        <v>180227.55000000002</v>
      </c>
      <c r="AQ134" s="36">
        <f t="shared" si="51"/>
        <v>62481</v>
      </c>
      <c r="AR134" s="40">
        <f t="shared" si="42"/>
        <v>209479</v>
      </c>
      <c r="AS134" s="37"/>
      <c r="AT134" s="37">
        <f t="shared" si="43"/>
        <v>1</v>
      </c>
    </row>
    <row r="135" spans="1:46" ht="15" customHeight="1" x14ac:dyDescent="0.25">
      <c r="A135" s="43">
        <v>11</v>
      </c>
      <c r="B135" s="43">
        <v>600</v>
      </c>
      <c r="C135" s="44" t="s">
        <v>123</v>
      </c>
      <c r="D135" s="35">
        <v>374035</v>
      </c>
      <c r="E135" s="36">
        <v>687</v>
      </c>
      <c r="F135" s="58">
        <f t="shared" si="27"/>
        <v>2.8369567370595505</v>
      </c>
      <c r="G135" s="52">
        <v>87</v>
      </c>
      <c r="H135" s="52">
        <v>293</v>
      </c>
      <c r="I135" s="37">
        <f t="shared" si="28"/>
        <v>29.692800000000002</v>
      </c>
      <c r="J135" s="37">
        <v>1317</v>
      </c>
      <c r="K135" s="37">
        <v>1001</v>
      </c>
      <c r="L135" s="37">
        <v>923</v>
      </c>
      <c r="M135" s="37">
        <v>860</v>
      </c>
      <c r="N135" s="48">
        <v>770</v>
      </c>
      <c r="O135" s="55">
        <v>675</v>
      </c>
      <c r="P135" s="45">
        <f t="shared" si="29"/>
        <v>1317</v>
      </c>
      <c r="Q135" s="38">
        <f t="shared" si="30"/>
        <v>47.84</v>
      </c>
      <c r="R135" s="65">
        <v>11296700</v>
      </c>
      <c r="S135" s="65">
        <v>26481387</v>
      </c>
      <c r="T135" s="66">
        <f t="shared" si="31"/>
        <v>42.659019000000001</v>
      </c>
      <c r="U135" s="36">
        <v>116</v>
      </c>
      <c r="V135">
        <v>558</v>
      </c>
      <c r="W135">
        <f t="shared" si="44"/>
        <v>20.79</v>
      </c>
      <c r="X135" s="57">
        <v>337930.87221123598</v>
      </c>
      <c r="Y135" s="46">
        <v>337210</v>
      </c>
      <c r="Z135" s="37">
        <f t="shared" si="32"/>
        <v>0.42013600000000001</v>
      </c>
      <c r="AA135" s="37" t="str">
        <f t="shared" si="33"/>
        <v/>
      </c>
      <c r="AB135" s="37" t="str">
        <f t="shared" si="34"/>
        <v/>
      </c>
      <c r="AC135" s="76">
        <f t="shared" si="45"/>
        <v>823.10549321150233</v>
      </c>
      <c r="AD135" s="76">
        <f t="shared" si="46"/>
        <v>0</v>
      </c>
      <c r="AE135" s="76">
        <f t="shared" si="52"/>
        <v>0</v>
      </c>
      <c r="AF135" s="76" t="str">
        <f t="shared" si="47"/>
        <v/>
      </c>
      <c r="AG135" s="37" t="str">
        <f t="shared" si="35"/>
        <v/>
      </c>
      <c r="AH135" s="37" t="str">
        <f t="shared" si="36"/>
        <v/>
      </c>
      <c r="AI135" s="38">
        <f t="shared" si="48"/>
        <v>823.11</v>
      </c>
      <c r="AJ135" s="38">
        <f t="shared" si="37"/>
        <v>823.11</v>
      </c>
      <c r="AK135" s="36">
        <f t="shared" si="38"/>
        <v>423500</v>
      </c>
      <c r="AL135" s="39">
        <f t="shared" si="39"/>
        <v>0.12439734468690533</v>
      </c>
      <c r="AM135" s="36">
        <f t="shared" si="49"/>
        <v>6153.3146549377725</v>
      </c>
      <c r="AN135" s="36">
        <f t="shared" si="50"/>
        <v>380188</v>
      </c>
      <c r="AO135" s="36">
        <f t="shared" si="40"/>
        <v>6870</v>
      </c>
      <c r="AP135" s="36">
        <f t="shared" si="41"/>
        <v>16860.5</v>
      </c>
      <c r="AQ135" s="36">
        <f t="shared" si="51"/>
        <v>367165</v>
      </c>
      <c r="AR135" s="40">
        <f t="shared" si="42"/>
        <v>380188</v>
      </c>
      <c r="AS135" s="37"/>
      <c r="AT135" s="37">
        <f t="shared" si="43"/>
        <v>1</v>
      </c>
    </row>
    <row r="136" spans="1:46" ht="15" customHeight="1" x14ac:dyDescent="0.25">
      <c r="A136" s="43">
        <v>47</v>
      </c>
      <c r="B136" s="43">
        <v>200</v>
      </c>
      <c r="C136" s="44" t="s">
        <v>124</v>
      </c>
      <c r="D136" s="35">
        <v>6990</v>
      </c>
      <c r="E136" s="36">
        <v>63</v>
      </c>
      <c r="F136" s="58">
        <f t="shared" si="27"/>
        <v>1.7993405494535817</v>
      </c>
      <c r="G136" s="52">
        <v>5</v>
      </c>
      <c r="H136" s="52">
        <v>15</v>
      </c>
      <c r="I136" s="37">
        <f t="shared" si="28"/>
        <v>33.333300000000001</v>
      </c>
      <c r="J136" s="37">
        <v>81</v>
      </c>
      <c r="K136" s="37">
        <v>73</v>
      </c>
      <c r="L136" s="37">
        <v>80</v>
      </c>
      <c r="M136" s="37">
        <v>53</v>
      </c>
      <c r="N136" s="48">
        <v>45</v>
      </c>
      <c r="O136" s="55">
        <v>62</v>
      </c>
      <c r="P136" s="45">
        <f t="shared" si="29"/>
        <v>81</v>
      </c>
      <c r="Q136" s="38">
        <f t="shared" si="30"/>
        <v>22.22</v>
      </c>
      <c r="R136" s="65">
        <v>164900</v>
      </c>
      <c r="S136" s="65">
        <v>3104843</v>
      </c>
      <c r="T136" s="66">
        <f t="shared" si="31"/>
        <v>5.3110580000000001</v>
      </c>
      <c r="U136" s="36">
        <v>2</v>
      </c>
      <c r="V136">
        <v>27</v>
      </c>
      <c r="W136">
        <f t="shared" si="44"/>
        <v>7.41</v>
      </c>
      <c r="X136" s="57">
        <v>25484.324856811101</v>
      </c>
      <c r="Y136" s="46">
        <v>22500</v>
      </c>
      <c r="Z136" s="37">
        <f t="shared" si="32"/>
        <v>0.42013600000000001</v>
      </c>
      <c r="AA136" s="37" t="str">
        <f t="shared" si="33"/>
        <v/>
      </c>
      <c r="AB136" s="37" t="str">
        <f t="shared" si="34"/>
        <v/>
      </c>
      <c r="AC136" s="76">
        <f t="shared" si="45"/>
        <v>593.91994254165877</v>
      </c>
      <c r="AD136" s="76">
        <f t="shared" si="46"/>
        <v>0</v>
      </c>
      <c r="AE136" s="76">
        <f t="shared" si="52"/>
        <v>0</v>
      </c>
      <c r="AF136" s="76" t="str">
        <f t="shared" si="47"/>
        <v/>
      </c>
      <c r="AG136" s="37" t="str">
        <f t="shared" si="35"/>
        <v/>
      </c>
      <c r="AH136" s="37" t="str">
        <f t="shared" si="36"/>
        <v/>
      </c>
      <c r="AI136" s="38">
        <f t="shared" si="48"/>
        <v>593.91999999999996</v>
      </c>
      <c r="AJ136" s="38">
        <f t="shared" si="37"/>
        <v>593.91999999999996</v>
      </c>
      <c r="AK136" s="36">
        <f t="shared" si="38"/>
        <v>26710</v>
      </c>
      <c r="AL136" s="39">
        <f t="shared" si="39"/>
        <v>0.12439734468690533</v>
      </c>
      <c r="AM136" s="36">
        <f t="shared" si="49"/>
        <v>2453.1156372257733</v>
      </c>
      <c r="AN136" s="36">
        <f t="shared" si="50"/>
        <v>9443</v>
      </c>
      <c r="AO136" s="36">
        <f t="shared" si="40"/>
        <v>630</v>
      </c>
      <c r="AP136" s="36">
        <f t="shared" si="41"/>
        <v>1125</v>
      </c>
      <c r="AQ136" s="36">
        <f t="shared" si="51"/>
        <v>6360</v>
      </c>
      <c r="AR136" s="40">
        <f t="shared" si="42"/>
        <v>9443</v>
      </c>
      <c r="AS136" s="37"/>
      <c r="AT136" s="37">
        <f t="shared" si="43"/>
        <v>1</v>
      </c>
    </row>
    <row r="137" spans="1:46" ht="15" customHeight="1" x14ac:dyDescent="0.25">
      <c r="A137" s="43">
        <v>13</v>
      </c>
      <c r="B137" s="43">
        <v>200</v>
      </c>
      <c r="C137" s="44" t="s">
        <v>125</v>
      </c>
      <c r="D137" s="35">
        <v>43468</v>
      </c>
      <c r="E137" s="36">
        <v>639</v>
      </c>
      <c r="F137" s="58">
        <f t="shared" si="27"/>
        <v>2.8055008581584002</v>
      </c>
      <c r="G137" s="52">
        <v>91</v>
      </c>
      <c r="H137" s="52">
        <v>294</v>
      </c>
      <c r="I137" s="37">
        <f t="shared" si="28"/>
        <v>30.952400000000001</v>
      </c>
      <c r="J137" s="37">
        <v>324</v>
      </c>
      <c r="K137" s="37">
        <v>458</v>
      </c>
      <c r="L137" s="37">
        <v>451</v>
      </c>
      <c r="M137" s="37">
        <v>582</v>
      </c>
      <c r="N137" s="48">
        <v>628</v>
      </c>
      <c r="O137" s="55">
        <v>629</v>
      </c>
      <c r="P137" s="45">
        <f t="shared" si="29"/>
        <v>629</v>
      </c>
      <c r="Q137" s="38">
        <f t="shared" si="30"/>
        <v>0</v>
      </c>
      <c r="R137" s="65">
        <v>8764700</v>
      </c>
      <c r="S137" s="65">
        <v>108982000</v>
      </c>
      <c r="T137" s="66">
        <f t="shared" si="31"/>
        <v>8.0423369999999998</v>
      </c>
      <c r="U137" s="36">
        <v>144</v>
      </c>
      <c r="V137">
        <v>572</v>
      </c>
      <c r="W137">
        <f t="shared" si="44"/>
        <v>25.17</v>
      </c>
      <c r="X137" s="57">
        <v>1014439.14594294</v>
      </c>
      <c r="Y137" s="46">
        <v>323000</v>
      </c>
      <c r="Z137" s="37">
        <f t="shared" si="32"/>
        <v>0.42013600000000001</v>
      </c>
      <c r="AA137" s="37" t="str">
        <f t="shared" si="33"/>
        <v/>
      </c>
      <c r="AB137" s="37" t="str">
        <f t="shared" si="34"/>
        <v/>
      </c>
      <c r="AC137" s="76">
        <f t="shared" si="45"/>
        <v>816.15761304745297</v>
      </c>
      <c r="AD137" s="76">
        <f t="shared" si="46"/>
        <v>0</v>
      </c>
      <c r="AE137" s="76">
        <f t="shared" si="52"/>
        <v>0</v>
      </c>
      <c r="AF137" s="76" t="str">
        <f t="shared" si="47"/>
        <v/>
      </c>
      <c r="AG137" s="37" t="str">
        <f t="shared" si="35"/>
        <v/>
      </c>
      <c r="AH137" s="37" t="str">
        <f t="shared" si="36"/>
        <v/>
      </c>
      <c r="AI137" s="38">
        <f t="shared" si="48"/>
        <v>816.16</v>
      </c>
      <c r="AJ137" s="38">
        <f t="shared" si="37"/>
        <v>816.16</v>
      </c>
      <c r="AK137" s="36">
        <f t="shared" si="38"/>
        <v>95324</v>
      </c>
      <c r="AL137" s="39">
        <f t="shared" si="39"/>
        <v>0.12439734468690533</v>
      </c>
      <c r="AM137" s="36">
        <f t="shared" si="49"/>
        <v>6450.7487060841631</v>
      </c>
      <c r="AN137" s="36">
        <f t="shared" si="50"/>
        <v>49919</v>
      </c>
      <c r="AO137" s="36">
        <f t="shared" si="40"/>
        <v>6390</v>
      </c>
      <c r="AP137" s="36">
        <f t="shared" si="41"/>
        <v>16150</v>
      </c>
      <c r="AQ137" s="36">
        <f t="shared" si="51"/>
        <v>37078</v>
      </c>
      <c r="AR137" s="40">
        <f t="shared" si="42"/>
        <v>49919</v>
      </c>
      <c r="AS137" s="37"/>
      <c r="AT137" s="37">
        <f t="shared" si="43"/>
        <v>1</v>
      </c>
    </row>
    <row r="138" spans="1:46" ht="15" customHeight="1" x14ac:dyDescent="0.25">
      <c r="A138" s="43">
        <v>2</v>
      </c>
      <c r="B138" s="43">
        <v>400</v>
      </c>
      <c r="C138" s="44" t="s">
        <v>126</v>
      </c>
      <c r="D138" s="35">
        <v>0</v>
      </c>
      <c r="E138" s="36">
        <v>3912</v>
      </c>
      <c r="F138" s="58">
        <f t="shared" si="27"/>
        <v>3.592398846115564</v>
      </c>
      <c r="G138" s="52">
        <v>41</v>
      </c>
      <c r="H138" s="52">
        <v>1409</v>
      </c>
      <c r="I138" s="37">
        <f t="shared" si="28"/>
        <v>2.9098999999999999</v>
      </c>
      <c r="J138" s="37">
        <v>534</v>
      </c>
      <c r="K138" s="37">
        <v>734</v>
      </c>
      <c r="L138" s="37">
        <v>1633</v>
      </c>
      <c r="M138" s="37">
        <v>3202</v>
      </c>
      <c r="N138" s="45">
        <v>3792</v>
      </c>
      <c r="O138" s="55">
        <v>3896</v>
      </c>
      <c r="P138" s="45">
        <f t="shared" si="29"/>
        <v>3896</v>
      </c>
      <c r="Q138" s="38">
        <f t="shared" si="30"/>
        <v>0</v>
      </c>
      <c r="R138" s="65">
        <v>51145900</v>
      </c>
      <c r="S138" s="65">
        <v>600966874</v>
      </c>
      <c r="T138" s="66">
        <f t="shared" si="31"/>
        <v>8.5106020000000004</v>
      </c>
      <c r="U138" s="36">
        <v>497</v>
      </c>
      <c r="V138">
        <v>3899</v>
      </c>
      <c r="W138">
        <f t="shared" si="44"/>
        <v>12.75</v>
      </c>
      <c r="X138" s="57">
        <v>5888259.1078385999</v>
      </c>
      <c r="Y138" s="46">
        <v>2816469</v>
      </c>
      <c r="Z138" s="37">
        <f t="shared" si="32"/>
        <v>0.42013600000000001</v>
      </c>
      <c r="AA138" s="37" t="str">
        <f t="shared" si="33"/>
        <v/>
      </c>
      <c r="AB138" s="37" t="str">
        <f t="shared" si="34"/>
        <v/>
      </c>
      <c r="AC138" s="76">
        <f t="shared" si="45"/>
        <v>0</v>
      </c>
      <c r="AD138" s="76">
        <f t="shared" si="46"/>
        <v>684.40352583949993</v>
      </c>
      <c r="AE138" s="76">
        <f t="shared" si="52"/>
        <v>0</v>
      </c>
      <c r="AF138" s="76" t="str">
        <f t="shared" si="47"/>
        <v/>
      </c>
      <c r="AG138" s="37" t="str">
        <f t="shared" si="35"/>
        <v/>
      </c>
      <c r="AH138" s="37" t="str">
        <f t="shared" si="36"/>
        <v/>
      </c>
      <c r="AI138" s="38">
        <f t="shared" si="48"/>
        <v>684.4</v>
      </c>
      <c r="AJ138" s="38">
        <f t="shared" si="37"/>
        <v>684.4</v>
      </c>
      <c r="AK138" s="36">
        <f t="shared" si="38"/>
        <v>203503</v>
      </c>
      <c r="AL138" s="39">
        <f t="shared" si="39"/>
        <v>0.12439734468690533</v>
      </c>
      <c r="AM138" s="36">
        <f t="shared" si="49"/>
        <v>25315.232835819297</v>
      </c>
      <c r="AN138" s="36">
        <f t="shared" si="50"/>
        <v>25315</v>
      </c>
      <c r="AO138" s="36">
        <f t="shared" si="40"/>
        <v>39120</v>
      </c>
      <c r="AP138" s="36">
        <f t="shared" si="41"/>
        <v>140823.45000000001</v>
      </c>
      <c r="AQ138" s="36">
        <f t="shared" si="51"/>
        <v>-39120</v>
      </c>
      <c r="AR138" s="40">
        <f t="shared" si="42"/>
        <v>25315</v>
      </c>
      <c r="AS138" s="37"/>
      <c r="AT138" s="37">
        <f t="shared" si="43"/>
        <v>1</v>
      </c>
    </row>
    <row r="139" spans="1:46" ht="15" customHeight="1" x14ac:dyDescent="0.25">
      <c r="A139" s="43">
        <v>46</v>
      </c>
      <c r="B139" s="43">
        <v>100</v>
      </c>
      <c r="C139" s="44" t="s">
        <v>127</v>
      </c>
      <c r="D139" s="35">
        <v>141600</v>
      </c>
      <c r="E139" s="36">
        <v>301</v>
      </c>
      <c r="F139" s="58">
        <f t="shared" si="27"/>
        <v>2.4785664955938436</v>
      </c>
      <c r="G139" s="52">
        <v>78</v>
      </c>
      <c r="H139" s="52">
        <v>161</v>
      </c>
      <c r="I139" s="37">
        <f t="shared" si="28"/>
        <v>48.447200000000002</v>
      </c>
      <c r="J139" s="37">
        <v>487</v>
      </c>
      <c r="K139" s="37">
        <v>543</v>
      </c>
      <c r="L139" s="37">
        <v>461</v>
      </c>
      <c r="M139" s="37">
        <v>413</v>
      </c>
      <c r="N139" s="48">
        <v>369</v>
      </c>
      <c r="O139" s="55">
        <v>303</v>
      </c>
      <c r="P139" s="45">
        <f t="shared" si="29"/>
        <v>543</v>
      </c>
      <c r="Q139" s="38">
        <f t="shared" si="30"/>
        <v>44.57</v>
      </c>
      <c r="R139" s="65">
        <v>373500</v>
      </c>
      <c r="S139" s="65">
        <v>5743100</v>
      </c>
      <c r="T139" s="66">
        <f t="shared" si="31"/>
        <v>6.5034559999999999</v>
      </c>
      <c r="U139" s="36">
        <v>65</v>
      </c>
      <c r="V139">
        <v>251</v>
      </c>
      <c r="W139">
        <f t="shared" si="44"/>
        <v>25.9</v>
      </c>
      <c r="X139" s="57">
        <v>47901.3444072977</v>
      </c>
      <c r="Y139" s="46">
        <v>166241</v>
      </c>
      <c r="Z139" s="37">
        <f t="shared" si="32"/>
        <v>0.42013600000000001</v>
      </c>
      <c r="AA139" s="37" t="str">
        <f t="shared" si="33"/>
        <v/>
      </c>
      <c r="AB139" s="37" t="str">
        <f t="shared" si="34"/>
        <v/>
      </c>
      <c r="AC139" s="76">
        <f t="shared" si="45"/>
        <v>743.94533184728141</v>
      </c>
      <c r="AD139" s="76">
        <f t="shared" si="46"/>
        <v>0</v>
      </c>
      <c r="AE139" s="76">
        <f t="shared" si="52"/>
        <v>0</v>
      </c>
      <c r="AF139" s="76" t="str">
        <f t="shared" si="47"/>
        <v/>
      </c>
      <c r="AG139" s="37" t="str">
        <f t="shared" si="35"/>
        <v/>
      </c>
      <c r="AH139" s="37" t="str">
        <f t="shared" si="36"/>
        <v/>
      </c>
      <c r="AI139" s="38">
        <f t="shared" si="48"/>
        <v>743.95</v>
      </c>
      <c r="AJ139" s="38">
        <f t="shared" si="37"/>
        <v>743.95</v>
      </c>
      <c r="AK139" s="36">
        <f t="shared" si="38"/>
        <v>203804</v>
      </c>
      <c r="AL139" s="39">
        <f t="shared" si="39"/>
        <v>0.12439734468690533</v>
      </c>
      <c r="AM139" s="36">
        <f t="shared" si="49"/>
        <v>7738.0124289042597</v>
      </c>
      <c r="AN139" s="36">
        <f t="shared" si="50"/>
        <v>149338</v>
      </c>
      <c r="AO139" s="36">
        <f t="shared" si="40"/>
        <v>3010</v>
      </c>
      <c r="AP139" s="36">
        <f t="shared" si="41"/>
        <v>8312.0500000000011</v>
      </c>
      <c r="AQ139" s="36">
        <f t="shared" si="51"/>
        <v>138590</v>
      </c>
      <c r="AR139" s="40">
        <f t="shared" si="42"/>
        <v>149338</v>
      </c>
      <c r="AS139" s="37"/>
      <c r="AT139" s="37">
        <f t="shared" si="43"/>
        <v>1</v>
      </c>
    </row>
    <row r="140" spans="1:46" ht="15" customHeight="1" x14ac:dyDescent="0.25">
      <c r="A140" s="43">
        <v>27</v>
      </c>
      <c r="B140" s="43">
        <v>200</v>
      </c>
      <c r="C140" s="44" t="s">
        <v>128</v>
      </c>
      <c r="D140" s="35">
        <v>0</v>
      </c>
      <c r="E140" s="36">
        <v>23786</v>
      </c>
      <c r="F140" s="58">
        <f t="shared" ref="F140:F203" si="53">LOG10(E140)</f>
        <v>4.3763214145472835</v>
      </c>
      <c r="G140" s="52">
        <v>164</v>
      </c>
      <c r="H140" s="52">
        <v>8870</v>
      </c>
      <c r="I140" s="37">
        <f t="shared" ref="I140:I203" si="54">ROUND(G140/H140,6)*100</f>
        <v>1.8488999999999998</v>
      </c>
      <c r="J140" s="37">
        <v>2275</v>
      </c>
      <c r="K140" s="37">
        <v>9006</v>
      </c>
      <c r="L140" s="37">
        <v>16849</v>
      </c>
      <c r="M140" s="37">
        <v>22193</v>
      </c>
      <c r="N140" s="45">
        <v>23089</v>
      </c>
      <c r="O140" s="55">
        <v>23919</v>
      </c>
      <c r="P140" s="45">
        <f t="shared" ref="P140:P203" si="55">MAX(J140:O140)</f>
        <v>23919</v>
      </c>
      <c r="Q140" s="38">
        <f t="shared" ref="Q140:Q203" si="56">ROUND(IF(100*(1-(E140/P140))&lt;0,0,100*(1-E140/P140)),2)</f>
        <v>0.56000000000000005</v>
      </c>
      <c r="R140" s="65">
        <v>262272800</v>
      </c>
      <c r="S140" s="65">
        <v>3381561141</v>
      </c>
      <c r="T140" s="66">
        <f t="shared" ref="T140:T203" si="57">ROUND(R140/S140*100,6)</f>
        <v>7.7559680000000002</v>
      </c>
      <c r="U140" s="36">
        <v>3233</v>
      </c>
      <c r="V140">
        <v>23877</v>
      </c>
      <c r="W140">
        <f t="shared" si="44"/>
        <v>13.54</v>
      </c>
      <c r="X140" s="57">
        <v>33917709.781786896</v>
      </c>
      <c r="Y140" s="46">
        <v>12511935</v>
      </c>
      <c r="Z140" s="37">
        <f t="shared" ref="Z140:Z203" si="58">ROUND(Y$11/X$11,6)</f>
        <v>0.42013600000000001</v>
      </c>
      <c r="AA140" s="37" t="str">
        <f t="shared" ref="AA140:AA203" si="59">IF(AND(2500&lt;=E140,E140&lt;3000),(E140-2500)*0.002,"")</f>
        <v/>
      </c>
      <c r="AB140" s="37" t="str">
        <f t="shared" ref="AB140:AB203" si="60">IF(AND(10000&lt;=E140,E140&lt;11000),(11000-E140)*0.001,"")</f>
        <v/>
      </c>
      <c r="AC140" s="76">
        <f t="shared" si="45"/>
        <v>0</v>
      </c>
      <c r="AD140" s="76">
        <f t="shared" si="46"/>
        <v>0</v>
      </c>
      <c r="AE140" s="76">
        <f t="shared" si="52"/>
        <v>591.33109456080001</v>
      </c>
      <c r="AF140" s="76" t="str">
        <f t="shared" si="47"/>
        <v/>
      </c>
      <c r="AG140" s="37" t="str">
        <f t="shared" ref="AG140:AG203" si="61">IF(AND(10000&lt;=E140,E140&lt;11000),(AB140*AD140)+(AE140*(1-AB140)),"")</f>
        <v/>
      </c>
      <c r="AH140" s="37" t="str">
        <f t="shared" ref="AH140:AH203" si="62">IF(AND(AA140="",AB140=""),"",1)</f>
        <v/>
      </c>
      <c r="AI140" s="38">
        <f t="shared" si="48"/>
        <v>591.33000000000004</v>
      </c>
      <c r="AJ140" s="38">
        <f t="shared" ref="AJ140:AJ203" si="63">ROUND(AI140*AJ$2,2)</f>
        <v>591.33000000000004</v>
      </c>
      <c r="AK140" s="36">
        <f t="shared" ref="AK140:AK203" si="64">ROUND(IF((AJ140*E140)-(X140*Z140)&lt;0,0,(AJ140*E140)-(X140*Z140)),0)</f>
        <v>0</v>
      </c>
      <c r="AL140" s="39">
        <f t="shared" ref="AL140:AL203" si="65">$AL$11</f>
        <v>0.12439734468690533</v>
      </c>
      <c r="AM140" s="36">
        <f t="shared" si="49"/>
        <v>0</v>
      </c>
      <c r="AN140" s="36">
        <f t="shared" si="50"/>
        <v>0</v>
      </c>
      <c r="AO140" s="36">
        <f t="shared" ref="AO140:AO203" si="66">10*E140</f>
        <v>237860</v>
      </c>
      <c r="AP140" s="36">
        <f t="shared" ref="AP140:AP203" si="67">0.05*Y140</f>
        <v>625596.75</v>
      </c>
      <c r="AQ140" s="36">
        <f t="shared" si="51"/>
        <v>-237860</v>
      </c>
      <c r="AR140" s="40">
        <f t="shared" ref="AR140:AR203" si="68">MAX(AN140,AQ140)</f>
        <v>0</v>
      </c>
      <c r="AS140" s="37"/>
      <c r="AT140" s="37">
        <f t="shared" ref="AT140:AT203" si="69">IF(AR140&gt;0,1,0)</f>
        <v>0</v>
      </c>
    </row>
    <row r="141" spans="1:46" ht="15" customHeight="1" x14ac:dyDescent="0.25">
      <c r="A141" s="43">
        <v>51</v>
      </c>
      <c r="B141" s="43">
        <v>200</v>
      </c>
      <c r="C141" s="44" t="s">
        <v>129</v>
      </c>
      <c r="D141" s="35">
        <v>65237</v>
      </c>
      <c r="E141" s="36">
        <v>276</v>
      </c>
      <c r="F141" s="58">
        <f t="shared" si="53"/>
        <v>2.4409090820652177</v>
      </c>
      <c r="G141" s="52">
        <v>26</v>
      </c>
      <c r="H141" s="52">
        <v>111</v>
      </c>
      <c r="I141" s="37">
        <f t="shared" si="54"/>
        <v>23.423400000000001</v>
      </c>
      <c r="J141" s="37">
        <v>319</v>
      </c>
      <c r="K141" s="37">
        <v>344</v>
      </c>
      <c r="L141" s="37">
        <v>316</v>
      </c>
      <c r="M141" s="37">
        <v>276</v>
      </c>
      <c r="N141" s="48">
        <v>270</v>
      </c>
      <c r="O141" s="55">
        <v>279</v>
      </c>
      <c r="P141" s="45">
        <f t="shared" si="55"/>
        <v>344</v>
      </c>
      <c r="Q141" s="38">
        <f t="shared" si="56"/>
        <v>19.77</v>
      </c>
      <c r="R141" s="65">
        <v>4736700</v>
      </c>
      <c r="S141" s="65">
        <v>14705558</v>
      </c>
      <c r="T141" s="66">
        <f t="shared" si="57"/>
        <v>32.210270000000001</v>
      </c>
      <c r="U141" s="36">
        <v>59</v>
      </c>
      <c r="V141">
        <v>292</v>
      </c>
      <c r="W141">
        <f t="shared" ref="W141:W204" si="70">ROUND(U141/V141*100,2)</f>
        <v>20.21</v>
      </c>
      <c r="X141" s="57">
        <v>174289.699748616</v>
      </c>
      <c r="Y141" s="46">
        <v>124120</v>
      </c>
      <c r="Z141" s="37">
        <f t="shared" si="58"/>
        <v>0.42013600000000001</v>
      </c>
      <c r="AA141" s="37" t="str">
        <f t="shared" si="59"/>
        <v/>
      </c>
      <c r="AB141" s="37" t="str">
        <f t="shared" si="60"/>
        <v/>
      </c>
      <c r="AC141" s="76">
        <f t="shared" ref="AC141:AC204" si="71">IF(E141&lt;3000, 196.487+(220.877*F141),0)</f>
        <v>735.62767531931911</v>
      </c>
      <c r="AD141" s="76">
        <f t="shared" ref="AD141:AD204" si="72">IF((AND(2500&lt;=E141,E141&lt;11000)),1.15*(497.308+(6.667*I141)+(9.215*T141)+(16.081*Q141)),0)</f>
        <v>0</v>
      </c>
      <c r="AE141" s="76">
        <f t="shared" si="52"/>
        <v>0</v>
      </c>
      <c r="AF141" s="76" t="str">
        <f t="shared" ref="AF141:AF204" si="73">IF(AND(2500&lt;=E141,E141&lt;3000),(AA141*AD141)+((1-AA141)*AC141),"")</f>
        <v/>
      </c>
      <c r="AG141" s="37" t="str">
        <f t="shared" si="61"/>
        <v/>
      </c>
      <c r="AH141" s="37" t="str">
        <f t="shared" si="62"/>
        <v/>
      </c>
      <c r="AI141" s="38">
        <f t="shared" ref="AI141:AI204" si="74">ROUND(IF(AH141="",MAX(AC141,AD141,AE141),MAX(AF141,AG141)),2)</f>
        <v>735.63</v>
      </c>
      <c r="AJ141" s="38">
        <f t="shared" si="63"/>
        <v>735.63</v>
      </c>
      <c r="AK141" s="36">
        <f t="shared" si="64"/>
        <v>129809</v>
      </c>
      <c r="AL141" s="39">
        <f t="shared" si="65"/>
        <v>0.12439734468690533</v>
      </c>
      <c r="AM141" s="36">
        <f t="shared" ref="AM141:AM204" si="75">(AK141-D141)*AL141</f>
        <v>8032.5853411228509</v>
      </c>
      <c r="AN141" s="36">
        <f t="shared" ref="AN141:AN204" si="76">ROUND(MAX(IF(D141&lt;AK141,D141+AM141,AK141),0),0)</f>
        <v>73270</v>
      </c>
      <c r="AO141" s="36">
        <f t="shared" si="66"/>
        <v>2760</v>
      </c>
      <c r="AP141" s="36">
        <f t="shared" si="67"/>
        <v>6206</v>
      </c>
      <c r="AQ141" s="36">
        <f t="shared" ref="AQ141:AQ204" si="77">ROUND(MAX(D141-MIN(AO141:AP141)),0)</f>
        <v>62477</v>
      </c>
      <c r="AR141" s="40">
        <f t="shared" si="68"/>
        <v>73270</v>
      </c>
      <c r="AS141" s="37"/>
      <c r="AT141" s="37">
        <f t="shared" si="69"/>
        <v>1</v>
      </c>
    </row>
    <row r="142" spans="1:46" ht="15" customHeight="1" x14ac:dyDescent="0.25">
      <c r="A142" s="43">
        <v>10</v>
      </c>
      <c r="B142" s="43">
        <v>6300</v>
      </c>
      <c r="C142" s="44" t="s">
        <v>130</v>
      </c>
      <c r="D142" s="35">
        <v>0</v>
      </c>
      <c r="E142" s="36">
        <v>25936</v>
      </c>
      <c r="F142" s="58">
        <f t="shared" si="53"/>
        <v>4.4139029975044402</v>
      </c>
      <c r="G142" s="52">
        <v>197</v>
      </c>
      <c r="H142" s="52">
        <v>9894</v>
      </c>
      <c r="I142" s="37">
        <f t="shared" si="54"/>
        <v>1.9911000000000001</v>
      </c>
      <c r="J142" s="37">
        <v>4879</v>
      </c>
      <c r="K142" s="37">
        <v>6359</v>
      </c>
      <c r="L142" s="37">
        <v>11732</v>
      </c>
      <c r="M142" s="37">
        <v>20321</v>
      </c>
      <c r="N142" s="45">
        <v>22952</v>
      </c>
      <c r="O142" s="55">
        <v>25947</v>
      </c>
      <c r="P142" s="45">
        <f t="shared" si="55"/>
        <v>25947</v>
      </c>
      <c r="Q142" s="38">
        <f t="shared" si="56"/>
        <v>0.04</v>
      </c>
      <c r="R142" s="65">
        <v>726637500</v>
      </c>
      <c r="S142" s="65">
        <v>5888414700</v>
      </c>
      <c r="T142" s="66">
        <f t="shared" si="57"/>
        <v>12.340121</v>
      </c>
      <c r="U142" s="36">
        <v>3429</v>
      </c>
      <c r="V142">
        <v>25646</v>
      </c>
      <c r="W142">
        <f t="shared" si="70"/>
        <v>13.37</v>
      </c>
      <c r="X142" s="57">
        <v>59655181.172227353</v>
      </c>
      <c r="Y142" s="46">
        <v>12663061</v>
      </c>
      <c r="Z142" s="37">
        <f t="shared" si="58"/>
        <v>0.42013600000000001</v>
      </c>
      <c r="AA142" s="37" t="str">
        <f t="shared" si="59"/>
        <v/>
      </c>
      <c r="AB142" s="37" t="str">
        <f t="shared" si="60"/>
        <v/>
      </c>
      <c r="AC142" s="76">
        <f t="shared" si="71"/>
        <v>0</v>
      </c>
      <c r="AD142" s="76">
        <f t="shared" si="72"/>
        <v>0</v>
      </c>
      <c r="AE142" s="76">
        <f t="shared" si="52"/>
        <v>614.96365137884993</v>
      </c>
      <c r="AF142" s="76" t="str">
        <f t="shared" si="73"/>
        <v/>
      </c>
      <c r="AG142" s="37" t="str">
        <f t="shared" si="61"/>
        <v/>
      </c>
      <c r="AH142" s="37" t="str">
        <f t="shared" si="62"/>
        <v/>
      </c>
      <c r="AI142" s="38">
        <f t="shared" si="74"/>
        <v>614.96</v>
      </c>
      <c r="AJ142" s="38">
        <f t="shared" si="63"/>
        <v>614.96</v>
      </c>
      <c r="AK142" s="36">
        <f t="shared" si="64"/>
        <v>0</v>
      </c>
      <c r="AL142" s="39">
        <f t="shared" si="65"/>
        <v>0.12439734468690533</v>
      </c>
      <c r="AM142" s="36">
        <f t="shared" si="75"/>
        <v>0</v>
      </c>
      <c r="AN142" s="36">
        <f t="shared" si="76"/>
        <v>0</v>
      </c>
      <c r="AO142" s="36">
        <f t="shared" si="66"/>
        <v>259360</v>
      </c>
      <c r="AP142" s="36">
        <f t="shared" si="67"/>
        <v>633153.05000000005</v>
      </c>
      <c r="AQ142" s="36">
        <f t="shared" si="77"/>
        <v>-259360</v>
      </c>
      <c r="AR142" s="40">
        <f t="shared" si="68"/>
        <v>0</v>
      </c>
      <c r="AS142" s="37"/>
      <c r="AT142" s="37">
        <f t="shared" si="69"/>
        <v>0</v>
      </c>
    </row>
    <row r="143" spans="1:46" ht="15" customHeight="1" x14ac:dyDescent="0.25">
      <c r="A143" s="43">
        <v>10</v>
      </c>
      <c r="B143" s="43">
        <v>400</v>
      </c>
      <c r="C143" s="44" t="s">
        <v>131</v>
      </c>
      <c r="D143" s="35">
        <v>0</v>
      </c>
      <c r="E143" s="36">
        <v>27931</v>
      </c>
      <c r="F143" s="58">
        <f t="shared" si="53"/>
        <v>4.4460864848133355</v>
      </c>
      <c r="G143" s="52">
        <v>374</v>
      </c>
      <c r="H143" s="52">
        <v>10552</v>
      </c>
      <c r="I143" s="37">
        <f t="shared" si="54"/>
        <v>3.5444000000000004</v>
      </c>
      <c r="J143" s="37">
        <v>4352</v>
      </c>
      <c r="K143" s="37">
        <v>8346</v>
      </c>
      <c r="L143" s="37">
        <v>11339</v>
      </c>
      <c r="M143" s="37">
        <v>17449</v>
      </c>
      <c r="N143" s="45">
        <v>23770</v>
      </c>
      <c r="O143" s="55">
        <v>27810</v>
      </c>
      <c r="P143" s="45">
        <f t="shared" si="55"/>
        <v>27810</v>
      </c>
      <c r="Q143" s="38">
        <f t="shared" si="56"/>
        <v>0</v>
      </c>
      <c r="R143" s="65">
        <v>625266000</v>
      </c>
      <c r="S143" s="65">
        <v>4210837200</v>
      </c>
      <c r="T143" s="66">
        <f t="shared" si="57"/>
        <v>14.848971000000001</v>
      </c>
      <c r="U143" s="36">
        <v>3016</v>
      </c>
      <c r="V143">
        <v>27461</v>
      </c>
      <c r="W143">
        <f t="shared" si="70"/>
        <v>10.98</v>
      </c>
      <c r="X143" s="57">
        <v>44805189.536049798</v>
      </c>
      <c r="Y143" s="46">
        <v>12489438</v>
      </c>
      <c r="Z143" s="37">
        <f t="shared" si="58"/>
        <v>0.42013600000000001</v>
      </c>
      <c r="AA143" s="37" t="str">
        <f t="shared" si="59"/>
        <v/>
      </c>
      <c r="AB143" s="37" t="str">
        <f t="shared" si="60"/>
        <v/>
      </c>
      <c r="AC143" s="76">
        <f t="shared" si="71"/>
        <v>0</v>
      </c>
      <c r="AD143" s="76">
        <f t="shared" si="72"/>
        <v>0</v>
      </c>
      <c r="AE143" s="76">
        <f t="shared" si="52"/>
        <v>614.74857924134994</v>
      </c>
      <c r="AF143" s="76" t="str">
        <f t="shared" si="73"/>
        <v/>
      </c>
      <c r="AG143" s="37" t="str">
        <f t="shared" si="61"/>
        <v/>
      </c>
      <c r="AH143" s="37" t="str">
        <f t="shared" si="62"/>
        <v/>
      </c>
      <c r="AI143" s="38">
        <f t="shared" si="74"/>
        <v>614.75</v>
      </c>
      <c r="AJ143" s="38">
        <f t="shared" si="63"/>
        <v>614.75</v>
      </c>
      <c r="AK143" s="36">
        <f t="shared" si="64"/>
        <v>0</v>
      </c>
      <c r="AL143" s="39">
        <f t="shared" si="65"/>
        <v>0.12439734468690533</v>
      </c>
      <c r="AM143" s="36">
        <f t="shared" si="75"/>
        <v>0</v>
      </c>
      <c r="AN143" s="36">
        <f t="shared" si="76"/>
        <v>0</v>
      </c>
      <c r="AO143" s="36">
        <f t="shared" si="66"/>
        <v>279310</v>
      </c>
      <c r="AP143" s="36">
        <f t="shared" si="67"/>
        <v>624471.9</v>
      </c>
      <c r="AQ143" s="36">
        <f t="shared" si="77"/>
        <v>-279310</v>
      </c>
      <c r="AR143" s="40">
        <f t="shared" si="68"/>
        <v>0</v>
      </c>
      <c r="AS143" s="37"/>
      <c r="AT143" s="37">
        <f t="shared" si="69"/>
        <v>0</v>
      </c>
    </row>
    <row r="144" spans="1:46" ht="15" customHeight="1" x14ac:dyDescent="0.25">
      <c r="A144" s="43">
        <v>23</v>
      </c>
      <c r="B144" s="43">
        <v>6400</v>
      </c>
      <c r="C144" s="44" t="s">
        <v>132</v>
      </c>
      <c r="D144" s="35">
        <v>866853</v>
      </c>
      <c r="E144" s="36">
        <v>3010</v>
      </c>
      <c r="F144" s="58">
        <f t="shared" si="53"/>
        <v>3.4785664955938436</v>
      </c>
      <c r="G144" s="52">
        <v>276</v>
      </c>
      <c r="H144" s="52">
        <v>1165</v>
      </c>
      <c r="I144" s="37">
        <f t="shared" si="54"/>
        <v>23.691000000000003</v>
      </c>
      <c r="J144" s="37">
        <v>1885</v>
      </c>
      <c r="K144" s="37">
        <v>2055</v>
      </c>
      <c r="L144" s="37">
        <v>2226</v>
      </c>
      <c r="M144" s="37">
        <v>2394</v>
      </c>
      <c r="N144" s="45">
        <v>2779</v>
      </c>
      <c r="O144" s="55">
        <v>2997</v>
      </c>
      <c r="P144" s="45">
        <f t="shared" si="55"/>
        <v>2997</v>
      </c>
      <c r="Q144" s="38">
        <f t="shared" si="56"/>
        <v>0</v>
      </c>
      <c r="R144" s="65">
        <v>24571200</v>
      </c>
      <c r="S144" s="65">
        <v>270809580</v>
      </c>
      <c r="T144" s="66">
        <f t="shared" si="57"/>
        <v>9.0732389999999992</v>
      </c>
      <c r="U144" s="36">
        <v>499</v>
      </c>
      <c r="V144">
        <v>2805</v>
      </c>
      <c r="W144">
        <f t="shared" si="70"/>
        <v>17.79</v>
      </c>
      <c r="X144" s="57">
        <v>2443749.5238972101</v>
      </c>
      <c r="Y144" s="46">
        <v>2310879</v>
      </c>
      <c r="Z144" s="37">
        <f t="shared" si="58"/>
        <v>0.42013600000000001</v>
      </c>
      <c r="AA144" s="37" t="str">
        <f t="shared" si="59"/>
        <v/>
      </c>
      <c r="AB144" s="37" t="str">
        <f t="shared" si="60"/>
        <v/>
      </c>
      <c r="AC144" s="76">
        <f t="shared" si="71"/>
        <v>0</v>
      </c>
      <c r="AD144" s="76">
        <f t="shared" si="72"/>
        <v>849.69566354274991</v>
      </c>
      <c r="AE144" s="76">
        <f t="shared" ref="AE144:AE207" si="78">IF(E144&gt;=10000,1.15*(293.056+(8.572*I144)+(11.494*W144)+(5.719*T144)+(9.484*Q144)),0)</f>
        <v>0</v>
      </c>
      <c r="AF144" s="76" t="str">
        <f t="shared" si="73"/>
        <v/>
      </c>
      <c r="AG144" s="37" t="str">
        <f t="shared" si="61"/>
        <v/>
      </c>
      <c r="AH144" s="37" t="str">
        <f t="shared" si="62"/>
        <v/>
      </c>
      <c r="AI144" s="38">
        <f t="shared" si="74"/>
        <v>849.7</v>
      </c>
      <c r="AJ144" s="38">
        <f t="shared" si="63"/>
        <v>849.7</v>
      </c>
      <c r="AK144" s="36">
        <f t="shared" si="64"/>
        <v>1530890</v>
      </c>
      <c r="AL144" s="39">
        <f t="shared" si="65"/>
        <v>0.12439734468690533</v>
      </c>
      <c r="AM144" s="36">
        <f t="shared" si="75"/>
        <v>82604.439573858559</v>
      </c>
      <c r="AN144" s="36">
        <f t="shared" si="76"/>
        <v>949457</v>
      </c>
      <c r="AO144" s="36">
        <f t="shared" si="66"/>
        <v>30100</v>
      </c>
      <c r="AP144" s="36">
        <f t="shared" si="67"/>
        <v>115543.95000000001</v>
      </c>
      <c r="AQ144" s="36">
        <f t="shared" si="77"/>
        <v>836753</v>
      </c>
      <c r="AR144" s="40">
        <f t="shared" si="68"/>
        <v>949457</v>
      </c>
      <c r="AS144" s="37"/>
      <c r="AT144" s="37">
        <f t="shared" si="69"/>
        <v>1</v>
      </c>
    </row>
    <row r="145" spans="1:46" ht="15" customHeight="1" x14ac:dyDescent="0.25">
      <c r="A145" s="43">
        <v>11</v>
      </c>
      <c r="B145" s="43">
        <v>2600</v>
      </c>
      <c r="C145" s="44" t="s">
        <v>133</v>
      </c>
      <c r="D145" s="35">
        <v>0</v>
      </c>
      <c r="E145" s="36">
        <v>130</v>
      </c>
      <c r="F145" s="58">
        <f t="shared" si="53"/>
        <v>2.1139433523068369</v>
      </c>
      <c r="G145" s="52">
        <v>19</v>
      </c>
      <c r="H145" s="52">
        <v>127</v>
      </c>
      <c r="I145" s="37">
        <f t="shared" si="54"/>
        <v>14.960599999999999</v>
      </c>
      <c r="J145" s="37">
        <v>87</v>
      </c>
      <c r="K145" s="37">
        <v>124</v>
      </c>
      <c r="L145" s="37">
        <v>132</v>
      </c>
      <c r="M145" s="37">
        <v>148</v>
      </c>
      <c r="N145" s="48">
        <v>114</v>
      </c>
      <c r="O145" s="55">
        <v>128</v>
      </c>
      <c r="P145" s="45">
        <f t="shared" si="55"/>
        <v>148</v>
      </c>
      <c r="Q145" s="38">
        <f t="shared" si="56"/>
        <v>12.16</v>
      </c>
      <c r="R145" s="65">
        <v>208400</v>
      </c>
      <c r="S145" s="65">
        <v>30163638</v>
      </c>
      <c r="T145" s="66">
        <f t="shared" si="57"/>
        <v>0.69089800000000001</v>
      </c>
      <c r="U145" s="36">
        <v>25</v>
      </c>
      <c r="V145">
        <v>189</v>
      </c>
      <c r="W145">
        <f t="shared" si="70"/>
        <v>13.23</v>
      </c>
      <c r="X145" s="57">
        <v>218008.81984215399</v>
      </c>
      <c r="Y145" s="46">
        <v>37709</v>
      </c>
      <c r="Z145" s="37">
        <f t="shared" si="58"/>
        <v>0.42013600000000001</v>
      </c>
      <c r="AA145" s="37" t="str">
        <f t="shared" si="59"/>
        <v/>
      </c>
      <c r="AB145" s="37" t="str">
        <f t="shared" si="60"/>
        <v/>
      </c>
      <c r="AC145" s="76">
        <f t="shared" si="71"/>
        <v>663.40846582747724</v>
      </c>
      <c r="AD145" s="76">
        <f t="shared" si="72"/>
        <v>0</v>
      </c>
      <c r="AE145" s="76">
        <f t="shared" si="78"/>
        <v>0</v>
      </c>
      <c r="AF145" s="76" t="str">
        <f t="shared" si="73"/>
        <v/>
      </c>
      <c r="AG145" s="37" t="str">
        <f t="shared" si="61"/>
        <v/>
      </c>
      <c r="AH145" s="37" t="str">
        <f t="shared" si="62"/>
        <v/>
      </c>
      <c r="AI145" s="38">
        <f t="shared" si="74"/>
        <v>663.41</v>
      </c>
      <c r="AJ145" s="38">
        <f t="shared" si="63"/>
        <v>663.41</v>
      </c>
      <c r="AK145" s="36">
        <f t="shared" si="64"/>
        <v>0</v>
      </c>
      <c r="AL145" s="39">
        <f t="shared" si="65"/>
        <v>0.12439734468690533</v>
      </c>
      <c r="AM145" s="36">
        <f t="shared" si="75"/>
        <v>0</v>
      </c>
      <c r="AN145" s="36">
        <f t="shared" si="76"/>
        <v>0</v>
      </c>
      <c r="AO145" s="36">
        <f t="shared" si="66"/>
        <v>1300</v>
      </c>
      <c r="AP145" s="36">
        <f t="shared" si="67"/>
        <v>1885.45</v>
      </c>
      <c r="AQ145" s="36">
        <f t="shared" si="77"/>
        <v>-1300</v>
      </c>
      <c r="AR145" s="40">
        <f t="shared" si="68"/>
        <v>0</v>
      </c>
      <c r="AS145" s="37"/>
      <c r="AT145" s="37">
        <f t="shared" si="69"/>
        <v>0</v>
      </c>
    </row>
    <row r="146" spans="1:46" ht="15" customHeight="1" x14ac:dyDescent="0.25">
      <c r="A146" s="43">
        <v>13</v>
      </c>
      <c r="B146" s="43">
        <v>300</v>
      </c>
      <c r="C146" s="44" t="s">
        <v>134</v>
      </c>
      <c r="D146" s="35">
        <v>281878</v>
      </c>
      <c r="E146" s="36">
        <v>5632</v>
      </c>
      <c r="F146" s="58">
        <f t="shared" si="53"/>
        <v>3.7506626461340558</v>
      </c>
      <c r="G146" s="52">
        <v>250</v>
      </c>
      <c r="H146" s="52">
        <v>2499</v>
      </c>
      <c r="I146" s="37">
        <f t="shared" si="54"/>
        <v>10.004</v>
      </c>
      <c r="J146" s="37">
        <v>1068</v>
      </c>
      <c r="K146" s="37">
        <v>1634</v>
      </c>
      <c r="L146" s="37">
        <v>2009</v>
      </c>
      <c r="M146" s="37">
        <v>2622</v>
      </c>
      <c r="N146" s="45">
        <v>4967</v>
      </c>
      <c r="O146" s="55">
        <v>5558</v>
      </c>
      <c r="P146" s="45">
        <f t="shared" si="55"/>
        <v>5558</v>
      </c>
      <c r="Q146" s="38">
        <f t="shared" si="56"/>
        <v>0</v>
      </c>
      <c r="R146" s="65">
        <v>57908100</v>
      </c>
      <c r="S146" s="65">
        <v>916148000</v>
      </c>
      <c r="T146" s="66">
        <f t="shared" si="57"/>
        <v>6.320824</v>
      </c>
      <c r="U146" s="36">
        <v>1302</v>
      </c>
      <c r="V146">
        <v>5499</v>
      </c>
      <c r="W146">
        <f t="shared" si="70"/>
        <v>23.68</v>
      </c>
      <c r="X146" s="57">
        <v>8325199.0014262097</v>
      </c>
      <c r="Y146" s="46">
        <v>3190830</v>
      </c>
      <c r="Z146" s="37">
        <f t="shared" si="58"/>
        <v>0.42013600000000001</v>
      </c>
      <c r="AA146" s="37" t="str">
        <f t="shared" si="59"/>
        <v/>
      </c>
      <c r="AB146" s="37" t="str">
        <f t="shared" si="60"/>
        <v/>
      </c>
      <c r="AC146" s="76">
        <f t="shared" si="71"/>
        <v>0</v>
      </c>
      <c r="AD146" s="76">
        <f t="shared" si="72"/>
        <v>715.58872033400007</v>
      </c>
      <c r="AE146" s="76">
        <f t="shared" si="78"/>
        <v>0</v>
      </c>
      <c r="AF146" s="76" t="str">
        <f t="shared" si="73"/>
        <v/>
      </c>
      <c r="AG146" s="37" t="str">
        <f t="shared" si="61"/>
        <v/>
      </c>
      <c r="AH146" s="37" t="str">
        <f t="shared" si="62"/>
        <v/>
      </c>
      <c r="AI146" s="38">
        <f t="shared" si="74"/>
        <v>715.59</v>
      </c>
      <c r="AJ146" s="38">
        <f t="shared" si="63"/>
        <v>715.59</v>
      </c>
      <c r="AK146" s="36">
        <f t="shared" si="64"/>
        <v>532487</v>
      </c>
      <c r="AL146" s="39">
        <f t="shared" si="65"/>
        <v>0.12439734468690533</v>
      </c>
      <c r="AM146" s="36">
        <f t="shared" si="75"/>
        <v>31175.094154640658</v>
      </c>
      <c r="AN146" s="36">
        <f t="shared" si="76"/>
        <v>313053</v>
      </c>
      <c r="AO146" s="36">
        <f t="shared" si="66"/>
        <v>56320</v>
      </c>
      <c r="AP146" s="36">
        <f t="shared" si="67"/>
        <v>159541.5</v>
      </c>
      <c r="AQ146" s="36">
        <f t="shared" si="77"/>
        <v>225558</v>
      </c>
      <c r="AR146" s="40">
        <f t="shared" si="68"/>
        <v>313053</v>
      </c>
      <c r="AS146" s="37"/>
      <c r="AT146" s="37">
        <f t="shared" si="69"/>
        <v>1</v>
      </c>
    </row>
    <row r="147" spans="1:46" ht="15" customHeight="1" x14ac:dyDescent="0.25">
      <c r="A147" s="43">
        <v>69</v>
      </c>
      <c r="B147" s="43">
        <v>1800</v>
      </c>
      <c r="C147" s="44" t="s">
        <v>135</v>
      </c>
      <c r="D147" s="35">
        <v>3467840</v>
      </c>
      <c r="E147" s="36">
        <v>4732</v>
      </c>
      <c r="F147" s="58">
        <f t="shared" si="53"/>
        <v>3.6750447359558929</v>
      </c>
      <c r="G147" s="52">
        <v>768</v>
      </c>
      <c r="H147" s="52">
        <v>2131</v>
      </c>
      <c r="I147" s="37">
        <f t="shared" si="54"/>
        <v>36.039400000000001</v>
      </c>
      <c r="J147" s="37">
        <v>5913</v>
      </c>
      <c r="K147" s="37">
        <v>5930</v>
      </c>
      <c r="L147" s="37">
        <v>5290</v>
      </c>
      <c r="M147" s="37">
        <v>4960</v>
      </c>
      <c r="N147" s="45">
        <v>4976</v>
      </c>
      <c r="O147" s="55">
        <v>4775</v>
      </c>
      <c r="P147" s="45">
        <f t="shared" si="55"/>
        <v>5930</v>
      </c>
      <c r="Q147" s="38">
        <f t="shared" si="56"/>
        <v>20.2</v>
      </c>
      <c r="R147" s="65">
        <v>16766500</v>
      </c>
      <c r="S147" s="65">
        <v>158067635</v>
      </c>
      <c r="T147" s="66">
        <f t="shared" si="57"/>
        <v>10.607168</v>
      </c>
      <c r="U147" s="36">
        <v>1465</v>
      </c>
      <c r="V147">
        <v>4784</v>
      </c>
      <c r="W147">
        <f t="shared" si="70"/>
        <v>30.62</v>
      </c>
      <c r="X147" s="57">
        <v>2550304.5096529601</v>
      </c>
      <c r="Y147" s="46">
        <v>2017783</v>
      </c>
      <c r="Z147" s="37">
        <f t="shared" si="58"/>
        <v>0.42013600000000001</v>
      </c>
      <c r="AA147" s="37" t="str">
        <f t="shared" si="59"/>
        <v/>
      </c>
      <c r="AB147" s="37" t="str">
        <f t="shared" si="60"/>
        <v/>
      </c>
      <c r="AC147" s="76">
        <f t="shared" si="71"/>
        <v>0</v>
      </c>
      <c r="AD147" s="76">
        <f t="shared" si="72"/>
        <v>1334.1885228579999</v>
      </c>
      <c r="AE147" s="76">
        <f t="shared" si="78"/>
        <v>0</v>
      </c>
      <c r="AF147" s="76" t="str">
        <f t="shared" si="73"/>
        <v/>
      </c>
      <c r="AG147" s="37" t="str">
        <f t="shared" si="61"/>
        <v/>
      </c>
      <c r="AH147" s="37" t="str">
        <f t="shared" si="62"/>
        <v/>
      </c>
      <c r="AI147" s="38">
        <f t="shared" si="74"/>
        <v>1334.19</v>
      </c>
      <c r="AJ147" s="38">
        <f t="shared" si="63"/>
        <v>1334.19</v>
      </c>
      <c r="AK147" s="36">
        <f t="shared" si="64"/>
        <v>5241912</v>
      </c>
      <c r="AL147" s="39">
        <f t="shared" si="65"/>
        <v>0.12439734468690533</v>
      </c>
      <c r="AM147" s="36">
        <f t="shared" si="75"/>
        <v>220689.84608338753</v>
      </c>
      <c r="AN147" s="36">
        <f t="shared" si="76"/>
        <v>3688530</v>
      </c>
      <c r="AO147" s="36">
        <f t="shared" si="66"/>
        <v>47320</v>
      </c>
      <c r="AP147" s="36">
        <f t="shared" si="67"/>
        <v>100889.15000000001</v>
      </c>
      <c r="AQ147" s="36">
        <f t="shared" si="77"/>
        <v>3420520</v>
      </c>
      <c r="AR147" s="40">
        <f t="shared" si="68"/>
        <v>3688530</v>
      </c>
      <c r="AS147" s="37"/>
      <c r="AT147" s="37">
        <f t="shared" si="69"/>
        <v>1</v>
      </c>
    </row>
    <row r="148" spans="1:46" ht="15" customHeight="1" x14ac:dyDescent="0.25">
      <c r="A148" s="43">
        <v>75</v>
      </c>
      <c r="B148" s="43">
        <v>200</v>
      </c>
      <c r="C148" s="44" t="s">
        <v>136</v>
      </c>
      <c r="D148" s="35">
        <v>134165</v>
      </c>
      <c r="E148" s="36">
        <v>396</v>
      </c>
      <c r="F148" s="58">
        <f t="shared" si="53"/>
        <v>2.5976951859255122</v>
      </c>
      <c r="G148" s="52">
        <v>91</v>
      </c>
      <c r="H148" s="52">
        <v>238</v>
      </c>
      <c r="I148" s="37">
        <f t="shared" si="54"/>
        <v>38.235300000000002</v>
      </c>
      <c r="J148" s="37">
        <v>455</v>
      </c>
      <c r="K148" s="37">
        <v>559</v>
      </c>
      <c r="L148" s="37">
        <v>521</v>
      </c>
      <c r="M148" s="37">
        <v>443</v>
      </c>
      <c r="N148" s="48">
        <v>400</v>
      </c>
      <c r="O148" s="55">
        <v>405</v>
      </c>
      <c r="P148" s="45">
        <f t="shared" si="55"/>
        <v>559</v>
      </c>
      <c r="Q148" s="38">
        <f t="shared" si="56"/>
        <v>29.16</v>
      </c>
      <c r="R148" s="65">
        <v>2666600</v>
      </c>
      <c r="S148" s="65">
        <v>16095862</v>
      </c>
      <c r="T148" s="66">
        <f t="shared" si="57"/>
        <v>16.566991000000002</v>
      </c>
      <c r="U148" s="36">
        <v>116</v>
      </c>
      <c r="V148">
        <v>399</v>
      </c>
      <c r="W148">
        <f t="shared" si="70"/>
        <v>29.07</v>
      </c>
      <c r="X148" s="57">
        <v>168393.344523671</v>
      </c>
      <c r="Y148" s="46">
        <v>89030</v>
      </c>
      <c r="Z148" s="37">
        <f t="shared" si="58"/>
        <v>0.42013600000000001</v>
      </c>
      <c r="AA148" s="37" t="str">
        <f t="shared" si="59"/>
        <v/>
      </c>
      <c r="AB148" s="37" t="str">
        <f t="shared" si="60"/>
        <v/>
      </c>
      <c r="AC148" s="76">
        <f t="shared" si="71"/>
        <v>770.25811958166935</v>
      </c>
      <c r="AD148" s="76">
        <f t="shared" si="72"/>
        <v>0</v>
      </c>
      <c r="AE148" s="76">
        <f t="shared" si="78"/>
        <v>0</v>
      </c>
      <c r="AF148" s="76" t="str">
        <f t="shared" si="73"/>
        <v/>
      </c>
      <c r="AG148" s="37" t="str">
        <f t="shared" si="61"/>
        <v/>
      </c>
      <c r="AH148" s="37" t="str">
        <f t="shared" si="62"/>
        <v/>
      </c>
      <c r="AI148" s="38">
        <f t="shared" si="74"/>
        <v>770.26</v>
      </c>
      <c r="AJ148" s="38">
        <f t="shared" si="63"/>
        <v>770.26</v>
      </c>
      <c r="AK148" s="36">
        <f t="shared" si="64"/>
        <v>234275</v>
      </c>
      <c r="AL148" s="39">
        <f t="shared" si="65"/>
        <v>0.12439734468690533</v>
      </c>
      <c r="AM148" s="36">
        <f t="shared" si="75"/>
        <v>12453.418176606092</v>
      </c>
      <c r="AN148" s="36">
        <f t="shared" si="76"/>
        <v>146618</v>
      </c>
      <c r="AO148" s="36">
        <f t="shared" si="66"/>
        <v>3960</v>
      </c>
      <c r="AP148" s="36">
        <f t="shared" si="67"/>
        <v>4451.5</v>
      </c>
      <c r="AQ148" s="36">
        <f t="shared" si="77"/>
        <v>130205</v>
      </c>
      <c r="AR148" s="40">
        <f t="shared" si="68"/>
        <v>146618</v>
      </c>
      <c r="AS148" s="37"/>
      <c r="AT148" s="37">
        <f t="shared" si="69"/>
        <v>1</v>
      </c>
    </row>
    <row r="149" spans="1:46" ht="15" customHeight="1" x14ac:dyDescent="0.25">
      <c r="A149" s="43">
        <v>2</v>
      </c>
      <c r="B149" s="43">
        <v>600</v>
      </c>
      <c r="C149" s="44" t="s">
        <v>137</v>
      </c>
      <c r="D149" s="35">
        <v>437051</v>
      </c>
      <c r="E149" s="36">
        <v>4974</v>
      </c>
      <c r="F149" s="58">
        <f t="shared" si="53"/>
        <v>3.6967057809339172</v>
      </c>
      <c r="G149" s="52">
        <v>80</v>
      </c>
      <c r="H149" s="52">
        <v>2003</v>
      </c>
      <c r="I149" s="37">
        <f t="shared" si="54"/>
        <v>3.9940000000000002</v>
      </c>
      <c r="J149" s="37">
        <v>3902</v>
      </c>
      <c r="K149" s="37">
        <v>3321</v>
      </c>
      <c r="L149" s="37">
        <v>4704</v>
      </c>
      <c r="M149" s="37">
        <v>4663</v>
      </c>
      <c r="N149" s="45">
        <v>4918</v>
      </c>
      <c r="O149" s="55">
        <v>5025</v>
      </c>
      <c r="P149" s="45">
        <f t="shared" si="55"/>
        <v>5025</v>
      </c>
      <c r="Q149" s="38">
        <f t="shared" si="56"/>
        <v>1.01</v>
      </c>
      <c r="R149" s="65">
        <v>17346700</v>
      </c>
      <c r="S149" s="65">
        <v>585618456</v>
      </c>
      <c r="T149" s="66">
        <f t="shared" si="57"/>
        <v>2.962116</v>
      </c>
      <c r="U149" s="36">
        <v>567</v>
      </c>
      <c r="V149">
        <v>5001</v>
      </c>
      <c r="W149">
        <f t="shared" si="70"/>
        <v>11.34</v>
      </c>
      <c r="X149" s="57">
        <v>6253587.8778091399</v>
      </c>
      <c r="Y149" s="46">
        <v>2914718</v>
      </c>
      <c r="Z149" s="37">
        <f t="shared" si="58"/>
        <v>0.42013600000000001</v>
      </c>
      <c r="AA149" s="37" t="str">
        <f t="shared" si="59"/>
        <v/>
      </c>
      <c r="AB149" s="37" t="str">
        <f t="shared" si="60"/>
        <v/>
      </c>
      <c r="AC149" s="76">
        <f t="shared" si="71"/>
        <v>0</v>
      </c>
      <c r="AD149" s="76">
        <f t="shared" si="72"/>
        <v>652.59476298100003</v>
      </c>
      <c r="AE149" s="76">
        <f t="shared" si="78"/>
        <v>0</v>
      </c>
      <c r="AF149" s="76" t="str">
        <f t="shared" si="73"/>
        <v/>
      </c>
      <c r="AG149" s="37" t="str">
        <f t="shared" si="61"/>
        <v/>
      </c>
      <c r="AH149" s="37" t="str">
        <f t="shared" si="62"/>
        <v/>
      </c>
      <c r="AI149" s="38">
        <f t="shared" si="74"/>
        <v>652.59</v>
      </c>
      <c r="AJ149" s="38">
        <f t="shared" si="63"/>
        <v>652.59</v>
      </c>
      <c r="AK149" s="36">
        <f t="shared" si="64"/>
        <v>618625</v>
      </c>
      <c r="AL149" s="39">
        <f t="shared" si="65"/>
        <v>0.12439734468690533</v>
      </c>
      <c r="AM149" s="36">
        <f t="shared" si="75"/>
        <v>22587.32346418015</v>
      </c>
      <c r="AN149" s="36">
        <f t="shared" si="76"/>
        <v>459638</v>
      </c>
      <c r="AO149" s="36">
        <f t="shared" si="66"/>
        <v>49740</v>
      </c>
      <c r="AP149" s="36">
        <f t="shared" si="67"/>
        <v>145735.9</v>
      </c>
      <c r="AQ149" s="36">
        <f t="shared" si="77"/>
        <v>387311</v>
      </c>
      <c r="AR149" s="40">
        <f t="shared" si="68"/>
        <v>459638</v>
      </c>
      <c r="AS149" s="37"/>
      <c r="AT149" s="37">
        <f t="shared" si="69"/>
        <v>1</v>
      </c>
    </row>
    <row r="150" spans="1:46" ht="15" customHeight="1" x14ac:dyDescent="0.25">
      <c r="A150" s="43">
        <v>12</v>
      </c>
      <c r="B150" s="43">
        <v>100</v>
      </c>
      <c r="C150" s="44" t="s">
        <v>138</v>
      </c>
      <c r="D150" s="35">
        <v>456466</v>
      </c>
      <c r="E150" s="36">
        <v>1412</v>
      </c>
      <c r="F150" s="58">
        <f t="shared" si="53"/>
        <v>3.1498346967157849</v>
      </c>
      <c r="G150" s="52">
        <v>164</v>
      </c>
      <c r="H150" s="52">
        <v>687</v>
      </c>
      <c r="I150" s="37">
        <f t="shared" si="54"/>
        <v>23.8719</v>
      </c>
      <c r="J150" s="37">
        <v>1491</v>
      </c>
      <c r="K150" s="37">
        <v>1574</v>
      </c>
      <c r="L150" s="37">
        <v>1307</v>
      </c>
      <c r="M150" s="37">
        <v>1393</v>
      </c>
      <c r="N150" s="45">
        <v>1360</v>
      </c>
      <c r="O150" s="55">
        <v>1423</v>
      </c>
      <c r="P150" s="45">
        <f t="shared" si="55"/>
        <v>1574</v>
      </c>
      <c r="Q150" s="38">
        <f t="shared" si="56"/>
        <v>10.29</v>
      </c>
      <c r="R150" s="65">
        <v>19528700</v>
      </c>
      <c r="S150" s="65">
        <v>84003843</v>
      </c>
      <c r="T150" s="66">
        <f t="shared" si="57"/>
        <v>23.247388999999998</v>
      </c>
      <c r="U150" s="36">
        <v>362</v>
      </c>
      <c r="V150">
        <v>1532</v>
      </c>
      <c r="W150">
        <f t="shared" si="70"/>
        <v>23.63</v>
      </c>
      <c r="X150" s="57">
        <v>906358.67746826203</v>
      </c>
      <c r="Y150" s="46">
        <v>1295179</v>
      </c>
      <c r="Z150" s="37">
        <f t="shared" si="58"/>
        <v>0.42013600000000001</v>
      </c>
      <c r="AA150" s="37" t="str">
        <f t="shared" si="59"/>
        <v/>
      </c>
      <c r="AB150" s="37" t="str">
        <f t="shared" si="60"/>
        <v/>
      </c>
      <c r="AC150" s="76">
        <f t="shared" si="71"/>
        <v>892.21303830649242</v>
      </c>
      <c r="AD150" s="76">
        <f t="shared" si="72"/>
        <v>0</v>
      </c>
      <c r="AE150" s="76">
        <f t="shared" si="78"/>
        <v>0</v>
      </c>
      <c r="AF150" s="76" t="str">
        <f t="shared" si="73"/>
        <v/>
      </c>
      <c r="AG150" s="37" t="str">
        <f t="shared" si="61"/>
        <v/>
      </c>
      <c r="AH150" s="37" t="str">
        <f t="shared" si="62"/>
        <v/>
      </c>
      <c r="AI150" s="38">
        <f t="shared" si="74"/>
        <v>892.21</v>
      </c>
      <c r="AJ150" s="38">
        <f t="shared" si="63"/>
        <v>892.21</v>
      </c>
      <c r="AK150" s="36">
        <f t="shared" si="64"/>
        <v>879007</v>
      </c>
      <c r="AL150" s="39">
        <f t="shared" si="65"/>
        <v>0.12439734468690533</v>
      </c>
      <c r="AM150" s="36">
        <f t="shared" si="75"/>
        <v>52562.978421349668</v>
      </c>
      <c r="AN150" s="36">
        <f t="shared" si="76"/>
        <v>509029</v>
      </c>
      <c r="AO150" s="36">
        <f t="shared" si="66"/>
        <v>14120</v>
      </c>
      <c r="AP150" s="36">
        <f t="shared" si="67"/>
        <v>64758.950000000004</v>
      </c>
      <c r="AQ150" s="36">
        <f t="shared" si="77"/>
        <v>442346</v>
      </c>
      <c r="AR150" s="40">
        <f t="shared" si="68"/>
        <v>509029</v>
      </c>
      <c r="AS150" s="37"/>
      <c r="AT150" s="37">
        <f t="shared" si="69"/>
        <v>1</v>
      </c>
    </row>
    <row r="151" spans="1:46" ht="15" customHeight="1" x14ac:dyDescent="0.25">
      <c r="A151" s="43">
        <v>20</v>
      </c>
      <c r="B151" s="43">
        <v>100</v>
      </c>
      <c r="C151" s="44" t="s">
        <v>139</v>
      </c>
      <c r="D151" s="35">
        <v>173893</v>
      </c>
      <c r="E151" s="36">
        <v>510</v>
      </c>
      <c r="F151" s="58">
        <f t="shared" si="53"/>
        <v>2.7075701760979363</v>
      </c>
      <c r="G151" s="52">
        <v>78</v>
      </c>
      <c r="H151" s="52">
        <v>222</v>
      </c>
      <c r="I151" s="37">
        <f t="shared" si="54"/>
        <v>35.135100000000001</v>
      </c>
      <c r="J151" s="37">
        <v>520</v>
      </c>
      <c r="K151" s="37">
        <v>591</v>
      </c>
      <c r="L151" s="37">
        <v>530</v>
      </c>
      <c r="M151" s="37">
        <v>620</v>
      </c>
      <c r="N151" s="48">
        <v>548</v>
      </c>
      <c r="O151" s="55">
        <v>513</v>
      </c>
      <c r="P151" s="45">
        <f t="shared" si="55"/>
        <v>620</v>
      </c>
      <c r="Q151" s="38">
        <f t="shared" si="56"/>
        <v>17.739999999999998</v>
      </c>
      <c r="R151" s="65">
        <v>11403300</v>
      </c>
      <c r="S151" s="65">
        <v>36309500</v>
      </c>
      <c r="T151" s="66">
        <f t="shared" si="57"/>
        <v>31.405830000000002</v>
      </c>
      <c r="U151" s="36">
        <v>61</v>
      </c>
      <c r="V151">
        <v>590</v>
      </c>
      <c r="W151">
        <f t="shared" si="70"/>
        <v>10.34</v>
      </c>
      <c r="X151" s="57">
        <v>422022.24182973802</v>
      </c>
      <c r="Y151" s="46">
        <v>472881</v>
      </c>
      <c r="Z151" s="37">
        <f t="shared" si="58"/>
        <v>0.42013600000000001</v>
      </c>
      <c r="AA151" s="37" t="str">
        <f t="shared" si="59"/>
        <v/>
      </c>
      <c r="AB151" s="37" t="str">
        <f t="shared" si="60"/>
        <v/>
      </c>
      <c r="AC151" s="76">
        <f t="shared" si="71"/>
        <v>794.52697778598383</v>
      </c>
      <c r="AD151" s="76">
        <f t="shared" si="72"/>
        <v>0</v>
      </c>
      <c r="AE151" s="76">
        <f t="shared" si="78"/>
        <v>0</v>
      </c>
      <c r="AF151" s="76" t="str">
        <f t="shared" si="73"/>
        <v/>
      </c>
      <c r="AG151" s="37" t="str">
        <f t="shared" si="61"/>
        <v/>
      </c>
      <c r="AH151" s="37" t="str">
        <f t="shared" si="62"/>
        <v/>
      </c>
      <c r="AI151" s="38">
        <f t="shared" si="74"/>
        <v>794.53</v>
      </c>
      <c r="AJ151" s="38">
        <f t="shared" si="63"/>
        <v>794.53</v>
      </c>
      <c r="AK151" s="36">
        <f t="shared" si="64"/>
        <v>227904</v>
      </c>
      <c r="AL151" s="39">
        <f t="shared" si="65"/>
        <v>0.12439734468690533</v>
      </c>
      <c r="AM151" s="36">
        <f t="shared" si="75"/>
        <v>6718.824983884444</v>
      </c>
      <c r="AN151" s="36">
        <f t="shared" si="76"/>
        <v>180612</v>
      </c>
      <c r="AO151" s="36">
        <f t="shared" si="66"/>
        <v>5100</v>
      </c>
      <c r="AP151" s="36">
        <f t="shared" si="67"/>
        <v>23644.050000000003</v>
      </c>
      <c r="AQ151" s="36">
        <f t="shared" si="77"/>
        <v>168793</v>
      </c>
      <c r="AR151" s="40">
        <f t="shared" si="68"/>
        <v>180612</v>
      </c>
      <c r="AS151" s="37"/>
      <c r="AT151" s="37">
        <f t="shared" si="69"/>
        <v>1</v>
      </c>
    </row>
    <row r="152" spans="1:46" ht="15" customHeight="1" x14ac:dyDescent="0.25">
      <c r="A152" s="43">
        <v>77</v>
      </c>
      <c r="B152" s="43">
        <v>400</v>
      </c>
      <c r="C152" s="44" t="s">
        <v>140</v>
      </c>
      <c r="D152" s="35">
        <v>236045</v>
      </c>
      <c r="E152" s="36">
        <v>657</v>
      </c>
      <c r="F152" s="58">
        <f t="shared" si="53"/>
        <v>2.8175653695597807</v>
      </c>
      <c r="G152" s="52">
        <v>91</v>
      </c>
      <c r="H152" s="52">
        <v>292</v>
      </c>
      <c r="I152" s="37">
        <f t="shared" si="54"/>
        <v>31.164399999999997</v>
      </c>
      <c r="J152" s="37">
        <v>599</v>
      </c>
      <c r="K152" s="37">
        <v>663</v>
      </c>
      <c r="L152" s="37">
        <v>637</v>
      </c>
      <c r="M152" s="37">
        <v>609</v>
      </c>
      <c r="N152" s="48">
        <v>681</v>
      </c>
      <c r="O152" s="55">
        <v>661</v>
      </c>
      <c r="P152" s="45">
        <f t="shared" si="55"/>
        <v>681</v>
      </c>
      <c r="Q152" s="38">
        <f t="shared" si="56"/>
        <v>3.52</v>
      </c>
      <c r="R152" s="65">
        <v>4690100</v>
      </c>
      <c r="S152" s="65">
        <v>28576897</v>
      </c>
      <c r="T152" s="66">
        <f t="shared" si="57"/>
        <v>16.412209000000001</v>
      </c>
      <c r="U152" s="36">
        <v>211</v>
      </c>
      <c r="V152">
        <v>564</v>
      </c>
      <c r="W152">
        <f t="shared" si="70"/>
        <v>37.409999999999997</v>
      </c>
      <c r="X152" s="57">
        <v>249809.513416587</v>
      </c>
      <c r="Y152" s="46">
        <v>183112</v>
      </c>
      <c r="Z152" s="37">
        <f t="shared" si="58"/>
        <v>0.42013600000000001</v>
      </c>
      <c r="AA152" s="37" t="str">
        <f t="shared" si="59"/>
        <v/>
      </c>
      <c r="AB152" s="37" t="str">
        <f t="shared" si="60"/>
        <v/>
      </c>
      <c r="AC152" s="76">
        <f t="shared" si="71"/>
        <v>818.8223861322557</v>
      </c>
      <c r="AD152" s="76">
        <f t="shared" si="72"/>
        <v>0</v>
      </c>
      <c r="AE152" s="76">
        <f t="shared" si="78"/>
        <v>0</v>
      </c>
      <c r="AF152" s="76" t="str">
        <f t="shared" si="73"/>
        <v/>
      </c>
      <c r="AG152" s="37" t="str">
        <f t="shared" si="61"/>
        <v/>
      </c>
      <c r="AH152" s="37" t="str">
        <f t="shared" si="62"/>
        <v/>
      </c>
      <c r="AI152" s="38">
        <f t="shared" si="74"/>
        <v>818.82</v>
      </c>
      <c r="AJ152" s="38">
        <f t="shared" si="63"/>
        <v>818.82</v>
      </c>
      <c r="AK152" s="36">
        <f t="shared" si="64"/>
        <v>433011</v>
      </c>
      <c r="AL152" s="39">
        <f t="shared" si="65"/>
        <v>0.12439734468690533</v>
      </c>
      <c r="AM152" s="36">
        <f t="shared" si="75"/>
        <v>24502.047393600995</v>
      </c>
      <c r="AN152" s="36">
        <f t="shared" si="76"/>
        <v>260547</v>
      </c>
      <c r="AO152" s="36">
        <f t="shared" si="66"/>
        <v>6570</v>
      </c>
      <c r="AP152" s="36">
        <f t="shared" si="67"/>
        <v>9155.6</v>
      </c>
      <c r="AQ152" s="36">
        <f t="shared" si="77"/>
        <v>229475</v>
      </c>
      <c r="AR152" s="40">
        <f t="shared" si="68"/>
        <v>260547</v>
      </c>
      <c r="AS152" s="37"/>
      <c r="AT152" s="37">
        <f t="shared" si="69"/>
        <v>1</v>
      </c>
    </row>
    <row r="153" spans="1:46" ht="15" customHeight="1" x14ac:dyDescent="0.25">
      <c r="A153" s="43">
        <v>87</v>
      </c>
      <c r="B153" s="43">
        <v>300</v>
      </c>
      <c r="C153" s="44" t="s">
        <v>141</v>
      </c>
      <c r="D153" s="35">
        <v>375592</v>
      </c>
      <c r="E153" s="36">
        <v>832</v>
      </c>
      <c r="F153" s="58">
        <f t="shared" si="53"/>
        <v>2.920123326290724</v>
      </c>
      <c r="G153" s="52">
        <v>169</v>
      </c>
      <c r="H153" s="52">
        <v>425</v>
      </c>
      <c r="I153" s="37">
        <f t="shared" si="54"/>
        <v>39.764699999999998</v>
      </c>
      <c r="J153" s="37">
        <v>1084</v>
      </c>
      <c r="K153" s="37">
        <v>1171</v>
      </c>
      <c r="L153" s="37">
        <v>924</v>
      </c>
      <c r="M153" s="37">
        <v>944</v>
      </c>
      <c r="N153" s="48">
        <v>863</v>
      </c>
      <c r="O153" s="55">
        <v>852</v>
      </c>
      <c r="P153" s="45">
        <f t="shared" si="55"/>
        <v>1171</v>
      </c>
      <c r="Q153" s="38">
        <f t="shared" si="56"/>
        <v>28.95</v>
      </c>
      <c r="R153" s="65">
        <v>16201600</v>
      </c>
      <c r="S153" s="65">
        <v>40112394</v>
      </c>
      <c r="T153" s="66">
        <f t="shared" si="57"/>
        <v>40.390509000000002</v>
      </c>
      <c r="U153" s="36">
        <v>188</v>
      </c>
      <c r="V153">
        <v>875</v>
      </c>
      <c r="W153">
        <f t="shared" si="70"/>
        <v>21.49</v>
      </c>
      <c r="X153" s="57">
        <v>495529.85923542001</v>
      </c>
      <c r="Y153" s="46">
        <v>575845</v>
      </c>
      <c r="Z153" s="37">
        <f t="shared" si="58"/>
        <v>0.42013600000000001</v>
      </c>
      <c r="AA153" s="37" t="str">
        <f t="shared" si="59"/>
        <v/>
      </c>
      <c r="AB153" s="37" t="str">
        <f t="shared" si="60"/>
        <v/>
      </c>
      <c r="AC153" s="76">
        <f t="shared" si="71"/>
        <v>841.47507994111629</v>
      </c>
      <c r="AD153" s="76">
        <f t="shared" si="72"/>
        <v>0</v>
      </c>
      <c r="AE153" s="76">
        <f t="shared" si="78"/>
        <v>0</v>
      </c>
      <c r="AF153" s="76" t="str">
        <f t="shared" si="73"/>
        <v/>
      </c>
      <c r="AG153" s="37" t="str">
        <f t="shared" si="61"/>
        <v/>
      </c>
      <c r="AH153" s="37" t="str">
        <f t="shared" si="62"/>
        <v/>
      </c>
      <c r="AI153" s="38">
        <f t="shared" si="74"/>
        <v>841.48</v>
      </c>
      <c r="AJ153" s="38">
        <f t="shared" si="63"/>
        <v>841.48</v>
      </c>
      <c r="AK153" s="36">
        <f t="shared" si="64"/>
        <v>491921</v>
      </c>
      <c r="AL153" s="39">
        <f t="shared" si="65"/>
        <v>0.12439734468690533</v>
      </c>
      <c r="AM153" s="36">
        <f t="shared" si="75"/>
        <v>14471.01871008301</v>
      </c>
      <c r="AN153" s="36">
        <f t="shared" si="76"/>
        <v>390063</v>
      </c>
      <c r="AO153" s="36">
        <f t="shared" si="66"/>
        <v>8320</v>
      </c>
      <c r="AP153" s="36">
        <f t="shared" si="67"/>
        <v>28792.25</v>
      </c>
      <c r="AQ153" s="36">
        <f t="shared" si="77"/>
        <v>367272</v>
      </c>
      <c r="AR153" s="40">
        <f t="shared" si="68"/>
        <v>390063</v>
      </c>
      <c r="AS153" s="37"/>
      <c r="AT153" s="37">
        <f t="shared" si="69"/>
        <v>1</v>
      </c>
    </row>
    <row r="154" spans="1:46" ht="15" customHeight="1" x14ac:dyDescent="0.25">
      <c r="A154" s="43">
        <v>24</v>
      </c>
      <c r="B154" s="43">
        <v>400</v>
      </c>
      <c r="C154" s="44" t="s">
        <v>142</v>
      </c>
      <c r="D154" s="35">
        <v>236386</v>
      </c>
      <c r="E154" s="36">
        <v>687</v>
      </c>
      <c r="F154" s="58">
        <f t="shared" si="53"/>
        <v>2.8369567370595505</v>
      </c>
      <c r="G154" s="52">
        <v>27</v>
      </c>
      <c r="H154" s="52">
        <v>268</v>
      </c>
      <c r="I154" s="37">
        <f t="shared" si="54"/>
        <v>10.0746</v>
      </c>
      <c r="J154" s="37">
        <v>480</v>
      </c>
      <c r="K154" s="37">
        <v>620</v>
      </c>
      <c r="L154" s="37">
        <v>675</v>
      </c>
      <c r="M154" s="37">
        <v>734</v>
      </c>
      <c r="N154" s="48">
        <v>706</v>
      </c>
      <c r="O154" s="55">
        <v>694</v>
      </c>
      <c r="P154" s="45">
        <f t="shared" si="55"/>
        <v>734</v>
      </c>
      <c r="Q154" s="38">
        <f t="shared" si="56"/>
        <v>6.4</v>
      </c>
      <c r="R154" s="65">
        <v>7592900</v>
      </c>
      <c r="S154" s="65">
        <v>36583600</v>
      </c>
      <c r="T154" s="66">
        <f t="shared" si="57"/>
        <v>20.754928</v>
      </c>
      <c r="U154" s="36">
        <v>71</v>
      </c>
      <c r="V154">
        <v>606</v>
      </c>
      <c r="W154">
        <f t="shared" si="70"/>
        <v>11.72</v>
      </c>
      <c r="X154" s="57">
        <v>340396.50302642799</v>
      </c>
      <c r="Y154" s="46">
        <v>145001</v>
      </c>
      <c r="Z154" s="37">
        <f t="shared" si="58"/>
        <v>0.42013600000000001</v>
      </c>
      <c r="AA154" s="37" t="str">
        <f t="shared" si="59"/>
        <v/>
      </c>
      <c r="AB154" s="37" t="str">
        <f t="shared" si="60"/>
        <v/>
      </c>
      <c r="AC154" s="76">
        <f t="shared" si="71"/>
        <v>823.10549321150233</v>
      </c>
      <c r="AD154" s="76">
        <f t="shared" si="72"/>
        <v>0</v>
      </c>
      <c r="AE154" s="76">
        <f t="shared" si="78"/>
        <v>0</v>
      </c>
      <c r="AF154" s="76" t="str">
        <f t="shared" si="73"/>
        <v/>
      </c>
      <c r="AG154" s="37" t="str">
        <f t="shared" si="61"/>
        <v/>
      </c>
      <c r="AH154" s="37" t="str">
        <f t="shared" si="62"/>
        <v/>
      </c>
      <c r="AI154" s="38">
        <f t="shared" si="74"/>
        <v>823.11</v>
      </c>
      <c r="AJ154" s="38">
        <f t="shared" si="63"/>
        <v>823.11</v>
      </c>
      <c r="AK154" s="36">
        <f t="shared" si="64"/>
        <v>422464</v>
      </c>
      <c r="AL154" s="39">
        <f t="shared" si="65"/>
        <v>0.12439734468690533</v>
      </c>
      <c r="AM154" s="36">
        <f t="shared" si="75"/>
        <v>23147.609104649971</v>
      </c>
      <c r="AN154" s="36">
        <f t="shared" si="76"/>
        <v>259534</v>
      </c>
      <c r="AO154" s="36">
        <f t="shared" si="66"/>
        <v>6870</v>
      </c>
      <c r="AP154" s="36">
        <f t="shared" si="67"/>
        <v>7250.05</v>
      </c>
      <c r="AQ154" s="36">
        <f t="shared" si="77"/>
        <v>229516</v>
      </c>
      <c r="AR154" s="40">
        <f t="shared" si="68"/>
        <v>259534</v>
      </c>
      <c r="AS154" s="37"/>
      <c r="AT154" s="37">
        <f t="shared" si="69"/>
        <v>1</v>
      </c>
    </row>
    <row r="155" spans="1:46" ht="15" customHeight="1" x14ac:dyDescent="0.25">
      <c r="A155" s="43">
        <v>71</v>
      </c>
      <c r="B155" s="43">
        <v>300</v>
      </c>
      <c r="C155" s="44" t="s">
        <v>143</v>
      </c>
      <c r="D155" s="35">
        <v>83546</v>
      </c>
      <c r="E155" s="36">
        <v>651</v>
      </c>
      <c r="F155" s="58">
        <f t="shared" si="53"/>
        <v>2.8135809885681922</v>
      </c>
      <c r="G155" s="52">
        <v>55</v>
      </c>
      <c r="H155" s="52">
        <v>247</v>
      </c>
      <c r="I155" s="37">
        <f t="shared" si="54"/>
        <v>22.267200000000003</v>
      </c>
      <c r="J155" s="37">
        <v>280</v>
      </c>
      <c r="K155" s="37">
        <v>266</v>
      </c>
      <c r="L155" s="37">
        <v>315</v>
      </c>
      <c r="M155" s="37">
        <v>266</v>
      </c>
      <c r="N155" s="48">
        <v>545</v>
      </c>
      <c r="O155" s="55">
        <v>641</v>
      </c>
      <c r="P155" s="45">
        <f t="shared" si="55"/>
        <v>641</v>
      </c>
      <c r="Q155" s="38">
        <f t="shared" si="56"/>
        <v>0</v>
      </c>
      <c r="R155" s="65">
        <v>10344600</v>
      </c>
      <c r="S155" s="65">
        <v>66410858</v>
      </c>
      <c r="T155" s="66">
        <f t="shared" si="57"/>
        <v>15.57667</v>
      </c>
      <c r="U155" s="36">
        <v>31</v>
      </c>
      <c r="V155">
        <v>729</v>
      </c>
      <c r="W155">
        <f t="shared" si="70"/>
        <v>4.25</v>
      </c>
      <c r="X155" s="57">
        <v>671813.673032486</v>
      </c>
      <c r="Y155" s="46">
        <v>378800</v>
      </c>
      <c r="Z155" s="37">
        <f t="shared" si="58"/>
        <v>0.42013600000000001</v>
      </c>
      <c r="AA155" s="37" t="str">
        <f t="shared" si="59"/>
        <v/>
      </c>
      <c r="AB155" s="37" t="str">
        <f t="shared" si="60"/>
        <v/>
      </c>
      <c r="AC155" s="76">
        <f t="shared" si="71"/>
        <v>817.94232801197654</v>
      </c>
      <c r="AD155" s="76">
        <f t="shared" si="72"/>
        <v>0</v>
      </c>
      <c r="AE155" s="76">
        <f t="shared" si="78"/>
        <v>0</v>
      </c>
      <c r="AF155" s="76" t="str">
        <f t="shared" si="73"/>
        <v/>
      </c>
      <c r="AG155" s="37" t="str">
        <f t="shared" si="61"/>
        <v/>
      </c>
      <c r="AH155" s="37" t="str">
        <f t="shared" si="62"/>
        <v/>
      </c>
      <c r="AI155" s="38">
        <f t="shared" si="74"/>
        <v>817.94</v>
      </c>
      <c r="AJ155" s="38">
        <f t="shared" si="63"/>
        <v>817.94</v>
      </c>
      <c r="AK155" s="36">
        <f t="shared" si="64"/>
        <v>250226</v>
      </c>
      <c r="AL155" s="39">
        <f t="shared" si="65"/>
        <v>0.12439734468690533</v>
      </c>
      <c r="AM155" s="36">
        <f t="shared" si="75"/>
        <v>20734.54941241338</v>
      </c>
      <c r="AN155" s="36">
        <f t="shared" si="76"/>
        <v>104281</v>
      </c>
      <c r="AO155" s="36">
        <f t="shared" si="66"/>
        <v>6510</v>
      </c>
      <c r="AP155" s="36">
        <f t="shared" si="67"/>
        <v>18940</v>
      </c>
      <c r="AQ155" s="36">
        <f t="shared" si="77"/>
        <v>77036</v>
      </c>
      <c r="AR155" s="40">
        <f t="shared" si="68"/>
        <v>104281</v>
      </c>
      <c r="AS155" s="37"/>
      <c r="AT155" s="37">
        <f t="shared" si="69"/>
        <v>1</v>
      </c>
    </row>
    <row r="156" spans="1:46" ht="15" customHeight="1" x14ac:dyDescent="0.25">
      <c r="A156" s="43">
        <v>15</v>
      </c>
      <c r="B156" s="43">
        <v>300</v>
      </c>
      <c r="C156" s="44" t="s">
        <v>144</v>
      </c>
      <c r="D156" s="35">
        <v>180910</v>
      </c>
      <c r="E156" s="36">
        <v>461</v>
      </c>
      <c r="F156" s="58">
        <f t="shared" si="53"/>
        <v>2.663700925389648</v>
      </c>
      <c r="G156" s="52">
        <v>58</v>
      </c>
      <c r="H156" s="52">
        <v>254</v>
      </c>
      <c r="I156" s="37">
        <f t="shared" si="54"/>
        <v>22.834599999999998</v>
      </c>
      <c r="J156" s="37">
        <v>599</v>
      </c>
      <c r="K156" s="37">
        <v>579</v>
      </c>
      <c r="L156" s="37">
        <v>560</v>
      </c>
      <c r="M156" s="37">
        <v>551</v>
      </c>
      <c r="N156" s="48">
        <v>518</v>
      </c>
      <c r="O156" s="55">
        <v>464</v>
      </c>
      <c r="P156" s="45">
        <f t="shared" si="55"/>
        <v>599</v>
      </c>
      <c r="Q156" s="38">
        <f t="shared" si="56"/>
        <v>23.04</v>
      </c>
      <c r="R156" s="65">
        <v>6432700</v>
      </c>
      <c r="S156" s="65">
        <v>24242600</v>
      </c>
      <c r="T156" s="66">
        <f t="shared" si="57"/>
        <v>26.534694999999999</v>
      </c>
      <c r="U156" s="36">
        <v>127</v>
      </c>
      <c r="V156">
        <v>655</v>
      </c>
      <c r="W156">
        <f t="shared" si="70"/>
        <v>19.39</v>
      </c>
      <c r="X156" s="57">
        <v>300821.41335007298</v>
      </c>
      <c r="Y156" s="46">
        <v>249994</v>
      </c>
      <c r="Z156" s="37">
        <f t="shared" si="58"/>
        <v>0.42013600000000001</v>
      </c>
      <c r="AA156" s="37" t="str">
        <f t="shared" si="59"/>
        <v/>
      </c>
      <c r="AB156" s="37" t="str">
        <f t="shared" si="60"/>
        <v/>
      </c>
      <c r="AC156" s="76">
        <f t="shared" si="71"/>
        <v>784.83726929728925</v>
      </c>
      <c r="AD156" s="76">
        <f t="shared" si="72"/>
        <v>0</v>
      </c>
      <c r="AE156" s="76">
        <f t="shared" si="78"/>
        <v>0</v>
      </c>
      <c r="AF156" s="76" t="str">
        <f t="shared" si="73"/>
        <v/>
      </c>
      <c r="AG156" s="37" t="str">
        <f t="shared" si="61"/>
        <v/>
      </c>
      <c r="AH156" s="37" t="str">
        <f t="shared" si="62"/>
        <v/>
      </c>
      <c r="AI156" s="38">
        <f t="shared" si="74"/>
        <v>784.84</v>
      </c>
      <c r="AJ156" s="38">
        <f t="shared" si="63"/>
        <v>784.84</v>
      </c>
      <c r="AK156" s="36">
        <f t="shared" si="64"/>
        <v>235425</v>
      </c>
      <c r="AL156" s="39">
        <f t="shared" si="65"/>
        <v>0.12439734468690533</v>
      </c>
      <c r="AM156" s="36">
        <f t="shared" si="75"/>
        <v>6781.5212456066438</v>
      </c>
      <c r="AN156" s="36">
        <f t="shared" si="76"/>
        <v>187692</v>
      </c>
      <c r="AO156" s="36">
        <f t="shared" si="66"/>
        <v>4610</v>
      </c>
      <c r="AP156" s="36">
        <f t="shared" si="67"/>
        <v>12499.7</v>
      </c>
      <c r="AQ156" s="36">
        <f t="shared" si="77"/>
        <v>176300</v>
      </c>
      <c r="AR156" s="40">
        <f t="shared" si="68"/>
        <v>187692</v>
      </c>
      <c r="AS156" s="37"/>
      <c r="AT156" s="37">
        <f t="shared" si="69"/>
        <v>1</v>
      </c>
    </row>
    <row r="157" spans="1:46" ht="15" customHeight="1" x14ac:dyDescent="0.25">
      <c r="A157" s="43">
        <v>86</v>
      </c>
      <c r="B157" s="43">
        <v>7200</v>
      </c>
      <c r="C157" s="44" t="s">
        <v>145</v>
      </c>
      <c r="D157" s="35">
        <v>361903</v>
      </c>
      <c r="E157" s="36">
        <v>2088</v>
      </c>
      <c r="F157" s="58">
        <f t="shared" si="53"/>
        <v>3.3197304943302246</v>
      </c>
      <c r="G157" s="52">
        <v>93</v>
      </c>
      <c r="H157" s="52">
        <v>659</v>
      </c>
      <c r="I157" s="37">
        <f t="shared" si="54"/>
        <v>14.112299999999999</v>
      </c>
      <c r="J157" s="37">
        <v>282</v>
      </c>
      <c r="K157" s="37">
        <v>379</v>
      </c>
      <c r="L157" s="37">
        <v>597</v>
      </c>
      <c r="M157" s="37">
        <v>858</v>
      </c>
      <c r="N157" s="45">
        <v>1735</v>
      </c>
      <c r="O157" s="55">
        <v>1922</v>
      </c>
      <c r="P157" s="45">
        <f t="shared" si="55"/>
        <v>1922</v>
      </c>
      <c r="Q157" s="38">
        <f t="shared" si="56"/>
        <v>0</v>
      </c>
      <c r="R157" s="65">
        <v>35010000</v>
      </c>
      <c r="S157" s="65">
        <v>195674000</v>
      </c>
      <c r="T157" s="66">
        <f t="shared" si="57"/>
        <v>17.892004</v>
      </c>
      <c r="U157" s="36">
        <v>190</v>
      </c>
      <c r="V157">
        <v>1595</v>
      </c>
      <c r="W157">
        <f t="shared" si="70"/>
        <v>11.91</v>
      </c>
      <c r="X157" s="57">
        <v>2026413.2147073401</v>
      </c>
      <c r="Y157" s="46">
        <v>1334624</v>
      </c>
      <c r="Z157" s="37">
        <f t="shared" si="58"/>
        <v>0.42013600000000001</v>
      </c>
      <c r="AA157" s="37" t="str">
        <f t="shared" si="59"/>
        <v/>
      </c>
      <c r="AB157" s="37" t="str">
        <f t="shared" si="60"/>
        <v/>
      </c>
      <c r="AC157" s="76">
        <f t="shared" si="71"/>
        <v>929.73911239617701</v>
      </c>
      <c r="AD157" s="76">
        <f t="shared" si="72"/>
        <v>0</v>
      </c>
      <c r="AE157" s="76">
        <f t="shared" si="78"/>
        <v>0</v>
      </c>
      <c r="AF157" s="76" t="str">
        <f t="shared" si="73"/>
        <v/>
      </c>
      <c r="AG157" s="37" t="str">
        <f t="shared" si="61"/>
        <v/>
      </c>
      <c r="AH157" s="37" t="str">
        <f t="shared" si="62"/>
        <v/>
      </c>
      <c r="AI157" s="38">
        <f t="shared" si="74"/>
        <v>929.74</v>
      </c>
      <c r="AJ157" s="38">
        <f t="shared" si="63"/>
        <v>929.74</v>
      </c>
      <c r="AK157" s="36">
        <f t="shared" si="64"/>
        <v>1089928</v>
      </c>
      <c r="AL157" s="39">
        <f t="shared" si="65"/>
        <v>0.12439734468690533</v>
      </c>
      <c r="AM157" s="36">
        <f t="shared" si="75"/>
        <v>90564.376865684259</v>
      </c>
      <c r="AN157" s="36">
        <f t="shared" si="76"/>
        <v>452467</v>
      </c>
      <c r="AO157" s="36">
        <f t="shared" si="66"/>
        <v>20880</v>
      </c>
      <c r="AP157" s="36">
        <f t="shared" si="67"/>
        <v>66731.199999999997</v>
      </c>
      <c r="AQ157" s="36">
        <f t="shared" si="77"/>
        <v>341023</v>
      </c>
      <c r="AR157" s="40">
        <f t="shared" si="68"/>
        <v>452467</v>
      </c>
      <c r="AS157" s="37"/>
      <c r="AT157" s="37">
        <f t="shared" si="69"/>
        <v>1</v>
      </c>
    </row>
    <row r="158" spans="1:46" ht="15" customHeight="1" x14ac:dyDescent="0.25">
      <c r="A158" s="43">
        <v>64</v>
      </c>
      <c r="B158" s="43">
        <v>200</v>
      </c>
      <c r="C158" s="44" t="s">
        <v>146</v>
      </c>
      <c r="D158" s="35">
        <v>36870</v>
      </c>
      <c r="E158" s="36">
        <v>151</v>
      </c>
      <c r="F158" s="58">
        <f t="shared" si="53"/>
        <v>2.1789769472931693</v>
      </c>
      <c r="G158" s="52">
        <v>29</v>
      </c>
      <c r="H158" s="52">
        <v>65</v>
      </c>
      <c r="I158" s="37">
        <f t="shared" si="54"/>
        <v>44.615400000000001</v>
      </c>
      <c r="J158" s="37">
        <v>252</v>
      </c>
      <c r="K158" s="37">
        <v>227</v>
      </c>
      <c r="L158" s="37">
        <v>191</v>
      </c>
      <c r="M158" s="37">
        <v>191</v>
      </c>
      <c r="N158" s="48">
        <v>153</v>
      </c>
      <c r="O158" s="55">
        <v>155</v>
      </c>
      <c r="P158" s="45">
        <f t="shared" si="55"/>
        <v>252</v>
      </c>
      <c r="Q158" s="38">
        <f t="shared" si="56"/>
        <v>40.08</v>
      </c>
      <c r="R158" s="65">
        <v>1502000</v>
      </c>
      <c r="S158" s="65">
        <v>6600171</v>
      </c>
      <c r="T158" s="66">
        <f t="shared" si="57"/>
        <v>22.756986000000001</v>
      </c>
      <c r="U158" s="36">
        <v>18</v>
      </c>
      <c r="V158">
        <v>131</v>
      </c>
      <c r="W158">
        <f t="shared" si="70"/>
        <v>13.74</v>
      </c>
      <c r="X158" s="57">
        <v>61125.024257695302</v>
      </c>
      <c r="Y158" s="46">
        <v>64001</v>
      </c>
      <c r="Z158" s="37">
        <f t="shared" si="58"/>
        <v>0.42013600000000001</v>
      </c>
      <c r="AA158" s="37" t="str">
        <f t="shared" si="59"/>
        <v/>
      </c>
      <c r="AB158" s="37" t="str">
        <f t="shared" si="60"/>
        <v/>
      </c>
      <c r="AC158" s="76">
        <f t="shared" si="71"/>
        <v>677.77289118727333</v>
      </c>
      <c r="AD158" s="76">
        <f t="shared" si="72"/>
        <v>0</v>
      </c>
      <c r="AE158" s="76">
        <f t="shared" si="78"/>
        <v>0</v>
      </c>
      <c r="AF158" s="76" t="str">
        <f t="shared" si="73"/>
        <v/>
      </c>
      <c r="AG158" s="37" t="str">
        <f t="shared" si="61"/>
        <v/>
      </c>
      <c r="AH158" s="37" t="str">
        <f t="shared" si="62"/>
        <v/>
      </c>
      <c r="AI158" s="38">
        <f t="shared" si="74"/>
        <v>677.77</v>
      </c>
      <c r="AJ158" s="38">
        <f t="shared" si="63"/>
        <v>677.77</v>
      </c>
      <c r="AK158" s="36">
        <f t="shared" si="64"/>
        <v>76662</v>
      </c>
      <c r="AL158" s="39">
        <f t="shared" si="65"/>
        <v>0.12439734468690533</v>
      </c>
      <c r="AM158" s="36">
        <f t="shared" si="75"/>
        <v>4950.0191397813369</v>
      </c>
      <c r="AN158" s="36">
        <f t="shared" si="76"/>
        <v>41820</v>
      </c>
      <c r="AO158" s="36">
        <f t="shared" si="66"/>
        <v>1510</v>
      </c>
      <c r="AP158" s="36">
        <f t="shared" si="67"/>
        <v>3200.05</v>
      </c>
      <c r="AQ158" s="36">
        <f t="shared" si="77"/>
        <v>35360</v>
      </c>
      <c r="AR158" s="40">
        <f t="shared" si="68"/>
        <v>41820</v>
      </c>
      <c r="AS158" s="37"/>
      <c r="AT158" s="37">
        <f t="shared" si="69"/>
        <v>1</v>
      </c>
    </row>
    <row r="159" spans="1:46" ht="15" customHeight="1" x14ac:dyDescent="0.25">
      <c r="A159" s="43">
        <v>40</v>
      </c>
      <c r="B159" s="43">
        <v>100</v>
      </c>
      <c r="C159" s="44" t="s">
        <v>147</v>
      </c>
      <c r="D159" s="35">
        <v>202639</v>
      </c>
      <c r="E159" s="36">
        <v>759</v>
      </c>
      <c r="F159" s="58">
        <f t="shared" si="53"/>
        <v>2.8802417758954801</v>
      </c>
      <c r="G159" s="52">
        <v>36</v>
      </c>
      <c r="H159" s="52">
        <v>275</v>
      </c>
      <c r="I159" s="37">
        <f t="shared" si="54"/>
        <v>13.0909</v>
      </c>
      <c r="J159" s="37">
        <v>492</v>
      </c>
      <c r="K159" s="37">
        <v>699</v>
      </c>
      <c r="L159" s="37">
        <v>699</v>
      </c>
      <c r="M159" s="37">
        <v>673</v>
      </c>
      <c r="N159" s="48">
        <v>719</v>
      </c>
      <c r="O159" s="55">
        <v>747</v>
      </c>
      <c r="P159" s="45">
        <f t="shared" si="55"/>
        <v>747</v>
      </c>
      <c r="Q159" s="38">
        <f t="shared" si="56"/>
        <v>0</v>
      </c>
      <c r="R159" s="65">
        <v>3198900</v>
      </c>
      <c r="S159" s="65">
        <v>60313900</v>
      </c>
      <c r="T159" s="66">
        <f t="shared" si="57"/>
        <v>5.3037530000000004</v>
      </c>
      <c r="U159" s="36">
        <v>96</v>
      </c>
      <c r="V159">
        <v>726</v>
      </c>
      <c r="W159">
        <f t="shared" si="70"/>
        <v>13.22</v>
      </c>
      <c r="X159" s="57">
        <v>516689.547780614</v>
      </c>
      <c r="Y159" s="46">
        <v>351536</v>
      </c>
      <c r="Z159" s="37">
        <f t="shared" si="58"/>
        <v>0.42013600000000001</v>
      </c>
      <c r="AA159" s="37" t="str">
        <f t="shared" si="59"/>
        <v/>
      </c>
      <c r="AB159" s="37" t="str">
        <f t="shared" si="60"/>
        <v/>
      </c>
      <c r="AC159" s="76">
        <f t="shared" si="71"/>
        <v>832.66616273446596</v>
      </c>
      <c r="AD159" s="76">
        <f t="shared" si="72"/>
        <v>0</v>
      </c>
      <c r="AE159" s="76">
        <f t="shared" si="78"/>
        <v>0</v>
      </c>
      <c r="AF159" s="76" t="str">
        <f t="shared" si="73"/>
        <v/>
      </c>
      <c r="AG159" s="37" t="str">
        <f t="shared" si="61"/>
        <v/>
      </c>
      <c r="AH159" s="37" t="str">
        <f t="shared" si="62"/>
        <v/>
      </c>
      <c r="AI159" s="38">
        <f t="shared" si="74"/>
        <v>832.67</v>
      </c>
      <c r="AJ159" s="38">
        <f t="shared" si="63"/>
        <v>832.67</v>
      </c>
      <c r="AK159" s="36">
        <f t="shared" si="64"/>
        <v>414917</v>
      </c>
      <c r="AL159" s="39">
        <f t="shared" si="65"/>
        <v>0.12439734468690533</v>
      </c>
      <c r="AM159" s="36">
        <f t="shared" si="75"/>
        <v>26406.819535446892</v>
      </c>
      <c r="AN159" s="36">
        <f t="shared" si="76"/>
        <v>229046</v>
      </c>
      <c r="AO159" s="36">
        <f t="shared" si="66"/>
        <v>7590</v>
      </c>
      <c r="AP159" s="36">
        <f t="shared" si="67"/>
        <v>17576.8</v>
      </c>
      <c r="AQ159" s="36">
        <f t="shared" si="77"/>
        <v>195049</v>
      </c>
      <c r="AR159" s="40">
        <f t="shared" si="68"/>
        <v>229046</v>
      </c>
      <c r="AS159" s="37"/>
      <c r="AT159" s="37">
        <f t="shared" si="69"/>
        <v>1</v>
      </c>
    </row>
    <row r="160" spans="1:46" ht="15" customHeight="1" x14ac:dyDescent="0.25">
      <c r="A160" s="43">
        <v>60</v>
      </c>
      <c r="B160" s="43">
        <v>300</v>
      </c>
      <c r="C160" s="44" t="s">
        <v>148</v>
      </c>
      <c r="D160" s="35">
        <v>65654</v>
      </c>
      <c r="E160" s="36">
        <v>238</v>
      </c>
      <c r="F160" s="58">
        <f t="shared" si="53"/>
        <v>2.3765769570565118</v>
      </c>
      <c r="G160" s="52">
        <v>18</v>
      </c>
      <c r="H160" s="52">
        <v>79</v>
      </c>
      <c r="I160" s="37">
        <f t="shared" si="54"/>
        <v>22.784800000000001</v>
      </c>
      <c r="J160" s="37">
        <v>255</v>
      </c>
      <c r="K160" s="37">
        <v>273</v>
      </c>
      <c r="L160" s="37">
        <v>264</v>
      </c>
      <c r="M160" s="37">
        <v>243</v>
      </c>
      <c r="N160" s="48">
        <v>267</v>
      </c>
      <c r="O160" s="55">
        <v>243</v>
      </c>
      <c r="P160" s="45">
        <f t="shared" si="55"/>
        <v>273</v>
      </c>
      <c r="Q160" s="38">
        <f t="shared" si="56"/>
        <v>12.82</v>
      </c>
      <c r="R160" s="65">
        <v>2421600</v>
      </c>
      <c r="S160" s="65">
        <v>9857600</v>
      </c>
      <c r="T160" s="66">
        <f t="shared" si="57"/>
        <v>24.565816999999999</v>
      </c>
      <c r="U160" s="36">
        <v>26</v>
      </c>
      <c r="V160">
        <v>217</v>
      </c>
      <c r="W160">
        <f t="shared" si="70"/>
        <v>11.98</v>
      </c>
      <c r="X160" s="57">
        <v>119439.532695437</v>
      </c>
      <c r="Y160" s="46">
        <v>83312</v>
      </c>
      <c r="Z160" s="37">
        <f t="shared" si="58"/>
        <v>0.42013600000000001</v>
      </c>
      <c r="AA160" s="37" t="str">
        <f t="shared" si="59"/>
        <v/>
      </c>
      <c r="AB160" s="37" t="str">
        <f t="shared" si="60"/>
        <v/>
      </c>
      <c r="AC160" s="76">
        <f t="shared" si="71"/>
        <v>721.41818854377118</v>
      </c>
      <c r="AD160" s="76">
        <f t="shared" si="72"/>
        <v>0</v>
      </c>
      <c r="AE160" s="76">
        <f t="shared" si="78"/>
        <v>0</v>
      </c>
      <c r="AF160" s="76" t="str">
        <f t="shared" si="73"/>
        <v/>
      </c>
      <c r="AG160" s="37" t="str">
        <f t="shared" si="61"/>
        <v/>
      </c>
      <c r="AH160" s="37" t="str">
        <f t="shared" si="62"/>
        <v/>
      </c>
      <c r="AI160" s="38">
        <f t="shared" si="74"/>
        <v>721.42</v>
      </c>
      <c r="AJ160" s="38">
        <f t="shared" si="63"/>
        <v>721.42</v>
      </c>
      <c r="AK160" s="36">
        <f t="shared" si="64"/>
        <v>121517</v>
      </c>
      <c r="AL160" s="39">
        <f t="shared" si="65"/>
        <v>0.12439734468690533</v>
      </c>
      <c r="AM160" s="36">
        <f t="shared" si="75"/>
        <v>6949.2088662445922</v>
      </c>
      <c r="AN160" s="36">
        <f t="shared" si="76"/>
        <v>72603</v>
      </c>
      <c r="AO160" s="36">
        <f t="shared" si="66"/>
        <v>2380</v>
      </c>
      <c r="AP160" s="36">
        <f t="shared" si="67"/>
        <v>4165.6000000000004</v>
      </c>
      <c r="AQ160" s="36">
        <f t="shared" si="77"/>
        <v>63274</v>
      </c>
      <c r="AR160" s="40">
        <f t="shared" si="68"/>
        <v>72603</v>
      </c>
      <c r="AS160" s="37"/>
      <c r="AT160" s="37">
        <f t="shared" si="69"/>
        <v>1</v>
      </c>
    </row>
    <row r="161" spans="1:46" ht="15" customHeight="1" x14ac:dyDescent="0.25">
      <c r="A161" s="43">
        <v>6</v>
      </c>
      <c r="B161" s="43">
        <v>300</v>
      </c>
      <c r="C161" s="44" t="s">
        <v>149</v>
      </c>
      <c r="D161" s="35">
        <v>161311</v>
      </c>
      <c r="E161" s="36">
        <v>393</v>
      </c>
      <c r="F161" s="58">
        <f t="shared" si="53"/>
        <v>2.5943925503754266</v>
      </c>
      <c r="G161" s="52">
        <v>82</v>
      </c>
      <c r="H161" s="52">
        <v>248</v>
      </c>
      <c r="I161" s="37">
        <f t="shared" si="54"/>
        <v>33.064500000000002</v>
      </c>
      <c r="J161" s="37">
        <v>608</v>
      </c>
      <c r="K161" s="37">
        <v>622</v>
      </c>
      <c r="L161" s="37">
        <v>574</v>
      </c>
      <c r="M161" s="37">
        <v>453</v>
      </c>
      <c r="N161" s="48">
        <v>449</v>
      </c>
      <c r="O161" s="55">
        <v>386</v>
      </c>
      <c r="P161" s="45">
        <f t="shared" si="55"/>
        <v>622</v>
      </c>
      <c r="Q161" s="38">
        <f t="shared" si="56"/>
        <v>36.82</v>
      </c>
      <c r="R161" s="65">
        <v>1448600</v>
      </c>
      <c r="S161" s="65">
        <v>11158835</v>
      </c>
      <c r="T161" s="66">
        <f t="shared" si="57"/>
        <v>12.981642000000001</v>
      </c>
      <c r="U161" s="36">
        <v>42</v>
      </c>
      <c r="V161">
        <v>287</v>
      </c>
      <c r="W161">
        <f t="shared" si="70"/>
        <v>14.63</v>
      </c>
      <c r="X161" s="57">
        <v>119255.120978251</v>
      </c>
      <c r="Y161" s="46">
        <v>146841</v>
      </c>
      <c r="Z161" s="37">
        <f t="shared" si="58"/>
        <v>0.42013600000000001</v>
      </c>
      <c r="AA161" s="37" t="str">
        <f t="shared" si="59"/>
        <v/>
      </c>
      <c r="AB161" s="37" t="str">
        <f t="shared" si="60"/>
        <v/>
      </c>
      <c r="AC161" s="76">
        <f t="shared" si="71"/>
        <v>769.52864334927312</v>
      </c>
      <c r="AD161" s="76">
        <f t="shared" si="72"/>
        <v>0</v>
      </c>
      <c r="AE161" s="76">
        <f t="shared" si="78"/>
        <v>0</v>
      </c>
      <c r="AF161" s="76" t="str">
        <f t="shared" si="73"/>
        <v/>
      </c>
      <c r="AG161" s="37" t="str">
        <f t="shared" si="61"/>
        <v/>
      </c>
      <c r="AH161" s="37" t="str">
        <f t="shared" si="62"/>
        <v/>
      </c>
      <c r="AI161" s="38">
        <f t="shared" si="74"/>
        <v>769.53</v>
      </c>
      <c r="AJ161" s="38">
        <f t="shared" si="63"/>
        <v>769.53</v>
      </c>
      <c r="AK161" s="36">
        <f t="shared" si="64"/>
        <v>252322</v>
      </c>
      <c r="AL161" s="39">
        <f t="shared" si="65"/>
        <v>0.12439734468690533</v>
      </c>
      <c r="AM161" s="36">
        <f t="shared" si="75"/>
        <v>11321.526737299941</v>
      </c>
      <c r="AN161" s="36">
        <f t="shared" si="76"/>
        <v>172633</v>
      </c>
      <c r="AO161" s="36">
        <f t="shared" si="66"/>
        <v>3930</v>
      </c>
      <c r="AP161" s="36">
        <f t="shared" si="67"/>
        <v>7342.05</v>
      </c>
      <c r="AQ161" s="36">
        <f t="shared" si="77"/>
        <v>157381</v>
      </c>
      <c r="AR161" s="40">
        <f t="shared" si="68"/>
        <v>172633</v>
      </c>
      <c r="AS161" s="37"/>
      <c r="AT161" s="37">
        <f t="shared" si="69"/>
        <v>1</v>
      </c>
    </row>
    <row r="162" spans="1:46" ht="15" customHeight="1" x14ac:dyDescent="0.25">
      <c r="A162" s="43">
        <v>56</v>
      </c>
      <c r="B162" s="43">
        <v>600</v>
      </c>
      <c r="C162" s="44" t="s">
        <v>150</v>
      </c>
      <c r="D162" s="35">
        <v>23584</v>
      </c>
      <c r="E162" s="36">
        <v>63</v>
      </c>
      <c r="F162" s="58">
        <f t="shared" si="53"/>
        <v>1.7993405494535817</v>
      </c>
      <c r="G162" s="52">
        <v>19</v>
      </c>
      <c r="H162" s="52">
        <v>57</v>
      </c>
      <c r="I162" s="37">
        <f t="shared" si="54"/>
        <v>33.333300000000001</v>
      </c>
      <c r="J162" s="37">
        <v>131</v>
      </c>
      <c r="K162" s="37">
        <v>121</v>
      </c>
      <c r="L162" s="37">
        <v>109</v>
      </c>
      <c r="M162" s="37">
        <v>118</v>
      </c>
      <c r="N162" s="48">
        <v>112</v>
      </c>
      <c r="O162" s="55">
        <v>62</v>
      </c>
      <c r="P162" s="45">
        <f t="shared" si="55"/>
        <v>131</v>
      </c>
      <c r="Q162" s="38">
        <f t="shared" si="56"/>
        <v>51.91</v>
      </c>
      <c r="R162" s="65">
        <v>382100</v>
      </c>
      <c r="S162" s="65">
        <v>3854600</v>
      </c>
      <c r="T162" s="66">
        <f t="shared" si="57"/>
        <v>9.9128310000000006</v>
      </c>
      <c r="U162" s="36">
        <v>32</v>
      </c>
      <c r="V162">
        <v>93</v>
      </c>
      <c r="W162">
        <f t="shared" si="70"/>
        <v>34.409999999999997</v>
      </c>
      <c r="X162" s="57">
        <v>40281.383347164701</v>
      </c>
      <c r="Y162" s="46">
        <v>11497</v>
      </c>
      <c r="Z162" s="37">
        <f t="shared" si="58"/>
        <v>0.42013600000000001</v>
      </c>
      <c r="AA162" s="37" t="str">
        <f t="shared" si="59"/>
        <v/>
      </c>
      <c r="AB162" s="37" t="str">
        <f t="shared" si="60"/>
        <v/>
      </c>
      <c r="AC162" s="76">
        <f t="shared" si="71"/>
        <v>593.91994254165877</v>
      </c>
      <c r="AD162" s="76">
        <f t="shared" si="72"/>
        <v>0</v>
      </c>
      <c r="AE162" s="76">
        <f t="shared" si="78"/>
        <v>0</v>
      </c>
      <c r="AF162" s="76" t="str">
        <f t="shared" si="73"/>
        <v/>
      </c>
      <c r="AG162" s="37" t="str">
        <f t="shared" si="61"/>
        <v/>
      </c>
      <c r="AH162" s="37" t="str">
        <f t="shared" si="62"/>
        <v/>
      </c>
      <c r="AI162" s="38">
        <f t="shared" si="74"/>
        <v>593.91999999999996</v>
      </c>
      <c r="AJ162" s="38">
        <f t="shared" si="63"/>
        <v>593.91999999999996</v>
      </c>
      <c r="AK162" s="36">
        <f t="shared" si="64"/>
        <v>20493</v>
      </c>
      <c r="AL162" s="39">
        <f t="shared" si="65"/>
        <v>0.12439734468690533</v>
      </c>
      <c r="AM162" s="36">
        <f t="shared" si="75"/>
        <v>-384.51219242722436</v>
      </c>
      <c r="AN162" s="36">
        <f t="shared" si="76"/>
        <v>20493</v>
      </c>
      <c r="AO162" s="36">
        <f t="shared" si="66"/>
        <v>630</v>
      </c>
      <c r="AP162" s="36">
        <f t="shared" si="67"/>
        <v>574.85</v>
      </c>
      <c r="AQ162" s="36">
        <f t="shared" si="77"/>
        <v>23009</v>
      </c>
      <c r="AR162" s="40">
        <f t="shared" si="68"/>
        <v>23009</v>
      </c>
      <c r="AS162" s="37"/>
      <c r="AT162" s="37">
        <f t="shared" si="69"/>
        <v>1</v>
      </c>
    </row>
    <row r="163" spans="1:46" ht="15" customHeight="1" x14ac:dyDescent="0.25">
      <c r="A163" s="43">
        <v>76</v>
      </c>
      <c r="B163" s="43">
        <v>300</v>
      </c>
      <c r="C163" s="44" t="s">
        <v>151</v>
      </c>
      <c r="D163" s="35">
        <v>19843</v>
      </c>
      <c r="E163" s="36">
        <v>130</v>
      </c>
      <c r="F163" s="58">
        <f t="shared" si="53"/>
        <v>2.1139433523068369</v>
      </c>
      <c r="G163" s="52">
        <v>11</v>
      </c>
      <c r="H163" s="52">
        <v>46</v>
      </c>
      <c r="I163" s="37">
        <f t="shared" si="54"/>
        <v>23.913</v>
      </c>
      <c r="J163" s="37">
        <v>147</v>
      </c>
      <c r="K163" s="37">
        <v>196</v>
      </c>
      <c r="L163" s="37">
        <v>172</v>
      </c>
      <c r="M163" s="37">
        <v>173</v>
      </c>
      <c r="N163" s="48">
        <v>164</v>
      </c>
      <c r="O163" s="55">
        <v>128</v>
      </c>
      <c r="P163" s="45">
        <f t="shared" si="55"/>
        <v>196</v>
      </c>
      <c r="Q163" s="38">
        <f t="shared" si="56"/>
        <v>33.67</v>
      </c>
      <c r="R163" s="65">
        <v>2028200</v>
      </c>
      <c r="S163" s="65">
        <v>11991679</v>
      </c>
      <c r="T163" s="66">
        <f t="shared" si="57"/>
        <v>16.913395000000001</v>
      </c>
      <c r="U163" s="36">
        <v>20</v>
      </c>
      <c r="V163">
        <v>89</v>
      </c>
      <c r="W163">
        <f t="shared" si="70"/>
        <v>22.47</v>
      </c>
      <c r="X163" s="57">
        <v>124450.99428324599</v>
      </c>
      <c r="Y163" s="46">
        <v>54700</v>
      </c>
      <c r="Z163" s="37">
        <f t="shared" si="58"/>
        <v>0.42013600000000001</v>
      </c>
      <c r="AA163" s="37" t="str">
        <f t="shared" si="59"/>
        <v/>
      </c>
      <c r="AB163" s="37" t="str">
        <f t="shared" si="60"/>
        <v/>
      </c>
      <c r="AC163" s="76">
        <f t="shared" si="71"/>
        <v>663.40846582747724</v>
      </c>
      <c r="AD163" s="76">
        <f t="shared" si="72"/>
        <v>0</v>
      </c>
      <c r="AE163" s="76">
        <f t="shared" si="78"/>
        <v>0</v>
      </c>
      <c r="AF163" s="76" t="str">
        <f t="shared" si="73"/>
        <v/>
      </c>
      <c r="AG163" s="37" t="str">
        <f t="shared" si="61"/>
        <v/>
      </c>
      <c r="AH163" s="37" t="str">
        <f t="shared" si="62"/>
        <v/>
      </c>
      <c r="AI163" s="38">
        <f t="shared" si="74"/>
        <v>663.41</v>
      </c>
      <c r="AJ163" s="38">
        <f t="shared" si="63"/>
        <v>663.41</v>
      </c>
      <c r="AK163" s="36">
        <f t="shared" si="64"/>
        <v>33957</v>
      </c>
      <c r="AL163" s="39">
        <f t="shared" si="65"/>
        <v>0.12439734468690533</v>
      </c>
      <c r="AM163" s="36">
        <f t="shared" si="75"/>
        <v>1755.7441229109818</v>
      </c>
      <c r="AN163" s="36">
        <f t="shared" si="76"/>
        <v>21599</v>
      </c>
      <c r="AO163" s="36">
        <f t="shared" si="66"/>
        <v>1300</v>
      </c>
      <c r="AP163" s="36">
        <f t="shared" si="67"/>
        <v>2735</v>
      </c>
      <c r="AQ163" s="36">
        <f t="shared" si="77"/>
        <v>18543</v>
      </c>
      <c r="AR163" s="40">
        <f t="shared" si="68"/>
        <v>21599</v>
      </c>
      <c r="AS163" s="37"/>
      <c r="AT163" s="37">
        <f t="shared" si="69"/>
        <v>1</v>
      </c>
    </row>
    <row r="164" spans="1:46" ht="15" customHeight="1" x14ac:dyDescent="0.25">
      <c r="A164" s="43">
        <v>9</v>
      </c>
      <c r="B164" s="43">
        <v>500</v>
      </c>
      <c r="C164" s="44" t="s">
        <v>152</v>
      </c>
      <c r="D164" s="35">
        <v>2895411</v>
      </c>
      <c r="E164" s="36">
        <v>12715</v>
      </c>
      <c r="F164" s="58">
        <f t="shared" si="53"/>
        <v>4.1043163645117273</v>
      </c>
      <c r="G164" s="52">
        <v>1256</v>
      </c>
      <c r="H164" s="52">
        <v>5544</v>
      </c>
      <c r="I164" s="37">
        <f t="shared" si="54"/>
        <v>22.655100000000001</v>
      </c>
      <c r="J164" s="37">
        <v>8699</v>
      </c>
      <c r="K164" s="37">
        <v>11142</v>
      </c>
      <c r="L164" s="37">
        <v>10885</v>
      </c>
      <c r="M164" s="37">
        <v>11201</v>
      </c>
      <c r="N164" s="45">
        <v>12124</v>
      </c>
      <c r="O164" s="55">
        <v>12568</v>
      </c>
      <c r="P164" s="45">
        <f t="shared" si="55"/>
        <v>12568</v>
      </c>
      <c r="Q164" s="38">
        <f t="shared" si="56"/>
        <v>0</v>
      </c>
      <c r="R164" s="65">
        <v>174436800</v>
      </c>
      <c r="S164" s="65">
        <v>1027655199</v>
      </c>
      <c r="T164" s="66">
        <f t="shared" si="57"/>
        <v>16.974253999999998</v>
      </c>
      <c r="U164" s="36">
        <v>2084</v>
      </c>
      <c r="V164">
        <v>12563</v>
      </c>
      <c r="W164">
        <f t="shared" si="70"/>
        <v>16.59</v>
      </c>
      <c r="X164" s="57">
        <v>10436256.9502156</v>
      </c>
      <c r="Y164" s="46">
        <v>3240317</v>
      </c>
      <c r="Z164" s="37">
        <f t="shared" si="58"/>
        <v>0.42013600000000001</v>
      </c>
      <c r="AA164" s="37" t="str">
        <f t="shared" si="59"/>
        <v/>
      </c>
      <c r="AB164" s="37" t="str">
        <f t="shared" si="60"/>
        <v/>
      </c>
      <c r="AC164" s="76">
        <f t="shared" si="71"/>
        <v>0</v>
      </c>
      <c r="AD164" s="76">
        <f t="shared" si="72"/>
        <v>0</v>
      </c>
      <c r="AE164" s="76">
        <f t="shared" si="78"/>
        <v>891.26924619989995</v>
      </c>
      <c r="AF164" s="76" t="str">
        <f t="shared" si="73"/>
        <v/>
      </c>
      <c r="AG164" s="37" t="str">
        <f t="shared" si="61"/>
        <v/>
      </c>
      <c r="AH164" s="37" t="str">
        <f t="shared" si="62"/>
        <v/>
      </c>
      <c r="AI164" s="38">
        <f t="shared" si="74"/>
        <v>891.27</v>
      </c>
      <c r="AJ164" s="38">
        <f t="shared" si="63"/>
        <v>891.27</v>
      </c>
      <c r="AK164" s="36">
        <f t="shared" si="64"/>
        <v>6947851</v>
      </c>
      <c r="AL164" s="39">
        <f t="shared" si="65"/>
        <v>0.12439734468690533</v>
      </c>
      <c r="AM164" s="36">
        <f t="shared" si="75"/>
        <v>504112.77550300263</v>
      </c>
      <c r="AN164" s="36">
        <f t="shared" si="76"/>
        <v>3399524</v>
      </c>
      <c r="AO164" s="36">
        <f t="shared" si="66"/>
        <v>127150</v>
      </c>
      <c r="AP164" s="36">
        <f t="shared" si="67"/>
        <v>162015.85</v>
      </c>
      <c r="AQ164" s="36">
        <f t="shared" si="77"/>
        <v>2768261</v>
      </c>
      <c r="AR164" s="40">
        <f t="shared" si="68"/>
        <v>3399524</v>
      </c>
      <c r="AS164" s="37"/>
      <c r="AT164" s="37">
        <f t="shared" si="69"/>
        <v>1</v>
      </c>
    </row>
    <row r="165" spans="1:46" ht="15" customHeight="1" x14ac:dyDescent="0.25">
      <c r="A165" s="43">
        <v>19</v>
      </c>
      <c r="B165" s="43">
        <v>100</v>
      </c>
      <c r="C165" s="44" t="s">
        <v>153</v>
      </c>
      <c r="D165" s="35">
        <v>0</v>
      </c>
      <c r="E165" s="36">
        <v>146</v>
      </c>
      <c r="F165" s="58">
        <f t="shared" si="53"/>
        <v>2.1643528557844371</v>
      </c>
      <c r="G165" s="52">
        <v>12</v>
      </c>
      <c r="H165" s="52">
        <v>56</v>
      </c>
      <c r="I165" s="37">
        <f t="shared" si="54"/>
        <v>21.428599999999999</v>
      </c>
      <c r="J165" s="37">
        <v>212</v>
      </c>
      <c r="K165" s="37">
        <v>207</v>
      </c>
      <c r="L165" s="37">
        <v>186</v>
      </c>
      <c r="M165" s="37">
        <v>163</v>
      </c>
      <c r="N165" s="48">
        <v>161</v>
      </c>
      <c r="O165" s="55">
        <v>147</v>
      </c>
      <c r="P165" s="45">
        <f t="shared" si="55"/>
        <v>212</v>
      </c>
      <c r="Q165" s="38">
        <f t="shared" si="56"/>
        <v>31.13</v>
      </c>
      <c r="R165" s="65">
        <v>13341300</v>
      </c>
      <c r="S165" s="65">
        <v>31951963</v>
      </c>
      <c r="T165" s="66">
        <f t="shared" si="57"/>
        <v>41.754241999999998</v>
      </c>
      <c r="U165" s="36">
        <v>25</v>
      </c>
      <c r="V165">
        <v>132</v>
      </c>
      <c r="W165">
        <f t="shared" si="70"/>
        <v>18.940000000000001</v>
      </c>
      <c r="X165" s="57">
        <v>334102.54075965099</v>
      </c>
      <c r="Y165" s="46">
        <v>44721</v>
      </c>
      <c r="Z165" s="37">
        <f t="shared" si="58"/>
        <v>0.42013600000000001</v>
      </c>
      <c r="AA165" s="37" t="str">
        <f t="shared" si="59"/>
        <v/>
      </c>
      <c r="AB165" s="37" t="str">
        <f t="shared" si="60"/>
        <v/>
      </c>
      <c r="AC165" s="76">
        <f t="shared" si="71"/>
        <v>674.54276572709909</v>
      </c>
      <c r="AD165" s="76">
        <f t="shared" si="72"/>
        <v>0</v>
      </c>
      <c r="AE165" s="76">
        <f t="shared" si="78"/>
        <v>0</v>
      </c>
      <c r="AF165" s="76" t="str">
        <f t="shared" si="73"/>
        <v/>
      </c>
      <c r="AG165" s="37" t="str">
        <f t="shared" si="61"/>
        <v/>
      </c>
      <c r="AH165" s="37" t="str">
        <f t="shared" si="62"/>
        <v/>
      </c>
      <c r="AI165" s="38">
        <f t="shared" si="74"/>
        <v>674.54</v>
      </c>
      <c r="AJ165" s="38">
        <f t="shared" si="63"/>
        <v>674.54</v>
      </c>
      <c r="AK165" s="36">
        <f t="shared" si="64"/>
        <v>0</v>
      </c>
      <c r="AL165" s="39">
        <f t="shared" si="65"/>
        <v>0.12439734468690533</v>
      </c>
      <c r="AM165" s="36">
        <f t="shared" si="75"/>
        <v>0</v>
      </c>
      <c r="AN165" s="36">
        <f t="shared" si="76"/>
        <v>0</v>
      </c>
      <c r="AO165" s="36">
        <f t="shared" si="66"/>
        <v>1460</v>
      </c>
      <c r="AP165" s="36">
        <f t="shared" si="67"/>
        <v>2236.0500000000002</v>
      </c>
      <c r="AQ165" s="36">
        <f t="shared" si="77"/>
        <v>-1460</v>
      </c>
      <c r="AR165" s="40">
        <f t="shared" si="68"/>
        <v>0</v>
      </c>
      <c r="AS165" s="37"/>
      <c r="AT165" s="37">
        <f t="shared" si="69"/>
        <v>0</v>
      </c>
    </row>
    <row r="166" spans="1:46" ht="15" customHeight="1" x14ac:dyDescent="0.25">
      <c r="A166" s="43">
        <v>8</v>
      </c>
      <c r="B166" s="43">
        <v>100</v>
      </c>
      <c r="C166" s="44" t="s">
        <v>154</v>
      </c>
      <c r="D166" s="35">
        <v>2424</v>
      </c>
      <c r="E166" s="36">
        <v>34</v>
      </c>
      <c r="F166" s="58">
        <f t="shared" si="53"/>
        <v>1.5314789170422551</v>
      </c>
      <c r="G166" s="52">
        <v>4</v>
      </c>
      <c r="H166" s="52">
        <v>18</v>
      </c>
      <c r="I166" s="37">
        <f t="shared" si="54"/>
        <v>22.222200000000001</v>
      </c>
      <c r="J166" s="37">
        <v>113</v>
      </c>
      <c r="K166" s="37">
        <v>72</v>
      </c>
      <c r="L166" s="37">
        <v>62</v>
      </c>
      <c r="M166" s="37">
        <v>61</v>
      </c>
      <c r="N166" s="48">
        <v>36</v>
      </c>
      <c r="O166" s="55">
        <v>36</v>
      </c>
      <c r="P166" s="45">
        <f t="shared" si="55"/>
        <v>113</v>
      </c>
      <c r="Q166" s="38">
        <f t="shared" si="56"/>
        <v>69.91</v>
      </c>
      <c r="R166" s="65">
        <v>2419400</v>
      </c>
      <c r="S166" s="65">
        <v>7214700</v>
      </c>
      <c r="T166" s="66">
        <f t="shared" si="57"/>
        <v>33.534312</v>
      </c>
      <c r="U166" s="36">
        <v>5</v>
      </c>
      <c r="V166">
        <v>23</v>
      </c>
      <c r="W166">
        <f t="shared" si="70"/>
        <v>21.74</v>
      </c>
      <c r="X166" s="57">
        <v>99169.200267495995</v>
      </c>
      <c r="Y166" s="46">
        <v>3763</v>
      </c>
      <c r="Z166" s="37">
        <f t="shared" si="58"/>
        <v>0.42013600000000001</v>
      </c>
      <c r="AA166" s="37" t="str">
        <f t="shared" si="59"/>
        <v/>
      </c>
      <c r="AB166" s="37" t="str">
        <f t="shared" si="60"/>
        <v/>
      </c>
      <c r="AC166" s="76">
        <f t="shared" si="71"/>
        <v>534.75546875954217</v>
      </c>
      <c r="AD166" s="76">
        <f t="shared" si="72"/>
        <v>0</v>
      </c>
      <c r="AE166" s="76">
        <f t="shared" si="78"/>
        <v>0</v>
      </c>
      <c r="AF166" s="76" t="str">
        <f t="shared" si="73"/>
        <v/>
      </c>
      <c r="AG166" s="37" t="str">
        <f t="shared" si="61"/>
        <v/>
      </c>
      <c r="AH166" s="37" t="str">
        <f t="shared" si="62"/>
        <v/>
      </c>
      <c r="AI166" s="38">
        <f t="shared" si="74"/>
        <v>534.76</v>
      </c>
      <c r="AJ166" s="38">
        <f t="shared" si="63"/>
        <v>534.76</v>
      </c>
      <c r="AK166" s="36">
        <f t="shared" si="64"/>
        <v>0</v>
      </c>
      <c r="AL166" s="39">
        <f t="shared" si="65"/>
        <v>0.12439734468690533</v>
      </c>
      <c r="AM166" s="36">
        <f t="shared" si="75"/>
        <v>-301.53916352105853</v>
      </c>
      <c r="AN166" s="36">
        <f t="shared" si="76"/>
        <v>0</v>
      </c>
      <c r="AO166" s="36">
        <f t="shared" si="66"/>
        <v>340</v>
      </c>
      <c r="AP166" s="36">
        <f t="shared" si="67"/>
        <v>188.15</v>
      </c>
      <c r="AQ166" s="36">
        <f t="shared" si="77"/>
        <v>2236</v>
      </c>
      <c r="AR166" s="40">
        <f t="shared" si="68"/>
        <v>2236</v>
      </c>
      <c r="AS166" s="37"/>
      <c r="AT166" s="37">
        <f t="shared" si="69"/>
        <v>1</v>
      </c>
    </row>
    <row r="167" spans="1:46" ht="15" customHeight="1" x14ac:dyDescent="0.25">
      <c r="A167" s="43">
        <v>31</v>
      </c>
      <c r="B167" s="43">
        <v>900</v>
      </c>
      <c r="C167" s="44" t="s">
        <v>155</v>
      </c>
      <c r="D167" s="35">
        <v>0</v>
      </c>
      <c r="E167" s="36">
        <v>2677</v>
      </c>
      <c r="F167" s="58">
        <f t="shared" si="53"/>
        <v>3.4276483711869328</v>
      </c>
      <c r="G167" s="52">
        <v>78</v>
      </c>
      <c r="H167" s="52">
        <v>1266</v>
      </c>
      <c r="I167" s="37">
        <f t="shared" si="54"/>
        <v>6.1611000000000002</v>
      </c>
      <c r="J167" s="37">
        <v>0</v>
      </c>
      <c r="K167" s="37">
        <v>0</v>
      </c>
      <c r="L167" s="37">
        <v>0</v>
      </c>
      <c r="M167" s="37">
        <v>2481</v>
      </c>
      <c r="N167" s="45">
        <v>2698</v>
      </c>
      <c r="O167" s="55">
        <v>2689</v>
      </c>
      <c r="P167" s="45">
        <f t="shared" si="55"/>
        <v>2698</v>
      </c>
      <c r="Q167" s="38">
        <f t="shared" si="56"/>
        <v>0.78</v>
      </c>
      <c r="R167" s="65">
        <v>422193700</v>
      </c>
      <c r="S167" s="65">
        <v>911537671</v>
      </c>
      <c r="T167" s="66">
        <f t="shared" si="57"/>
        <v>46.316648999999998</v>
      </c>
      <c r="U167" s="36">
        <v>649</v>
      </c>
      <c r="V167">
        <v>2697</v>
      </c>
      <c r="W167">
        <f t="shared" si="70"/>
        <v>24.06</v>
      </c>
      <c r="X167" s="57">
        <v>10539467.266831901</v>
      </c>
      <c r="Y167" s="46">
        <v>3886467.55</v>
      </c>
      <c r="Z167" s="37">
        <f t="shared" si="58"/>
        <v>0.42013600000000001</v>
      </c>
      <c r="AA167" s="37">
        <f t="shared" si="59"/>
        <v>0.35399999999999998</v>
      </c>
      <c r="AB167" s="37" t="str">
        <f t="shared" si="60"/>
        <v/>
      </c>
      <c r="AC167" s="76">
        <f t="shared" si="71"/>
        <v>953.57568928265619</v>
      </c>
      <c r="AD167" s="76">
        <f t="shared" si="72"/>
        <v>1124.39542737025</v>
      </c>
      <c r="AE167" s="76">
        <f t="shared" si="78"/>
        <v>0</v>
      </c>
      <c r="AF167" s="76">
        <f t="shared" si="73"/>
        <v>1014.0458765656645</v>
      </c>
      <c r="AG167" s="37" t="str">
        <f t="shared" si="61"/>
        <v/>
      </c>
      <c r="AH167" s="37">
        <f t="shared" si="62"/>
        <v>1</v>
      </c>
      <c r="AI167" s="38">
        <f t="shared" si="74"/>
        <v>1014.05</v>
      </c>
      <c r="AJ167" s="38">
        <f t="shared" si="63"/>
        <v>1014.05</v>
      </c>
      <c r="AK167" s="36">
        <f t="shared" si="64"/>
        <v>0</v>
      </c>
      <c r="AL167" s="39">
        <f t="shared" si="65"/>
        <v>0.12439734468690533</v>
      </c>
      <c r="AM167" s="36">
        <f t="shared" si="75"/>
        <v>0</v>
      </c>
      <c r="AN167" s="36">
        <f t="shared" si="76"/>
        <v>0</v>
      </c>
      <c r="AO167" s="36">
        <f t="shared" si="66"/>
        <v>26770</v>
      </c>
      <c r="AP167" s="36">
        <f t="shared" si="67"/>
        <v>194323.3775</v>
      </c>
      <c r="AQ167" s="36">
        <f t="shared" si="77"/>
        <v>-26770</v>
      </c>
      <c r="AR167" s="40">
        <f t="shared" si="68"/>
        <v>0</v>
      </c>
      <c r="AS167" s="37"/>
      <c r="AT167" s="37">
        <f t="shared" si="69"/>
        <v>0</v>
      </c>
    </row>
    <row r="168" spans="1:46" ht="15" customHeight="1" x14ac:dyDescent="0.25">
      <c r="A168" s="43">
        <v>86</v>
      </c>
      <c r="B168" s="43">
        <v>500</v>
      </c>
      <c r="C168" s="44" t="s">
        <v>156</v>
      </c>
      <c r="D168" s="35">
        <v>706390</v>
      </c>
      <c r="E168" s="36">
        <v>2819</v>
      </c>
      <c r="F168" s="58">
        <f t="shared" si="53"/>
        <v>3.4500950758716025</v>
      </c>
      <c r="G168" s="52">
        <v>195</v>
      </c>
      <c r="H168" s="52">
        <v>1079</v>
      </c>
      <c r="I168" s="37">
        <f t="shared" si="54"/>
        <v>18.072299999999998</v>
      </c>
      <c r="J168" s="37">
        <v>1735</v>
      </c>
      <c r="K168" s="37">
        <v>2056</v>
      </c>
      <c r="L168" s="37">
        <v>2180</v>
      </c>
      <c r="M168" s="37">
        <v>2727</v>
      </c>
      <c r="N168" s="45">
        <v>2694</v>
      </c>
      <c r="O168" s="55">
        <v>2799</v>
      </c>
      <c r="P168" s="45">
        <f t="shared" si="55"/>
        <v>2799</v>
      </c>
      <c r="Q168" s="38">
        <f t="shared" si="56"/>
        <v>0</v>
      </c>
      <c r="R168" s="65">
        <v>51336400</v>
      </c>
      <c r="S168" s="65">
        <v>220003700</v>
      </c>
      <c r="T168" s="66">
        <f t="shared" si="57"/>
        <v>23.334334999999999</v>
      </c>
      <c r="U168" s="36">
        <v>481</v>
      </c>
      <c r="V168">
        <v>2762</v>
      </c>
      <c r="W168">
        <f t="shared" si="70"/>
        <v>17.41</v>
      </c>
      <c r="X168" s="57">
        <v>2367810.5599366701</v>
      </c>
      <c r="Y168" s="46">
        <v>1483748</v>
      </c>
      <c r="Z168" s="37">
        <f t="shared" si="58"/>
        <v>0.42013600000000001</v>
      </c>
      <c r="AA168" s="37">
        <f t="shared" si="59"/>
        <v>0.63800000000000001</v>
      </c>
      <c r="AB168" s="37" t="str">
        <f t="shared" si="60"/>
        <v/>
      </c>
      <c r="AC168" s="76">
        <f t="shared" si="71"/>
        <v>958.53365007329194</v>
      </c>
      <c r="AD168" s="76">
        <f t="shared" si="72"/>
        <v>957.74520929374978</v>
      </c>
      <c r="AE168" s="76">
        <f t="shared" si="78"/>
        <v>0</v>
      </c>
      <c r="AF168" s="76">
        <f t="shared" si="73"/>
        <v>958.0306248559441</v>
      </c>
      <c r="AG168" s="37" t="str">
        <f t="shared" si="61"/>
        <v/>
      </c>
      <c r="AH168" s="37">
        <f t="shared" si="62"/>
        <v>1</v>
      </c>
      <c r="AI168" s="38">
        <f t="shared" si="74"/>
        <v>958.03</v>
      </c>
      <c r="AJ168" s="38">
        <f t="shared" si="63"/>
        <v>958.03</v>
      </c>
      <c r="AK168" s="36">
        <f t="shared" si="64"/>
        <v>1705884</v>
      </c>
      <c r="AL168" s="39">
        <f t="shared" si="65"/>
        <v>0.12439734468690533</v>
      </c>
      <c r="AM168" s="36">
        <f t="shared" si="75"/>
        <v>124334.39963049376</v>
      </c>
      <c r="AN168" s="36">
        <f t="shared" si="76"/>
        <v>830724</v>
      </c>
      <c r="AO168" s="36">
        <f t="shared" si="66"/>
        <v>28190</v>
      </c>
      <c r="AP168" s="36">
        <f t="shared" si="67"/>
        <v>74187.400000000009</v>
      </c>
      <c r="AQ168" s="36">
        <f t="shared" si="77"/>
        <v>678200</v>
      </c>
      <c r="AR168" s="40">
        <f t="shared" si="68"/>
        <v>830724</v>
      </c>
      <c r="AS168" s="37"/>
      <c r="AT168" s="37">
        <f t="shared" si="69"/>
        <v>1</v>
      </c>
    </row>
    <row r="169" spans="1:46" ht="15" customHeight="1" x14ac:dyDescent="0.25">
      <c r="A169" s="43">
        <v>73</v>
      </c>
      <c r="B169" s="43">
        <v>500</v>
      </c>
      <c r="C169" s="44" t="s">
        <v>157</v>
      </c>
      <c r="D169" s="35">
        <v>739278</v>
      </c>
      <c r="E169" s="36">
        <v>4208</v>
      </c>
      <c r="F169" s="58">
        <f t="shared" si="53"/>
        <v>3.6240757311456826</v>
      </c>
      <c r="G169" s="52">
        <v>184</v>
      </c>
      <c r="H169" s="52">
        <v>1717</v>
      </c>
      <c r="I169" s="37">
        <f t="shared" si="54"/>
        <v>10.7164</v>
      </c>
      <c r="J169" s="37">
        <v>2006</v>
      </c>
      <c r="K169" s="37">
        <v>2294</v>
      </c>
      <c r="L169" s="37">
        <v>2459</v>
      </c>
      <c r="M169" s="37">
        <v>2975</v>
      </c>
      <c r="N169" s="45">
        <v>4025</v>
      </c>
      <c r="O169" s="55">
        <v>4164</v>
      </c>
      <c r="P169" s="45">
        <f t="shared" si="55"/>
        <v>4164</v>
      </c>
      <c r="Q169" s="38">
        <f t="shared" si="56"/>
        <v>0</v>
      </c>
      <c r="R169" s="65">
        <v>103226400</v>
      </c>
      <c r="S169" s="65">
        <v>445018700</v>
      </c>
      <c r="T169" s="66">
        <f t="shared" si="57"/>
        <v>23.195969000000002</v>
      </c>
      <c r="U169" s="36">
        <v>872</v>
      </c>
      <c r="V169">
        <v>4168</v>
      </c>
      <c r="W169">
        <f t="shared" si="70"/>
        <v>20.92</v>
      </c>
      <c r="X169" s="57">
        <v>4484807.3458822202</v>
      </c>
      <c r="Y169" s="46">
        <v>1977649</v>
      </c>
      <c r="Z169" s="37">
        <f t="shared" si="58"/>
        <v>0.42013600000000001</v>
      </c>
      <c r="AA169" s="37" t="str">
        <f t="shared" si="59"/>
        <v/>
      </c>
      <c r="AB169" s="37" t="str">
        <f t="shared" si="60"/>
        <v/>
      </c>
      <c r="AC169" s="76">
        <f t="shared" si="71"/>
        <v>0</v>
      </c>
      <c r="AD169" s="76">
        <f t="shared" si="72"/>
        <v>899.88085710524979</v>
      </c>
      <c r="AE169" s="76">
        <f t="shared" si="78"/>
        <v>0</v>
      </c>
      <c r="AF169" s="76" t="str">
        <f t="shared" si="73"/>
        <v/>
      </c>
      <c r="AG169" s="37" t="str">
        <f t="shared" si="61"/>
        <v/>
      </c>
      <c r="AH169" s="37" t="str">
        <f t="shared" si="62"/>
        <v/>
      </c>
      <c r="AI169" s="38">
        <f t="shared" si="74"/>
        <v>899.88</v>
      </c>
      <c r="AJ169" s="38">
        <f t="shared" si="63"/>
        <v>899.88</v>
      </c>
      <c r="AK169" s="36">
        <f t="shared" si="64"/>
        <v>1902466</v>
      </c>
      <c r="AL169" s="39">
        <f t="shared" si="65"/>
        <v>0.12439734468690533</v>
      </c>
      <c r="AM169" s="36">
        <f t="shared" si="75"/>
        <v>144697.49857167204</v>
      </c>
      <c r="AN169" s="36">
        <f t="shared" si="76"/>
        <v>883975</v>
      </c>
      <c r="AO169" s="36">
        <f t="shared" si="66"/>
        <v>42080</v>
      </c>
      <c r="AP169" s="36">
        <f t="shared" si="67"/>
        <v>98882.450000000012</v>
      </c>
      <c r="AQ169" s="36">
        <f t="shared" si="77"/>
        <v>697198</v>
      </c>
      <c r="AR169" s="40">
        <f t="shared" si="68"/>
        <v>883975</v>
      </c>
      <c r="AS169" s="37"/>
      <c r="AT169" s="37">
        <f t="shared" si="69"/>
        <v>1</v>
      </c>
    </row>
    <row r="170" spans="1:46" ht="15" customHeight="1" x14ac:dyDescent="0.25">
      <c r="A170" s="43">
        <v>31</v>
      </c>
      <c r="B170" s="43">
        <v>1000</v>
      </c>
      <c r="C170" s="44" t="s">
        <v>158</v>
      </c>
      <c r="D170" s="35">
        <v>464982</v>
      </c>
      <c r="E170" s="36">
        <v>1991</v>
      </c>
      <c r="F170" s="58">
        <f t="shared" si="53"/>
        <v>3.2990712600274095</v>
      </c>
      <c r="G170" s="52">
        <v>228</v>
      </c>
      <c r="H170" s="52">
        <v>751</v>
      </c>
      <c r="I170" s="37">
        <f t="shared" si="54"/>
        <v>30.359500000000001</v>
      </c>
      <c r="J170" s="37">
        <v>1086</v>
      </c>
      <c r="K170" s="37">
        <v>1116</v>
      </c>
      <c r="L170" s="37">
        <v>1041</v>
      </c>
      <c r="M170" s="37">
        <v>1110</v>
      </c>
      <c r="N170" s="45">
        <v>1970</v>
      </c>
      <c r="O170" s="55">
        <v>2006</v>
      </c>
      <c r="P170" s="45">
        <f t="shared" si="55"/>
        <v>2006</v>
      </c>
      <c r="Q170" s="38">
        <f t="shared" si="56"/>
        <v>0.75</v>
      </c>
      <c r="R170" s="65">
        <v>42230700</v>
      </c>
      <c r="S170" s="65">
        <v>187191503</v>
      </c>
      <c r="T170" s="66">
        <f t="shared" si="57"/>
        <v>22.560158999999999</v>
      </c>
      <c r="U170" s="36">
        <v>396</v>
      </c>
      <c r="V170">
        <v>1715</v>
      </c>
      <c r="W170">
        <f t="shared" si="70"/>
        <v>23.09</v>
      </c>
      <c r="X170" s="57">
        <v>1638765.37743386</v>
      </c>
      <c r="Y170" s="46">
        <v>864906</v>
      </c>
      <c r="Z170" s="37">
        <f t="shared" si="58"/>
        <v>0.42013600000000001</v>
      </c>
      <c r="AA170" s="37" t="str">
        <f t="shared" si="59"/>
        <v/>
      </c>
      <c r="AB170" s="37" t="str">
        <f t="shared" si="60"/>
        <v/>
      </c>
      <c r="AC170" s="76">
        <f t="shared" si="71"/>
        <v>925.17596270107413</v>
      </c>
      <c r="AD170" s="76">
        <f t="shared" si="72"/>
        <v>0</v>
      </c>
      <c r="AE170" s="76">
        <f t="shared" si="78"/>
        <v>0</v>
      </c>
      <c r="AF170" s="76" t="str">
        <f t="shared" si="73"/>
        <v/>
      </c>
      <c r="AG170" s="37" t="str">
        <f t="shared" si="61"/>
        <v/>
      </c>
      <c r="AH170" s="37" t="str">
        <f t="shared" si="62"/>
        <v/>
      </c>
      <c r="AI170" s="38">
        <f t="shared" si="74"/>
        <v>925.18</v>
      </c>
      <c r="AJ170" s="38">
        <f t="shared" si="63"/>
        <v>925.18</v>
      </c>
      <c r="AK170" s="36">
        <f t="shared" si="64"/>
        <v>1153529</v>
      </c>
      <c r="AL170" s="39">
        <f t="shared" si="65"/>
        <v>0.12439734468690533</v>
      </c>
      <c r="AM170" s="36">
        <f t="shared" si="75"/>
        <v>85653.418492134602</v>
      </c>
      <c r="AN170" s="36">
        <f t="shared" si="76"/>
        <v>550635</v>
      </c>
      <c r="AO170" s="36">
        <f t="shared" si="66"/>
        <v>19910</v>
      </c>
      <c r="AP170" s="36">
        <f t="shared" si="67"/>
        <v>43245.3</v>
      </c>
      <c r="AQ170" s="36">
        <f t="shared" si="77"/>
        <v>445072</v>
      </c>
      <c r="AR170" s="40">
        <f t="shared" si="68"/>
        <v>550635</v>
      </c>
      <c r="AS170" s="37"/>
      <c r="AT170" s="37">
        <f t="shared" si="69"/>
        <v>1</v>
      </c>
    </row>
    <row r="171" spans="1:46" ht="15" customHeight="1" x14ac:dyDescent="0.25">
      <c r="A171" s="43">
        <v>10</v>
      </c>
      <c r="B171" s="43">
        <v>500</v>
      </c>
      <c r="C171" s="44" t="s">
        <v>159</v>
      </c>
      <c r="D171" s="35">
        <v>247983</v>
      </c>
      <c r="E171" s="36">
        <v>2057</v>
      </c>
      <c r="F171" s="58">
        <f t="shared" si="53"/>
        <v>3.3132342916947239</v>
      </c>
      <c r="G171" s="52">
        <v>86</v>
      </c>
      <c r="H171" s="52">
        <v>797</v>
      </c>
      <c r="I171" s="37">
        <f t="shared" si="54"/>
        <v>10.7905</v>
      </c>
      <c r="J171" s="37">
        <v>518</v>
      </c>
      <c r="K171" s="37">
        <v>545</v>
      </c>
      <c r="L171" s="37">
        <v>563</v>
      </c>
      <c r="M171" s="37">
        <v>1012</v>
      </c>
      <c r="N171" s="45">
        <v>1519</v>
      </c>
      <c r="O171" s="55">
        <v>2047</v>
      </c>
      <c r="P171" s="45">
        <f t="shared" si="55"/>
        <v>2047</v>
      </c>
      <c r="Q171" s="38">
        <f t="shared" si="56"/>
        <v>0</v>
      </c>
      <c r="R171" s="65">
        <v>16659800</v>
      </c>
      <c r="S171" s="65">
        <v>266287600</v>
      </c>
      <c r="T171" s="66">
        <f t="shared" si="57"/>
        <v>6.2563180000000003</v>
      </c>
      <c r="U171" s="36">
        <v>153</v>
      </c>
      <c r="V171">
        <v>2161</v>
      </c>
      <c r="W171">
        <f t="shared" si="70"/>
        <v>7.08</v>
      </c>
      <c r="X171" s="57">
        <v>2655063.82931499</v>
      </c>
      <c r="Y171" s="46">
        <v>1614050</v>
      </c>
      <c r="Z171" s="37">
        <f t="shared" si="58"/>
        <v>0.42013600000000001</v>
      </c>
      <c r="AA171" s="37" t="str">
        <f t="shared" si="59"/>
        <v/>
      </c>
      <c r="AB171" s="37" t="str">
        <f t="shared" si="60"/>
        <v/>
      </c>
      <c r="AC171" s="76">
        <f t="shared" si="71"/>
        <v>928.30425064665553</v>
      </c>
      <c r="AD171" s="76">
        <f t="shared" si="72"/>
        <v>0</v>
      </c>
      <c r="AE171" s="76">
        <f t="shared" si="78"/>
        <v>0</v>
      </c>
      <c r="AF171" s="76" t="str">
        <f t="shared" si="73"/>
        <v/>
      </c>
      <c r="AG171" s="37" t="str">
        <f t="shared" si="61"/>
        <v/>
      </c>
      <c r="AH171" s="37" t="str">
        <f t="shared" si="62"/>
        <v/>
      </c>
      <c r="AI171" s="38">
        <f t="shared" si="74"/>
        <v>928.3</v>
      </c>
      <c r="AJ171" s="38">
        <f t="shared" si="63"/>
        <v>928.3</v>
      </c>
      <c r="AK171" s="36">
        <f t="shared" si="64"/>
        <v>794025</v>
      </c>
      <c r="AL171" s="39">
        <f t="shared" si="65"/>
        <v>0.12439734468690533</v>
      </c>
      <c r="AM171" s="36">
        <f t="shared" si="75"/>
        <v>67926.174887527159</v>
      </c>
      <c r="AN171" s="36">
        <f t="shared" si="76"/>
        <v>315909</v>
      </c>
      <c r="AO171" s="36">
        <f t="shared" si="66"/>
        <v>20570</v>
      </c>
      <c r="AP171" s="36">
        <f t="shared" si="67"/>
        <v>80702.5</v>
      </c>
      <c r="AQ171" s="36">
        <f t="shared" si="77"/>
        <v>227413</v>
      </c>
      <c r="AR171" s="40">
        <f t="shared" si="68"/>
        <v>315909</v>
      </c>
      <c r="AS171" s="37"/>
      <c r="AT171" s="37">
        <f t="shared" si="69"/>
        <v>1</v>
      </c>
    </row>
    <row r="172" spans="1:46" ht="15" customHeight="1" x14ac:dyDescent="0.25">
      <c r="A172" s="43">
        <v>2</v>
      </c>
      <c r="B172" s="43">
        <v>500</v>
      </c>
      <c r="C172" s="44" t="s">
        <v>160</v>
      </c>
      <c r="D172" s="35">
        <v>1972108</v>
      </c>
      <c r="E172" s="36">
        <v>21859</v>
      </c>
      <c r="F172" s="58">
        <f t="shared" si="53"/>
        <v>4.33963029007408</v>
      </c>
      <c r="G172" s="52">
        <v>1059</v>
      </c>
      <c r="H172" s="52">
        <v>9079</v>
      </c>
      <c r="I172" s="37">
        <f t="shared" si="54"/>
        <v>11.664299999999999</v>
      </c>
      <c r="J172" s="37">
        <v>23997</v>
      </c>
      <c r="K172" s="37">
        <v>20029</v>
      </c>
      <c r="L172" s="37">
        <v>18910</v>
      </c>
      <c r="M172" s="37">
        <v>18520</v>
      </c>
      <c r="N172" s="45">
        <v>19496</v>
      </c>
      <c r="O172" s="55">
        <v>21973</v>
      </c>
      <c r="P172" s="45">
        <f t="shared" si="55"/>
        <v>23997</v>
      </c>
      <c r="Q172" s="38">
        <f t="shared" si="56"/>
        <v>8.91</v>
      </c>
      <c r="R172" s="65">
        <v>143750200</v>
      </c>
      <c r="S172" s="65">
        <v>2139370950</v>
      </c>
      <c r="T172" s="66">
        <f t="shared" si="57"/>
        <v>6.7192740000000004</v>
      </c>
      <c r="U172" s="36">
        <v>3240</v>
      </c>
      <c r="V172">
        <v>21612</v>
      </c>
      <c r="W172">
        <f t="shared" si="70"/>
        <v>14.99</v>
      </c>
      <c r="X172" s="57">
        <v>24143353.282761</v>
      </c>
      <c r="Y172" s="46">
        <v>14824927</v>
      </c>
      <c r="Z172" s="37">
        <f t="shared" si="58"/>
        <v>0.42013600000000001</v>
      </c>
      <c r="AA172" s="37" t="str">
        <f t="shared" si="59"/>
        <v/>
      </c>
      <c r="AB172" s="37" t="str">
        <f t="shared" si="60"/>
        <v/>
      </c>
      <c r="AC172" s="76">
        <f t="shared" si="71"/>
        <v>0</v>
      </c>
      <c r="AD172" s="76">
        <f t="shared" si="72"/>
        <v>0</v>
      </c>
      <c r="AE172" s="76">
        <f t="shared" si="78"/>
        <v>791.50751874689979</v>
      </c>
      <c r="AF172" s="76" t="str">
        <f t="shared" si="73"/>
        <v/>
      </c>
      <c r="AG172" s="37" t="str">
        <f t="shared" si="61"/>
        <v/>
      </c>
      <c r="AH172" s="37" t="str">
        <f t="shared" si="62"/>
        <v/>
      </c>
      <c r="AI172" s="38">
        <f t="shared" si="74"/>
        <v>791.51</v>
      </c>
      <c r="AJ172" s="38">
        <f t="shared" si="63"/>
        <v>791.51</v>
      </c>
      <c r="AK172" s="36">
        <f t="shared" si="64"/>
        <v>7158125</v>
      </c>
      <c r="AL172" s="39">
        <f t="shared" si="65"/>
        <v>0.12439734468690533</v>
      </c>
      <c r="AM172" s="36">
        <f t="shared" si="75"/>
        <v>645126.74430115067</v>
      </c>
      <c r="AN172" s="36">
        <f t="shared" si="76"/>
        <v>2617235</v>
      </c>
      <c r="AO172" s="36">
        <f t="shared" si="66"/>
        <v>218590</v>
      </c>
      <c r="AP172" s="36">
        <f t="shared" si="67"/>
        <v>741246.35000000009</v>
      </c>
      <c r="AQ172" s="36">
        <f t="shared" si="77"/>
        <v>1753518</v>
      </c>
      <c r="AR172" s="40">
        <f t="shared" si="68"/>
        <v>2617235</v>
      </c>
      <c r="AS172" s="37"/>
      <c r="AT172" s="37">
        <f t="shared" si="69"/>
        <v>1</v>
      </c>
    </row>
    <row r="173" spans="1:46" ht="15" customHeight="1" x14ac:dyDescent="0.25">
      <c r="A173" s="43">
        <v>2</v>
      </c>
      <c r="B173" s="43">
        <v>1900</v>
      </c>
      <c r="C173" s="44" t="s">
        <v>161</v>
      </c>
      <c r="D173" s="35">
        <v>0</v>
      </c>
      <c r="E173" s="36">
        <v>4167</v>
      </c>
      <c r="F173" s="58">
        <f t="shared" si="53"/>
        <v>3.6198235004572781</v>
      </c>
      <c r="G173" s="52">
        <v>72</v>
      </c>
      <c r="H173" s="52">
        <v>1632</v>
      </c>
      <c r="I173" s="37">
        <f t="shared" si="54"/>
        <v>4.4117999999999995</v>
      </c>
      <c r="J173" s="37">
        <v>1999</v>
      </c>
      <c r="K173" s="37">
        <v>3232</v>
      </c>
      <c r="L173" s="37">
        <v>3690</v>
      </c>
      <c r="M173" s="37">
        <v>3957</v>
      </c>
      <c r="N173" s="45">
        <v>3914</v>
      </c>
      <c r="O173" s="55">
        <v>4159</v>
      </c>
      <c r="P173" s="45">
        <f t="shared" si="55"/>
        <v>4159</v>
      </c>
      <c r="Q173" s="38">
        <f t="shared" si="56"/>
        <v>0</v>
      </c>
      <c r="R173" s="65">
        <v>113054800</v>
      </c>
      <c r="S173" s="65">
        <v>835693073</v>
      </c>
      <c r="T173" s="66">
        <f t="shared" si="57"/>
        <v>13.528268000000001</v>
      </c>
      <c r="U173" s="36">
        <v>673</v>
      </c>
      <c r="V173">
        <v>4169</v>
      </c>
      <c r="W173">
        <f t="shared" si="70"/>
        <v>16.14</v>
      </c>
      <c r="X173" s="57">
        <v>8650416.1127904896</v>
      </c>
      <c r="Y173" s="46">
        <v>3728930</v>
      </c>
      <c r="Z173" s="37">
        <f t="shared" si="58"/>
        <v>0.42013600000000001</v>
      </c>
      <c r="AA173" s="37" t="str">
        <f t="shared" si="59"/>
        <v/>
      </c>
      <c r="AB173" s="37" t="str">
        <f t="shared" si="60"/>
        <v/>
      </c>
      <c r="AC173" s="76">
        <f t="shared" si="71"/>
        <v>0</v>
      </c>
      <c r="AD173" s="76">
        <f t="shared" si="72"/>
        <v>749.09212925299983</v>
      </c>
      <c r="AE173" s="76">
        <f t="shared" si="78"/>
        <v>0</v>
      </c>
      <c r="AF173" s="76" t="str">
        <f t="shared" si="73"/>
        <v/>
      </c>
      <c r="AG173" s="37" t="str">
        <f t="shared" si="61"/>
        <v/>
      </c>
      <c r="AH173" s="37" t="str">
        <f t="shared" si="62"/>
        <v/>
      </c>
      <c r="AI173" s="38">
        <f t="shared" si="74"/>
        <v>749.09</v>
      </c>
      <c r="AJ173" s="38">
        <f t="shared" si="63"/>
        <v>749.09</v>
      </c>
      <c r="AK173" s="36">
        <f t="shared" si="64"/>
        <v>0</v>
      </c>
      <c r="AL173" s="39">
        <f t="shared" si="65"/>
        <v>0.12439734468690533</v>
      </c>
      <c r="AM173" s="36">
        <f t="shared" si="75"/>
        <v>0</v>
      </c>
      <c r="AN173" s="36">
        <f t="shared" si="76"/>
        <v>0</v>
      </c>
      <c r="AO173" s="36">
        <f t="shared" si="66"/>
        <v>41670</v>
      </c>
      <c r="AP173" s="36">
        <f t="shared" si="67"/>
        <v>186446.5</v>
      </c>
      <c r="AQ173" s="36">
        <f t="shared" si="77"/>
        <v>-41670</v>
      </c>
      <c r="AR173" s="40">
        <f t="shared" si="68"/>
        <v>0</v>
      </c>
      <c r="AS173" s="37"/>
      <c r="AT173" s="37">
        <f t="shared" si="69"/>
        <v>0</v>
      </c>
    </row>
    <row r="174" spans="1:46" ht="15" customHeight="1" x14ac:dyDescent="0.25">
      <c r="A174" s="43">
        <v>8</v>
      </c>
      <c r="B174" s="43">
        <v>6500</v>
      </c>
      <c r="C174" s="44" t="s">
        <v>162</v>
      </c>
      <c r="D174" s="35">
        <v>115098</v>
      </c>
      <c r="E174" s="36">
        <v>389</v>
      </c>
      <c r="F174" s="58">
        <f t="shared" si="53"/>
        <v>2.5899496013257077</v>
      </c>
      <c r="G174" s="52">
        <v>69</v>
      </c>
      <c r="H174" s="52">
        <v>191</v>
      </c>
      <c r="I174" s="37">
        <f t="shared" si="54"/>
        <v>36.125700000000002</v>
      </c>
      <c r="J174" s="37">
        <v>525</v>
      </c>
      <c r="K174" s="37">
        <v>548</v>
      </c>
      <c r="L174" s="37">
        <v>433</v>
      </c>
      <c r="M174" s="37">
        <v>367</v>
      </c>
      <c r="N174" s="48">
        <v>382</v>
      </c>
      <c r="O174" s="55">
        <v>392</v>
      </c>
      <c r="P174" s="45">
        <f t="shared" si="55"/>
        <v>548</v>
      </c>
      <c r="Q174" s="38">
        <f t="shared" si="56"/>
        <v>29.01</v>
      </c>
      <c r="R174" s="65">
        <v>2058500</v>
      </c>
      <c r="S174" s="65">
        <v>15098133</v>
      </c>
      <c r="T174" s="66">
        <f t="shared" si="57"/>
        <v>13.634136</v>
      </c>
      <c r="U174" s="36">
        <v>87</v>
      </c>
      <c r="V174">
        <v>305</v>
      </c>
      <c r="W174">
        <f t="shared" si="70"/>
        <v>28.52</v>
      </c>
      <c r="X174" s="57">
        <v>146770.19697123225</v>
      </c>
      <c r="Y174" s="46">
        <v>289100</v>
      </c>
      <c r="Z174" s="37">
        <f t="shared" si="58"/>
        <v>0.42013600000000001</v>
      </c>
      <c r="AA174" s="37" t="str">
        <f t="shared" si="59"/>
        <v/>
      </c>
      <c r="AB174" s="37" t="str">
        <f t="shared" si="60"/>
        <v/>
      </c>
      <c r="AC174" s="76">
        <f t="shared" si="71"/>
        <v>768.54729809201831</v>
      </c>
      <c r="AD174" s="76">
        <f t="shared" si="72"/>
        <v>0</v>
      </c>
      <c r="AE174" s="76">
        <f t="shared" si="78"/>
        <v>0</v>
      </c>
      <c r="AF174" s="76" t="str">
        <f t="shared" si="73"/>
        <v/>
      </c>
      <c r="AG174" s="37" t="str">
        <f t="shared" si="61"/>
        <v/>
      </c>
      <c r="AH174" s="37" t="str">
        <f t="shared" si="62"/>
        <v/>
      </c>
      <c r="AI174" s="38">
        <f t="shared" si="74"/>
        <v>768.55</v>
      </c>
      <c r="AJ174" s="38">
        <f t="shared" si="63"/>
        <v>768.55</v>
      </c>
      <c r="AK174" s="36">
        <f t="shared" si="64"/>
        <v>237303</v>
      </c>
      <c r="AL174" s="39">
        <f t="shared" si="65"/>
        <v>0.12439734468690533</v>
      </c>
      <c r="AM174" s="36">
        <f t="shared" si="75"/>
        <v>15201.977507463265</v>
      </c>
      <c r="AN174" s="36">
        <f t="shared" si="76"/>
        <v>130300</v>
      </c>
      <c r="AO174" s="36">
        <f t="shared" si="66"/>
        <v>3890</v>
      </c>
      <c r="AP174" s="36">
        <f t="shared" si="67"/>
        <v>14455</v>
      </c>
      <c r="AQ174" s="36">
        <f t="shared" si="77"/>
        <v>111208</v>
      </c>
      <c r="AR174" s="40">
        <f t="shared" si="68"/>
        <v>130300</v>
      </c>
      <c r="AS174" s="37"/>
      <c r="AT174" s="37">
        <f t="shared" si="69"/>
        <v>1</v>
      </c>
    </row>
    <row r="175" spans="1:46" ht="15" customHeight="1" x14ac:dyDescent="0.25">
      <c r="A175" s="43">
        <v>14</v>
      </c>
      <c r="B175" s="43">
        <v>400</v>
      </c>
      <c r="C175" s="44" t="s">
        <v>163</v>
      </c>
      <c r="D175" s="35">
        <v>13132</v>
      </c>
      <c r="E175" s="36">
        <v>98</v>
      </c>
      <c r="F175" s="58">
        <f t="shared" si="53"/>
        <v>1.9912260756924949</v>
      </c>
      <c r="G175" s="52">
        <v>20</v>
      </c>
      <c r="H175" s="52">
        <v>38</v>
      </c>
      <c r="I175" s="37">
        <f t="shared" si="54"/>
        <v>52.631599999999999</v>
      </c>
      <c r="J175" s="37">
        <v>135</v>
      </c>
      <c r="K175" s="37">
        <v>110</v>
      </c>
      <c r="L175" s="37">
        <v>123</v>
      </c>
      <c r="M175" s="37">
        <v>123</v>
      </c>
      <c r="N175" s="48">
        <v>93</v>
      </c>
      <c r="O175" s="55">
        <v>100</v>
      </c>
      <c r="P175" s="45">
        <f t="shared" si="55"/>
        <v>135</v>
      </c>
      <c r="Q175" s="38">
        <f t="shared" si="56"/>
        <v>27.41</v>
      </c>
      <c r="R175" s="65">
        <v>1502000</v>
      </c>
      <c r="S175" s="65">
        <v>7085100</v>
      </c>
      <c r="T175" s="66">
        <f t="shared" si="57"/>
        <v>21.199418000000001</v>
      </c>
      <c r="U175" s="36">
        <v>30</v>
      </c>
      <c r="V175">
        <v>78</v>
      </c>
      <c r="W175">
        <f t="shared" si="70"/>
        <v>38.46</v>
      </c>
      <c r="X175" s="57">
        <v>77945.818433652705</v>
      </c>
      <c r="Y175" s="46">
        <v>16000</v>
      </c>
      <c r="Z175" s="37">
        <f t="shared" si="58"/>
        <v>0.42013600000000001</v>
      </c>
      <c r="AA175" s="37" t="str">
        <f t="shared" si="59"/>
        <v/>
      </c>
      <c r="AB175" s="37" t="str">
        <f t="shared" si="60"/>
        <v/>
      </c>
      <c r="AC175" s="76">
        <f t="shared" si="71"/>
        <v>636.30304192073118</v>
      </c>
      <c r="AD175" s="76">
        <f t="shared" si="72"/>
        <v>0</v>
      </c>
      <c r="AE175" s="76">
        <f t="shared" si="78"/>
        <v>0</v>
      </c>
      <c r="AF175" s="76" t="str">
        <f t="shared" si="73"/>
        <v/>
      </c>
      <c r="AG175" s="37" t="str">
        <f t="shared" si="61"/>
        <v/>
      </c>
      <c r="AH175" s="37" t="str">
        <f t="shared" si="62"/>
        <v/>
      </c>
      <c r="AI175" s="38">
        <f t="shared" si="74"/>
        <v>636.29999999999995</v>
      </c>
      <c r="AJ175" s="38">
        <f t="shared" si="63"/>
        <v>636.29999999999995</v>
      </c>
      <c r="AK175" s="36">
        <f t="shared" si="64"/>
        <v>29610</v>
      </c>
      <c r="AL175" s="39">
        <f t="shared" si="65"/>
        <v>0.12439734468690533</v>
      </c>
      <c r="AM175" s="36">
        <f t="shared" si="75"/>
        <v>2049.8194457508262</v>
      </c>
      <c r="AN175" s="36">
        <f t="shared" si="76"/>
        <v>15182</v>
      </c>
      <c r="AO175" s="36">
        <f t="shared" si="66"/>
        <v>980</v>
      </c>
      <c r="AP175" s="36">
        <f t="shared" si="67"/>
        <v>800</v>
      </c>
      <c r="AQ175" s="36">
        <f t="shared" si="77"/>
        <v>12332</v>
      </c>
      <c r="AR175" s="40">
        <f t="shared" si="68"/>
        <v>15182</v>
      </c>
      <c r="AS175" s="37"/>
      <c r="AT175" s="37">
        <f t="shared" si="69"/>
        <v>1</v>
      </c>
    </row>
    <row r="176" spans="1:46" ht="15" customHeight="1" x14ac:dyDescent="0.25">
      <c r="A176" s="43">
        <v>24</v>
      </c>
      <c r="B176" s="43">
        <v>500</v>
      </c>
      <c r="C176" s="44" t="s">
        <v>164</v>
      </c>
      <c r="D176" s="35">
        <v>29846</v>
      </c>
      <c r="E176" s="36">
        <v>152</v>
      </c>
      <c r="F176" s="58">
        <f t="shared" si="53"/>
        <v>2.1818435879447726</v>
      </c>
      <c r="G176" s="52">
        <v>19</v>
      </c>
      <c r="H176" s="52">
        <v>57</v>
      </c>
      <c r="I176" s="37">
        <f t="shared" si="54"/>
        <v>33.333300000000001</v>
      </c>
      <c r="J176" s="37">
        <v>167</v>
      </c>
      <c r="K176" s="37">
        <v>183</v>
      </c>
      <c r="L176" s="37">
        <v>143</v>
      </c>
      <c r="M176" s="37">
        <v>133</v>
      </c>
      <c r="N176" s="48">
        <v>146</v>
      </c>
      <c r="O176" s="55">
        <v>153</v>
      </c>
      <c r="P176" s="45">
        <f t="shared" si="55"/>
        <v>183</v>
      </c>
      <c r="Q176" s="38">
        <f t="shared" si="56"/>
        <v>16.940000000000001</v>
      </c>
      <c r="R176" s="65">
        <v>1526100</v>
      </c>
      <c r="S176" s="65">
        <v>6485500</v>
      </c>
      <c r="T176" s="66">
        <f t="shared" si="57"/>
        <v>23.530954000000001</v>
      </c>
      <c r="U176" s="36">
        <v>13</v>
      </c>
      <c r="V176">
        <v>126</v>
      </c>
      <c r="W176">
        <f t="shared" si="70"/>
        <v>10.32</v>
      </c>
      <c r="X176" s="57">
        <v>59517.069836136099</v>
      </c>
      <c r="Y176" s="46">
        <v>65159</v>
      </c>
      <c r="Z176" s="37">
        <f t="shared" si="58"/>
        <v>0.42013600000000001</v>
      </c>
      <c r="AA176" s="37" t="str">
        <f t="shared" si="59"/>
        <v/>
      </c>
      <c r="AB176" s="37" t="str">
        <f t="shared" si="60"/>
        <v/>
      </c>
      <c r="AC176" s="76">
        <f t="shared" si="71"/>
        <v>678.40606617447759</v>
      </c>
      <c r="AD176" s="76">
        <f t="shared" si="72"/>
        <v>0</v>
      </c>
      <c r="AE176" s="76">
        <f t="shared" si="78"/>
        <v>0</v>
      </c>
      <c r="AF176" s="76" t="str">
        <f t="shared" si="73"/>
        <v/>
      </c>
      <c r="AG176" s="37" t="str">
        <f t="shared" si="61"/>
        <v/>
      </c>
      <c r="AH176" s="37" t="str">
        <f t="shared" si="62"/>
        <v/>
      </c>
      <c r="AI176" s="38">
        <f t="shared" si="74"/>
        <v>678.41</v>
      </c>
      <c r="AJ176" s="38">
        <f t="shared" si="63"/>
        <v>678.41</v>
      </c>
      <c r="AK176" s="36">
        <f t="shared" si="64"/>
        <v>78113</v>
      </c>
      <c r="AL176" s="39">
        <f t="shared" si="65"/>
        <v>0.12439734468690533</v>
      </c>
      <c r="AM176" s="36">
        <f t="shared" si="75"/>
        <v>6004.2866360028593</v>
      </c>
      <c r="AN176" s="36">
        <f t="shared" si="76"/>
        <v>35850</v>
      </c>
      <c r="AO176" s="36">
        <f t="shared" si="66"/>
        <v>1520</v>
      </c>
      <c r="AP176" s="36">
        <f t="shared" si="67"/>
        <v>3257.9500000000003</v>
      </c>
      <c r="AQ176" s="36">
        <f t="shared" si="77"/>
        <v>28326</v>
      </c>
      <c r="AR176" s="40">
        <f t="shared" si="68"/>
        <v>35850</v>
      </c>
      <c r="AS176" s="37"/>
      <c r="AT176" s="37">
        <f t="shared" si="69"/>
        <v>1</v>
      </c>
    </row>
    <row r="177" spans="1:46" ht="15" customHeight="1" x14ac:dyDescent="0.25">
      <c r="A177" s="43">
        <v>69</v>
      </c>
      <c r="B177" s="43">
        <v>1900</v>
      </c>
      <c r="C177" s="44" t="s">
        <v>165</v>
      </c>
      <c r="D177" s="35">
        <v>171332</v>
      </c>
      <c r="E177" s="36">
        <v>537</v>
      </c>
      <c r="F177" s="58">
        <f t="shared" si="53"/>
        <v>2.7299742856995555</v>
      </c>
      <c r="G177" s="52">
        <v>36</v>
      </c>
      <c r="H177" s="52">
        <v>315</v>
      </c>
      <c r="I177" s="37">
        <f t="shared" si="54"/>
        <v>11.428599999999999</v>
      </c>
      <c r="J177" s="37">
        <v>687</v>
      </c>
      <c r="K177" s="37">
        <v>800</v>
      </c>
      <c r="L177" s="37">
        <v>680</v>
      </c>
      <c r="M177" s="37">
        <v>622</v>
      </c>
      <c r="N177" s="48">
        <v>574</v>
      </c>
      <c r="O177" s="55">
        <v>534</v>
      </c>
      <c r="P177" s="45">
        <f t="shared" si="55"/>
        <v>800</v>
      </c>
      <c r="Q177" s="38">
        <f t="shared" si="56"/>
        <v>32.880000000000003</v>
      </c>
      <c r="R177" s="65">
        <v>9232500</v>
      </c>
      <c r="S177" s="65">
        <v>28084203</v>
      </c>
      <c r="T177" s="66">
        <f t="shared" si="57"/>
        <v>32.874352999999999</v>
      </c>
      <c r="U177" s="36">
        <v>173</v>
      </c>
      <c r="V177">
        <v>507</v>
      </c>
      <c r="W177">
        <f t="shared" si="70"/>
        <v>34.119999999999997</v>
      </c>
      <c r="X177" s="57">
        <v>436199.30635806703</v>
      </c>
      <c r="Y177" s="46">
        <v>467504.14</v>
      </c>
      <c r="Z177" s="37">
        <f t="shared" si="58"/>
        <v>0.42013600000000001</v>
      </c>
      <c r="AA177" s="37" t="str">
        <f t="shared" si="59"/>
        <v/>
      </c>
      <c r="AB177" s="37" t="str">
        <f t="shared" si="60"/>
        <v/>
      </c>
      <c r="AC177" s="76">
        <f t="shared" si="71"/>
        <v>799.4755303024607</v>
      </c>
      <c r="AD177" s="76">
        <f t="shared" si="72"/>
        <v>0</v>
      </c>
      <c r="AE177" s="76">
        <f t="shared" si="78"/>
        <v>0</v>
      </c>
      <c r="AF177" s="76" t="str">
        <f t="shared" si="73"/>
        <v/>
      </c>
      <c r="AG177" s="37" t="str">
        <f t="shared" si="61"/>
        <v/>
      </c>
      <c r="AH177" s="37" t="str">
        <f t="shared" si="62"/>
        <v/>
      </c>
      <c r="AI177" s="38">
        <f t="shared" si="74"/>
        <v>799.48</v>
      </c>
      <c r="AJ177" s="38">
        <f t="shared" si="63"/>
        <v>799.48</v>
      </c>
      <c r="AK177" s="36">
        <f t="shared" si="64"/>
        <v>246058</v>
      </c>
      <c r="AL177" s="39">
        <f t="shared" si="65"/>
        <v>0.12439734468690533</v>
      </c>
      <c r="AM177" s="36">
        <f t="shared" si="75"/>
        <v>9295.7159790736878</v>
      </c>
      <c r="AN177" s="36">
        <f t="shared" si="76"/>
        <v>180628</v>
      </c>
      <c r="AO177" s="36">
        <f t="shared" si="66"/>
        <v>5370</v>
      </c>
      <c r="AP177" s="36">
        <f t="shared" si="67"/>
        <v>23375.207000000002</v>
      </c>
      <c r="AQ177" s="36">
        <f t="shared" si="77"/>
        <v>165962</v>
      </c>
      <c r="AR177" s="40">
        <f t="shared" si="68"/>
        <v>180628</v>
      </c>
      <c r="AS177" s="37"/>
      <c r="AT177" s="37">
        <f t="shared" si="69"/>
        <v>1</v>
      </c>
    </row>
    <row r="178" spans="1:46" ht="15" customHeight="1" x14ac:dyDescent="0.25">
      <c r="A178" s="43">
        <v>2</v>
      </c>
      <c r="B178" s="43">
        <v>1000</v>
      </c>
      <c r="C178" s="44" t="s">
        <v>166</v>
      </c>
      <c r="D178" s="35">
        <v>0</v>
      </c>
      <c r="E178" s="36">
        <v>64128</v>
      </c>
      <c r="F178" s="58">
        <f t="shared" si="53"/>
        <v>4.8070476955151138</v>
      </c>
      <c r="G178" s="52">
        <v>491</v>
      </c>
      <c r="H178" s="52">
        <v>24871</v>
      </c>
      <c r="I178" s="37">
        <f t="shared" si="54"/>
        <v>1.9742</v>
      </c>
      <c r="J178" s="37">
        <v>30505</v>
      </c>
      <c r="K178" s="37">
        <v>35826</v>
      </c>
      <c r="L178" s="37">
        <v>52978</v>
      </c>
      <c r="M178" s="37">
        <v>61607</v>
      </c>
      <c r="N178" s="45">
        <v>61476</v>
      </c>
      <c r="O178" s="55">
        <v>63599</v>
      </c>
      <c r="P178" s="45">
        <f t="shared" si="55"/>
        <v>63599</v>
      </c>
      <c r="Q178" s="38">
        <f t="shared" si="56"/>
        <v>0</v>
      </c>
      <c r="R178" s="65">
        <v>1184549200</v>
      </c>
      <c r="S178" s="65">
        <v>7731875187</v>
      </c>
      <c r="T178" s="66">
        <f t="shared" si="57"/>
        <v>15.320335</v>
      </c>
      <c r="U178" s="36">
        <v>10385</v>
      </c>
      <c r="V178">
        <v>63269</v>
      </c>
      <c r="W178">
        <f t="shared" si="70"/>
        <v>16.41</v>
      </c>
      <c r="X178" s="57">
        <v>87141133.281743094</v>
      </c>
      <c r="Y178" s="46">
        <v>30990983</v>
      </c>
      <c r="Z178" s="37">
        <f t="shared" si="58"/>
        <v>0.42013600000000001</v>
      </c>
      <c r="AA178" s="37" t="str">
        <f t="shared" si="59"/>
        <v/>
      </c>
      <c r="AB178" s="37" t="str">
        <f t="shared" si="60"/>
        <v/>
      </c>
      <c r="AC178" s="76">
        <f t="shared" si="71"/>
        <v>0</v>
      </c>
      <c r="AD178" s="76">
        <f t="shared" si="72"/>
        <v>0</v>
      </c>
      <c r="AE178" s="76">
        <f t="shared" si="78"/>
        <v>674.14423500474993</v>
      </c>
      <c r="AF178" s="76" t="str">
        <f t="shared" si="73"/>
        <v/>
      </c>
      <c r="AG178" s="37" t="str">
        <f t="shared" si="61"/>
        <v/>
      </c>
      <c r="AH178" s="37" t="str">
        <f t="shared" si="62"/>
        <v/>
      </c>
      <c r="AI178" s="38">
        <f t="shared" si="74"/>
        <v>674.14</v>
      </c>
      <c r="AJ178" s="38">
        <f t="shared" si="63"/>
        <v>674.14</v>
      </c>
      <c r="AK178" s="36">
        <f t="shared" si="64"/>
        <v>6620123</v>
      </c>
      <c r="AL178" s="39">
        <f t="shared" si="65"/>
        <v>0.12439734468690533</v>
      </c>
      <c r="AM178" s="36">
        <f t="shared" si="75"/>
        <v>823525.72270070983</v>
      </c>
      <c r="AN178" s="36">
        <f t="shared" si="76"/>
        <v>823526</v>
      </c>
      <c r="AO178" s="36">
        <f t="shared" si="66"/>
        <v>641280</v>
      </c>
      <c r="AP178" s="36">
        <f t="shared" si="67"/>
        <v>1549549.1500000001</v>
      </c>
      <c r="AQ178" s="36">
        <f t="shared" si="77"/>
        <v>-641280</v>
      </c>
      <c r="AR178" s="40">
        <f t="shared" si="68"/>
        <v>823526</v>
      </c>
      <c r="AS178" s="37"/>
      <c r="AT178" s="37">
        <f t="shared" si="69"/>
        <v>1</v>
      </c>
    </row>
    <row r="179" spans="1:46" ht="15" customHeight="1" x14ac:dyDescent="0.25">
      <c r="A179" s="43">
        <v>27</v>
      </c>
      <c r="B179" s="43">
        <v>5600</v>
      </c>
      <c r="C179" s="44" t="s">
        <v>167</v>
      </c>
      <c r="D179" s="35">
        <v>0</v>
      </c>
      <c r="E179" s="36">
        <v>6688</v>
      </c>
      <c r="F179" s="58">
        <f t="shared" si="53"/>
        <v>3.82529626443096</v>
      </c>
      <c r="G179" s="52">
        <v>147</v>
      </c>
      <c r="H179" s="52">
        <v>2302</v>
      </c>
      <c r="I179" s="37">
        <f t="shared" si="54"/>
        <v>6.3857999999999997</v>
      </c>
      <c r="J179" s="37">
        <v>1656</v>
      </c>
      <c r="K179" s="37">
        <v>4252</v>
      </c>
      <c r="L179" s="37">
        <v>5199</v>
      </c>
      <c r="M179" s="37">
        <v>5630</v>
      </c>
      <c r="N179" s="45">
        <v>5379</v>
      </c>
      <c r="O179" s="55">
        <v>6185</v>
      </c>
      <c r="P179" s="45">
        <f t="shared" si="55"/>
        <v>6185</v>
      </c>
      <c r="Q179" s="38">
        <f t="shared" si="56"/>
        <v>0</v>
      </c>
      <c r="R179" s="65">
        <v>99825000</v>
      </c>
      <c r="S179" s="65">
        <v>1580005237</v>
      </c>
      <c r="T179" s="66">
        <f t="shared" si="57"/>
        <v>6.3180170000000002</v>
      </c>
      <c r="U179" s="36">
        <v>1223</v>
      </c>
      <c r="V179">
        <v>6317</v>
      </c>
      <c r="W179">
        <f t="shared" si="70"/>
        <v>19.36</v>
      </c>
      <c r="X179" s="57">
        <v>13982640.4033559</v>
      </c>
      <c r="Y179" s="46">
        <v>5699449</v>
      </c>
      <c r="Z179" s="37">
        <f t="shared" si="58"/>
        <v>0.42013600000000001</v>
      </c>
      <c r="AA179" s="37" t="str">
        <f t="shared" si="59"/>
        <v/>
      </c>
      <c r="AB179" s="37" t="str">
        <f t="shared" si="60"/>
        <v/>
      </c>
      <c r="AC179" s="76">
        <f t="shared" si="71"/>
        <v>0</v>
      </c>
      <c r="AD179" s="76">
        <f t="shared" si="72"/>
        <v>687.8180535432499</v>
      </c>
      <c r="AE179" s="76">
        <f t="shared" si="78"/>
        <v>0</v>
      </c>
      <c r="AF179" s="76" t="str">
        <f t="shared" si="73"/>
        <v/>
      </c>
      <c r="AG179" s="37" t="str">
        <f t="shared" si="61"/>
        <v/>
      </c>
      <c r="AH179" s="37" t="str">
        <f t="shared" si="62"/>
        <v/>
      </c>
      <c r="AI179" s="38">
        <f t="shared" si="74"/>
        <v>687.82</v>
      </c>
      <c r="AJ179" s="38">
        <f t="shared" si="63"/>
        <v>687.82</v>
      </c>
      <c r="AK179" s="36">
        <f t="shared" si="64"/>
        <v>0</v>
      </c>
      <c r="AL179" s="39">
        <f t="shared" si="65"/>
        <v>0.12439734468690533</v>
      </c>
      <c r="AM179" s="36">
        <f t="shared" si="75"/>
        <v>0</v>
      </c>
      <c r="AN179" s="36">
        <f t="shared" si="76"/>
        <v>0</v>
      </c>
      <c r="AO179" s="36">
        <f t="shared" si="66"/>
        <v>66880</v>
      </c>
      <c r="AP179" s="36">
        <f t="shared" si="67"/>
        <v>284972.45</v>
      </c>
      <c r="AQ179" s="36">
        <f t="shared" si="77"/>
        <v>-66880</v>
      </c>
      <c r="AR179" s="40">
        <f t="shared" si="68"/>
        <v>0</v>
      </c>
      <c r="AS179" s="37"/>
      <c r="AT179" s="37">
        <f t="shared" si="69"/>
        <v>0</v>
      </c>
    </row>
    <row r="180" spans="1:46" ht="15" customHeight="1" x14ac:dyDescent="0.25">
      <c r="A180" s="43">
        <v>6</v>
      </c>
      <c r="B180" s="43">
        <v>400</v>
      </c>
      <c r="C180" s="44" t="s">
        <v>168</v>
      </c>
      <c r="D180" s="35">
        <v>5820</v>
      </c>
      <c r="E180" s="36">
        <v>26</v>
      </c>
      <c r="F180" s="58">
        <f t="shared" si="53"/>
        <v>1.414973347970818</v>
      </c>
      <c r="G180" s="52">
        <v>17</v>
      </c>
      <c r="H180" s="52">
        <v>22</v>
      </c>
      <c r="I180" s="37">
        <f t="shared" si="54"/>
        <v>77.2727</v>
      </c>
      <c r="J180" s="37">
        <v>95</v>
      </c>
      <c r="K180" s="37">
        <v>83</v>
      </c>
      <c r="L180" s="37">
        <v>60</v>
      </c>
      <c r="M180" s="37">
        <v>47</v>
      </c>
      <c r="N180" s="48">
        <v>34</v>
      </c>
      <c r="O180" s="55">
        <v>26</v>
      </c>
      <c r="P180" s="45">
        <f t="shared" si="55"/>
        <v>95</v>
      </c>
      <c r="Q180" s="38">
        <f t="shared" si="56"/>
        <v>72.63</v>
      </c>
      <c r="R180" s="65">
        <v>923000</v>
      </c>
      <c r="S180" s="65">
        <v>2141660</v>
      </c>
      <c r="T180" s="66">
        <f t="shared" si="57"/>
        <v>43.097410000000004</v>
      </c>
      <c r="U180" s="36">
        <v>2</v>
      </c>
      <c r="V180">
        <v>20</v>
      </c>
      <c r="W180">
        <f t="shared" si="70"/>
        <v>10</v>
      </c>
      <c r="X180" s="57">
        <v>28639.752479495801</v>
      </c>
      <c r="Y180" s="46">
        <v>16203</v>
      </c>
      <c r="Z180" s="37">
        <f t="shared" si="58"/>
        <v>0.42013600000000001</v>
      </c>
      <c r="AA180" s="37" t="str">
        <f t="shared" si="59"/>
        <v/>
      </c>
      <c r="AB180" s="37" t="str">
        <f t="shared" si="60"/>
        <v/>
      </c>
      <c r="AC180" s="76">
        <f t="shared" si="71"/>
        <v>509.02206817975036</v>
      </c>
      <c r="AD180" s="76">
        <f t="shared" si="72"/>
        <v>0</v>
      </c>
      <c r="AE180" s="76">
        <f t="shared" si="78"/>
        <v>0</v>
      </c>
      <c r="AF180" s="76" t="str">
        <f t="shared" si="73"/>
        <v/>
      </c>
      <c r="AG180" s="37" t="str">
        <f t="shared" si="61"/>
        <v/>
      </c>
      <c r="AH180" s="37" t="str">
        <f t="shared" si="62"/>
        <v/>
      </c>
      <c r="AI180" s="38">
        <f t="shared" si="74"/>
        <v>509.02</v>
      </c>
      <c r="AJ180" s="38">
        <f t="shared" si="63"/>
        <v>509.02</v>
      </c>
      <c r="AK180" s="36">
        <f t="shared" si="64"/>
        <v>1202</v>
      </c>
      <c r="AL180" s="39">
        <f t="shared" si="65"/>
        <v>0.12439734468690533</v>
      </c>
      <c r="AM180" s="36">
        <f t="shared" si="75"/>
        <v>-574.46693776412883</v>
      </c>
      <c r="AN180" s="36">
        <f t="shared" si="76"/>
        <v>1202</v>
      </c>
      <c r="AO180" s="36">
        <f t="shared" si="66"/>
        <v>260</v>
      </c>
      <c r="AP180" s="36">
        <f t="shared" si="67"/>
        <v>810.15000000000009</v>
      </c>
      <c r="AQ180" s="36">
        <f t="shared" si="77"/>
        <v>5560</v>
      </c>
      <c r="AR180" s="40">
        <f t="shared" si="68"/>
        <v>5560</v>
      </c>
      <c r="AS180" s="37"/>
      <c r="AT180" s="37">
        <f t="shared" si="69"/>
        <v>1</v>
      </c>
    </row>
    <row r="181" spans="1:46" ht="15" customHeight="1" x14ac:dyDescent="0.25">
      <c r="A181" s="43">
        <v>47</v>
      </c>
      <c r="B181" s="43">
        <v>300</v>
      </c>
      <c r="C181" s="44" t="s">
        <v>169</v>
      </c>
      <c r="D181" s="35">
        <v>156617</v>
      </c>
      <c r="E181" s="36">
        <v>506</v>
      </c>
      <c r="F181" s="58">
        <f t="shared" si="53"/>
        <v>2.7041505168397992</v>
      </c>
      <c r="G181" s="52">
        <v>70</v>
      </c>
      <c r="H181" s="52">
        <v>247</v>
      </c>
      <c r="I181" s="37">
        <f t="shared" si="54"/>
        <v>28.3401</v>
      </c>
      <c r="J181" s="37">
        <v>570</v>
      </c>
      <c r="K181" s="37">
        <v>571</v>
      </c>
      <c r="L181" s="37">
        <v>610</v>
      </c>
      <c r="M181" s="37">
        <v>582</v>
      </c>
      <c r="N181" s="48">
        <v>473</v>
      </c>
      <c r="O181" s="55">
        <v>507</v>
      </c>
      <c r="P181" s="45">
        <f t="shared" si="55"/>
        <v>610</v>
      </c>
      <c r="Q181" s="38">
        <f t="shared" si="56"/>
        <v>17.05</v>
      </c>
      <c r="R181" s="65">
        <v>3317800</v>
      </c>
      <c r="S181" s="65">
        <v>24276701</v>
      </c>
      <c r="T181" s="66">
        <f t="shared" si="57"/>
        <v>13.666601999999999</v>
      </c>
      <c r="U181" s="36">
        <v>84</v>
      </c>
      <c r="V181">
        <v>512</v>
      </c>
      <c r="W181">
        <f t="shared" si="70"/>
        <v>16.41</v>
      </c>
      <c r="X181" s="57">
        <v>250435.09627250201</v>
      </c>
      <c r="Y181" s="46">
        <v>287264</v>
      </c>
      <c r="Z181" s="37">
        <f t="shared" si="58"/>
        <v>0.42013600000000001</v>
      </c>
      <c r="AA181" s="37" t="str">
        <f t="shared" si="59"/>
        <v/>
      </c>
      <c r="AB181" s="37" t="str">
        <f t="shared" si="60"/>
        <v/>
      </c>
      <c r="AC181" s="76">
        <f t="shared" si="71"/>
        <v>793.77165370802436</v>
      </c>
      <c r="AD181" s="76">
        <f t="shared" si="72"/>
        <v>0</v>
      </c>
      <c r="AE181" s="76">
        <f t="shared" si="78"/>
        <v>0</v>
      </c>
      <c r="AF181" s="76" t="str">
        <f t="shared" si="73"/>
        <v/>
      </c>
      <c r="AG181" s="37" t="str">
        <f t="shared" si="61"/>
        <v/>
      </c>
      <c r="AH181" s="37" t="str">
        <f t="shared" si="62"/>
        <v/>
      </c>
      <c r="AI181" s="38">
        <f t="shared" si="74"/>
        <v>793.77</v>
      </c>
      <c r="AJ181" s="38">
        <f t="shared" si="63"/>
        <v>793.77</v>
      </c>
      <c r="AK181" s="36">
        <f t="shared" si="64"/>
        <v>296431</v>
      </c>
      <c r="AL181" s="39">
        <f t="shared" si="65"/>
        <v>0.12439734468690533</v>
      </c>
      <c r="AM181" s="36">
        <f t="shared" si="75"/>
        <v>17392.490350054981</v>
      </c>
      <c r="AN181" s="36">
        <f t="shared" si="76"/>
        <v>174009</v>
      </c>
      <c r="AO181" s="36">
        <f t="shared" si="66"/>
        <v>5060</v>
      </c>
      <c r="AP181" s="36">
        <f t="shared" si="67"/>
        <v>14363.2</v>
      </c>
      <c r="AQ181" s="36">
        <f t="shared" si="77"/>
        <v>151557</v>
      </c>
      <c r="AR181" s="40">
        <f t="shared" si="68"/>
        <v>174009</v>
      </c>
      <c r="AS181" s="37"/>
      <c r="AT181" s="37">
        <f t="shared" si="69"/>
        <v>1</v>
      </c>
    </row>
    <row r="182" spans="1:46" ht="15" customHeight="1" x14ac:dyDescent="0.25">
      <c r="A182" s="43">
        <v>82</v>
      </c>
      <c r="B182" s="43">
        <v>2200</v>
      </c>
      <c r="C182" s="44" t="s">
        <v>170</v>
      </c>
      <c r="D182" s="35">
        <v>0</v>
      </c>
      <c r="E182" s="36">
        <v>39605</v>
      </c>
      <c r="F182" s="58">
        <f t="shared" si="53"/>
        <v>4.5977500176258443</v>
      </c>
      <c r="G182" s="52">
        <v>114</v>
      </c>
      <c r="H182" s="52">
        <v>13201</v>
      </c>
      <c r="I182" s="37">
        <f t="shared" si="54"/>
        <v>0.86359999999999992</v>
      </c>
      <c r="J182" s="37">
        <v>13419</v>
      </c>
      <c r="K182" s="37">
        <v>18994</v>
      </c>
      <c r="L182" s="37">
        <v>22935</v>
      </c>
      <c r="M182" s="37">
        <v>30582</v>
      </c>
      <c r="N182" s="45">
        <v>34589</v>
      </c>
      <c r="O182" s="55">
        <v>38839</v>
      </c>
      <c r="P182" s="45">
        <f t="shared" si="55"/>
        <v>38839</v>
      </c>
      <c r="Q182" s="38">
        <f t="shared" si="56"/>
        <v>0</v>
      </c>
      <c r="R182" s="65">
        <v>494721600</v>
      </c>
      <c r="S182" s="65">
        <v>5320612700</v>
      </c>
      <c r="T182" s="66">
        <f t="shared" si="57"/>
        <v>9.2982069999999997</v>
      </c>
      <c r="U182" s="36">
        <v>4568</v>
      </c>
      <c r="V182">
        <v>38582</v>
      </c>
      <c r="W182">
        <f t="shared" si="70"/>
        <v>11.84</v>
      </c>
      <c r="X182" s="57">
        <v>52054923.786127098</v>
      </c>
      <c r="Y182" s="46">
        <v>18339004</v>
      </c>
      <c r="Z182" s="37">
        <f t="shared" si="58"/>
        <v>0.42013600000000001</v>
      </c>
      <c r="AA182" s="37" t="str">
        <f t="shared" si="59"/>
        <v/>
      </c>
      <c r="AB182" s="37" t="str">
        <f t="shared" si="60"/>
        <v/>
      </c>
      <c r="AC182" s="76">
        <f t="shared" si="71"/>
        <v>0</v>
      </c>
      <c r="AD182" s="76">
        <f t="shared" si="72"/>
        <v>0</v>
      </c>
      <c r="AE182" s="76">
        <f t="shared" si="78"/>
        <v>563.18281278794996</v>
      </c>
      <c r="AF182" s="76" t="str">
        <f t="shared" si="73"/>
        <v/>
      </c>
      <c r="AG182" s="37" t="str">
        <f t="shared" si="61"/>
        <v/>
      </c>
      <c r="AH182" s="37" t="str">
        <f t="shared" si="62"/>
        <v/>
      </c>
      <c r="AI182" s="38">
        <f t="shared" si="74"/>
        <v>563.17999999999995</v>
      </c>
      <c r="AJ182" s="38">
        <f t="shared" si="63"/>
        <v>563.17999999999995</v>
      </c>
      <c r="AK182" s="36">
        <f t="shared" si="64"/>
        <v>434596</v>
      </c>
      <c r="AL182" s="39">
        <f t="shared" si="65"/>
        <v>0.12439734468690533</v>
      </c>
      <c r="AM182" s="36">
        <f t="shared" si="75"/>
        <v>54062.588411550307</v>
      </c>
      <c r="AN182" s="36">
        <f t="shared" si="76"/>
        <v>54063</v>
      </c>
      <c r="AO182" s="36">
        <f t="shared" si="66"/>
        <v>396050</v>
      </c>
      <c r="AP182" s="36">
        <f t="shared" si="67"/>
        <v>916950.20000000007</v>
      </c>
      <c r="AQ182" s="36">
        <f t="shared" si="77"/>
        <v>-396050</v>
      </c>
      <c r="AR182" s="40">
        <f t="shared" si="68"/>
        <v>54063</v>
      </c>
      <c r="AS182" s="37"/>
      <c r="AT182" s="37">
        <f t="shared" si="69"/>
        <v>1</v>
      </c>
    </row>
    <row r="183" spans="1:46" ht="15" customHeight="1" x14ac:dyDescent="0.25">
      <c r="A183" s="43">
        <v>42</v>
      </c>
      <c r="B183" s="43">
        <v>400</v>
      </c>
      <c r="C183" s="44" t="s">
        <v>171</v>
      </c>
      <c r="D183" s="35">
        <v>343197</v>
      </c>
      <c r="E183" s="36">
        <v>1145</v>
      </c>
      <c r="F183" s="58">
        <f t="shared" si="53"/>
        <v>3.0588054866759067</v>
      </c>
      <c r="G183" s="52">
        <v>106</v>
      </c>
      <c r="H183" s="52">
        <v>547</v>
      </c>
      <c r="I183" s="37">
        <f t="shared" si="54"/>
        <v>19.378400000000003</v>
      </c>
      <c r="J183" s="37">
        <v>794</v>
      </c>
      <c r="K183" s="37">
        <v>924</v>
      </c>
      <c r="L183" s="37">
        <v>982</v>
      </c>
      <c r="M183" s="37">
        <v>1148</v>
      </c>
      <c r="N183" s="45">
        <v>1212</v>
      </c>
      <c r="O183" s="55">
        <v>1149</v>
      </c>
      <c r="P183" s="45">
        <f t="shared" si="55"/>
        <v>1212</v>
      </c>
      <c r="Q183" s="38">
        <f t="shared" si="56"/>
        <v>5.53</v>
      </c>
      <c r="R183" s="65">
        <v>16104500</v>
      </c>
      <c r="S183" s="65">
        <v>82046546</v>
      </c>
      <c r="T183" s="66">
        <f t="shared" si="57"/>
        <v>19.628492000000001</v>
      </c>
      <c r="U183" s="36">
        <v>181</v>
      </c>
      <c r="V183">
        <v>1160</v>
      </c>
      <c r="W183">
        <f t="shared" si="70"/>
        <v>15.6</v>
      </c>
      <c r="X183" s="57">
        <v>899470.92432426196</v>
      </c>
      <c r="Y183" s="46">
        <v>779925</v>
      </c>
      <c r="Z183" s="37">
        <f t="shared" si="58"/>
        <v>0.42013600000000001</v>
      </c>
      <c r="AA183" s="37" t="str">
        <f t="shared" si="59"/>
        <v/>
      </c>
      <c r="AB183" s="37" t="str">
        <f t="shared" si="60"/>
        <v/>
      </c>
      <c r="AC183" s="76">
        <f t="shared" si="71"/>
        <v>872.10677948051421</v>
      </c>
      <c r="AD183" s="76">
        <f t="shared" si="72"/>
        <v>0</v>
      </c>
      <c r="AE183" s="76">
        <f t="shared" si="78"/>
        <v>0</v>
      </c>
      <c r="AF183" s="76" t="str">
        <f t="shared" si="73"/>
        <v/>
      </c>
      <c r="AG183" s="37" t="str">
        <f t="shared" si="61"/>
        <v/>
      </c>
      <c r="AH183" s="37" t="str">
        <f t="shared" si="62"/>
        <v/>
      </c>
      <c r="AI183" s="38">
        <f t="shared" si="74"/>
        <v>872.11</v>
      </c>
      <c r="AJ183" s="38">
        <f t="shared" si="63"/>
        <v>872.11</v>
      </c>
      <c r="AK183" s="36">
        <f t="shared" si="64"/>
        <v>620666</v>
      </c>
      <c r="AL183" s="39">
        <f t="shared" si="65"/>
        <v>0.12439734468690533</v>
      </c>
      <c r="AM183" s="36">
        <f t="shared" si="75"/>
        <v>34516.406832930938</v>
      </c>
      <c r="AN183" s="36">
        <f t="shared" si="76"/>
        <v>377713</v>
      </c>
      <c r="AO183" s="36">
        <f t="shared" si="66"/>
        <v>11450</v>
      </c>
      <c r="AP183" s="36">
        <f t="shared" si="67"/>
        <v>38996.25</v>
      </c>
      <c r="AQ183" s="36">
        <f t="shared" si="77"/>
        <v>331747</v>
      </c>
      <c r="AR183" s="40">
        <f t="shared" si="68"/>
        <v>377713</v>
      </c>
      <c r="AS183" s="37"/>
      <c r="AT183" s="37">
        <f t="shared" si="69"/>
        <v>1</v>
      </c>
    </row>
    <row r="184" spans="1:46" ht="15" customHeight="1" x14ac:dyDescent="0.25">
      <c r="A184" s="43">
        <v>52</v>
      </c>
      <c r="B184" s="43">
        <v>100</v>
      </c>
      <c r="C184" s="44" t="s">
        <v>172</v>
      </c>
      <c r="D184" s="35">
        <v>95784</v>
      </c>
      <c r="E184" s="36">
        <v>742</v>
      </c>
      <c r="F184" s="58">
        <f t="shared" si="53"/>
        <v>2.8704039052790269</v>
      </c>
      <c r="G184" s="52">
        <v>70</v>
      </c>
      <c r="H184" s="52">
        <v>343</v>
      </c>
      <c r="I184" s="37">
        <f t="shared" si="54"/>
        <v>20.408200000000001</v>
      </c>
      <c r="J184" s="37">
        <v>300</v>
      </c>
      <c r="K184" s="37">
        <v>399</v>
      </c>
      <c r="L184" s="37">
        <v>412</v>
      </c>
      <c r="M184" s="37">
        <v>538</v>
      </c>
      <c r="N184" s="48">
        <v>611</v>
      </c>
      <c r="O184" s="55">
        <v>734</v>
      </c>
      <c r="P184" s="45">
        <f t="shared" si="55"/>
        <v>734</v>
      </c>
      <c r="Q184" s="38">
        <f t="shared" si="56"/>
        <v>0</v>
      </c>
      <c r="R184" s="65">
        <v>10879400</v>
      </c>
      <c r="S184" s="65">
        <v>80964900</v>
      </c>
      <c r="T184" s="66">
        <f t="shared" si="57"/>
        <v>13.437181000000001</v>
      </c>
      <c r="U184" s="36">
        <v>136</v>
      </c>
      <c r="V184">
        <v>729</v>
      </c>
      <c r="W184">
        <f t="shared" si="70"/>
        <v>18.66</v>
      </c>
      <c r="X184" s="57">
        <v>822015.110804711</v>
      </c>
      <c r="Y184" s="46">
        <v>219220</v>
      </c>
      <c r="Z184" s="37">
        <f t="shared" si="58"/>
        <v>0.42013600000000001</v>
      </c>
      <c r="AA184" s="37" t="str">
        <f t="shared" si="59"/>
        <v/>
      </c>
      <c r="AB184" s="37" t="str">
        <f t="shared" si="60"/>
        <v/>
      </c>
      <c r="AC184" s="76">
        <f t="shared" si="71"/>
        <v>830.4932033863156</v>
      </c>
      <c r="AD184" s="76">
        <f t="shared" si="72"/>
        <v>0</v>
      </c>
      <c r="AE184" s="76">
        <f t="shared" si="78"/>
        <v>0</v>
      </c>
      <c r="AF184" s="76" t="str">
        <f t="shared" si="73"/>
        <v/>
      </c>
      <c r="AG184" s="37" t="str">
        <f t="shared" si="61"/>
        <v/>
      </c>
      <c r="AH184" s="37" t="str">
        <f t="shared" si="62"/>
        <v/>
      </c>
      <c r="AI184" s="38">
        <f t="shared" si="74"/>
        <v>830.49</v>
      </c>
      <c r="AJ184" s="38">
        <f t="shared" si="63"/>
        <v>830.49</v>
      </c>
      <c r="AK184" s="36">
        <f t="shared" si="64"/>
        <v>270865</v>
      </c>
      <c r="AL184" s="39">
        <f t="shared" si="65"/>
        <v>0.12439734468690533</v>
      </c>
      <c r="AM184" s="36">
        <f t="shared" si="75"/>
        <v>21779.611505128072</v>
      </c>
      <c r="AN184" s="36">
        <f t="shared" si="76"/>
        <v>117564</v>
      </c>
      <c r="AO184" s="36">
        <f t="shared" si="66"/>
        <v>7420</v>
      </c>
      <c r="AP184" s="36">
        <f t="shared" si="67"/>
        <v>10961</v>
      </c>
      <c r="AQ184" s="36">
        <f t="shared" si="77"/>
        <v>88364</v>
      </c>
      <c r="AR184" s="40">
        <f t="shared" si="68"/>
        <v>117564</v>
      </c>
      <c r="AS184" s="37"/>
      <c r="AT184" s="37">
        <f t="shared" si="69"/>
        <v>1</v>
      </c>
    </row>
    <row r="185" spans="1:46" ht="15" customHeight="1" x14ac:dyDescent="0.25">
      <c r="A185" s="43">
        <v>70</v>
      </c>
      <c r="B185" s="43">
        <v>1100</v>
      </c>
      <c r="C185" s="44" t="s">
        <v>892</v>
      </c>
      <c r="D185" s="35">
        <v>0</v>
      </c>
      <c r="E185" s="49">
        <v>5474</v>
      </c>
      <c r="F185" s="58">
        <f t="shared" si="53"/>
        <v>3.7383047930741049</v>
      </c>
      <c r="G185" s="52">
        <v>77</v>
      </c>
      <c r="H185" s="52">
        <v>1842</v>
      </c>
      <c r="I185" s="37">
        <f t="shared" si="54"/>
        <v>4.1802000000000001</v>
      </c>
      <c r="J185" s="37">
        <v>1165</v>
      </c>
      <c r="K185" s="37">
        <v>2360</v>
      </c>
      <c r="L185" s="37">
        <v>2854</v>
      </c>
      <c r="M185" s="37">
        <v>3895</v>
      </c>
      <c r="N185" s="37">
        <v>5096</v>
      </c>
      <c r="O185" s="55">
        <v>5493</v>
      </c>
      <c r="P185" s="45">
        <f t="shared" si="55"/>
        <v>5493</v>
      </c>
      <c r="Q185" s="38">
        <f t="shared" si="56"/>
        <v>0.35</v>
      </c>
      <c r="R185" s="65">
        <v>20234800</v>
      </c>
      <c r="S185" s="65">
        <v>1398637021</v>
      </c>
      <c r="T185" s="66">
        <f t="shared" si="57"/>
        <v>1.4467509999999999</v>
      </c>
      <c r="U185" s="36">
        <v>570</v>
      </c>
      <c r="V185">
        <v>5465</v>
      </c>
      <c r="W185">
        <f t="shared" si="70"/>
        <v>10.43</v>
      </c>
      <c r="X185" s="42">
        <v>12921880.099292699</v>
      </c>
      <c r="Y185" s="46">
        <v>1880011</v>
      </c>
      <c r="Z185" s="37">
        <f t="shared" si="58"/>
        <v>0.42013600000000001</v>
      </c>
      <c r="AA185" s="37" t="str">
        <f t="shared" si="59"/>
        <v/>
      </c>
      <c r="AB185" s="37" t="str">
        <f t="shared" si="60"/>
        <v/>
      </c>
      <c r="AC185" s="76">
        <f t="shared" si="71"/>
        <v>0</v>
      </c>
      <c r="AD185" s="76">
        <f t="shared" si="72"/>
        <v>625.75818694474992</v>
      </c>
      <c r="AE185" s="76">
        <f t="shared" si="78"/>
        <v>0</v>
      </c>
      <c r="AF185" s="76" t="str">
        <f t="shared" si="73"/>
        <v/>
      </c>
      <c r="AG185" s="37" t="str">
        <f t="shared" si="61"/>
        <v/>
      </c>
      <c r="AH185" s="37" t="str">
        <f t="shared" si="62"/>
        <v/>
      </c>
      <c r="AI185" s="38">
        <f t="shared" si="74"/>
        <v>625.76</v>
      </c>
      <c r="AJ185" s="38">
        <f t="shared" si="63"/>
        <v>625.76</v>
      </c>
      <c r="AK185" s="36">
        <f t="shared" si="64"/>
        <v>0</v>
      </c>
      <c r="AL185" s="39">
        <f t="shared" si="65"/>
        <v>0.12439734468690533</v>
      </c>
      <c r="AM185" s="36">
        <f t="shared" si="75"/>
        <v>0</v>
      </c>
      <c r="AN185" s="36">
        <f t="shared" si="76"/>
        <v>0</v>
      </c>
      <c r="AO185" s="36">
        <f t="shared" si="66"/>
        <v>54740</v>
      </c>
      <c r="AP185" s="36">
        <f t="shared" si="67"/>
        <v>94000.55</v>
      </c>
      <c r="AQ185" s="36">
        <f t="shared" si="77"/>
        <v>-54740</v>
      </c>
      <c r="AR185" s="40">
        <f t="shared" si="68"/>
        <v>0</v>
      </c>
      <c r="AS185" s="37"/>
      <c r="AT185" s="37">
        <f t="shared" si="69"/>
        <v>0</v>
      </c>
    </row>
    <row r="186" spans="1:46" ht="15" customHeight="1" x14ac:dyDescent="0.25">
      <c r="A186" s="43">
        <v>9</v>
      </c>
      <c r="B186" s="43">
        <v>600</v>
      </c>
      <c r="C186" s="44" t="s">
        <v>173</v>
      </c>
      <c r="D186" s="35">
        <v>31137</v>
      </c>
      <c r="E186" s="36">
        <v>243</v>
      </c>
      <c r="F186" s="58">
        <f t="shared" si="53"/>
        <v>2.3856062735983121</v>
      </c>
      <c r="G186" s="52">
        <v>21</v>
      </c>
      <c r="H186" s="52">
        <v>157</v>
      </c>
      <c r="I186" s="37">
        <f t="shared" si="54"/>
        <v>13.375799999999998</v>
      </c>
      <c r="J186" s="37">
        <v>181</v>
      </c>
      <c r="K186" s="37">
        <v>229</v>
      </c>
      <c r="L186" s="37">
        <v>221</v>
      </c>
      <c r="M186" s="37">
        <v>143</v>
      </c>
      <c r="N186" s="48">
        <v>234</v>
      </c>
      <c r="O186" s="55">
        <v>240</v>
      </c>
      <c r="P186" s="45">
        <f t="shared" si="55"/>
        <v>240</v>
      </c>
      <c r="Q186" s="38">
        <f t="shared" si="56"/>
        <v>0</v>
      </c>
      <c r="R186" s="65">
        <v>2604100</v>
      </c>
      <c r="S186" s="65">
        <v>25430900</v>
      </c>
      <c r="T186" s="66">
        <f t="shared" si="57"/>
        <v>10.239905</v>
      </c>
      <c r="U186" s="36">
        <v>63</v>
      </c>
      <c r="V186">
        <v>363</v>
      </c>
      <c r="W186">
        <f t="shared" si="70"/>
        <v>17.36</v>
      </c>
      <c r="X186" s="57">
        <v>213137.752195029</v>
      </c>
      <c r="Y186" s="46">
        <v>137709</v>
      </c>
      <c r="Z186" s="37">
        <f t="shared" si="58"/>
        <v>0.42013600000000001</v>
      </c>
      <c r="AA186" s="37" t="str">
        <f t="shared" si="59"/>
        <v/>
      </c>
      <c r="AB186" s="37" t="str">
        <f t="shared" si="60"/>
        <v/>
      </c>
      <c r="AC186" s="76">
        <f t="shared" si="71"/>
        <v>723.41255689357433</v>
      </c>
      <c r="AD186" s="76">
        <f t="shared" si="72"/>
        <v>0</v>
      </c>
      <c r="AE186" s="76">
        <f t="shared" si="78"/>
        <v>0</v>
      </c>
      <c r="AF186" s="76" t="str">
        <f t="shared" si="73"/>
        <v/>
      </c>
      <c r="AG186" s="37" t="str">
        <f t="shared" si="61"/>
        <v/>
      </c>
      <c r="AH186" s="37" t="str">
        <f t="shared" si="62"/>
        <v/>
      </c>
      <c r="AI186" s="38">
        <f t="shared" si="74"/>
        <v>723.41</v>
      </c>
      <c r="AJ186" s="38">
        <f t="shared" si="63"/>
        <v>723.41</v>
      </c>
      <c r="AK186" s="36">
        <f t="shared" si="64"/>
        <v>86242</v>
      </c>
      <c r="AL186" s="39">
        <f t="shared" si="65"/>
        <v>0.12439734468690533</v>
      </c>
      <c r="AM186" s="36">
        <f t="shared" si="75"/>
        <v>6854.9156789719182</v>
      </c>
      <c r="AN186" s="36">
        <f t="shared" si="76"/>
        <v>37992</v>
      </c>
      <c r="AO186" s="36">
        <f t="shared" si="66"/>
        <v>2430</v>
      </c>
      <c r="AP186" s="36">
        <f t="shared" si="67"/>
        <v>6885.4500000000007</v>
      </c>
      <c r="AQ186" s="36">
        <f t="shared" si="77"/>
        <v>28707</v>
      </c>
      <c r="AR186" s="40">
        <f t="shared" si="68"/>
        <v>37992</v>
      </c>
      <c r="AS186" s="37"/>
      <c r="AT186" s="37">
        <f t="shared" si="69"/>
        <v>1</v>
      </c>
    </row>
    <row r="187" spans="1:46" ht="15" customHeight="1" x14ac:dyDescent="0.25">
      <c r="A187" s="43">
        <v>60</v>
      </c>
      <c r="B187" s="43">
        <v>400</v>
      </c>
      <c r="C187" s="44" t="s">
        <v>174</v>
      </c>
      <c r="D187" s="35">
        <v>4068923</v>
      </c>
      <c r="E187" s="36">
        <v>7332</v>
      </c>
      <c r="F187" s="58">
        <f t="shared" si="53"/>
        <v>3.8652224562901791</v>
      </c>
      <c r="G187" s="52">
        <v>1120</v>
      </c>
      <c r="H187" s="52">
        <v>3574</v>
      </c>
      <c r="I187" s="37">
        <f t="shared" si="54"/>
        <v>31.337399999999999</v>
      </c>
      <c r="J187" s="37">
        <v>8312</v>
      </c>
      <c r="K187" s="37">
        <v>8628</v>
      </c>
      <c r="L187" s="37">
        <v>8119</v>
      </c>
      <c r="M187" s="37">
        <v>8192</v>
      </c>
      <c r="N187" s="45">
        <v>7891</v>
      </c>
      <c r="O187" s="55">
        <v>7482</v>
      </c>
      <c r="P187" s="45">
        <f t="shared" si="55"/>
        <v>8628</v>
      </c>
      <c r="Q187" s="38">
        <f t="shared" si="56"/>
        <v>15.02</v>
      </c>
      <c r="R187" s="65">
        <v>73567700</v>
      </c>
      <c r="S187" s="65">
        <v>409419200</v>
      </c>
      <c r="T187" s="66">
        <f t="shared" si="57"/>
        <v>17.968796000000001</v>
      </c>
      <c r="U187" s="36">
        <v>1514</v>
      </c>
      <c r="V187">
        <v>7509</v>
      </c>
      <c r="W187">
        <f t="shared" si="70"/>
        <v>20.16</v>
      </c>
      <c r="X187" s="57">
        <v>4298647.2983143004</v>
      </c>
      <c r="Y187" s="46">
        <v>2523388</v>
      </c>
      <c r="Z187" s="37">
        <f t="shared" si="58"/>
        <v>0.42013600000000001</v>
      </c>
      <c r="AA187" s="37" t="str">
        <f t="shared" si="59"/>
        <v/>
      </c>
      <c r="AB187" s="37" t="str">
        <f t="shared" si="60"/>
        <v/>
      </c>
      <c r="AC187" s="76">
        <f t="shared" si="71"/>
        <v>0</v>
      </c>
      <c r="AD187" s="76">
        <f t="shared" si="72"/>
        <v>1280.3565490809999</v>
      </c>
      <c r="AE187" s="76">
        <f t="shared" si="78"/>
        <v>0</v>
      </c>
      <c r="AF187" s="76" t="str">
        <f t="shared" si="73"/>
        <v/>
      </c>
      <c r="AG187" s="37" t="str">
        <f t="shared" si="61"/>
        <v/>
      </c>
      <c r="AH187" s="37" t="str">
        <f t="shared" si="62"/>
        <v/>
      </c>
      <c r="AI187" s="38">
        <f t="shared" si="74"/>
        <v>1280.3599999999999</v>
      </c>
      <c r="AJ187" s="38">
        <f t="shared" si="63"/>
        <v>1280.3599999999999</v>
      </c>
      <c r="AK187" s="36">
        <f t="shared" si="64"/>
        <v>7581583</v>
      </c>
      <c r="AL187" s="39">
        <f t="shared" si="65"/>
        <v>0.12439734468690533</v>
      </c>
      <c r="AM187" s="36">
        <f t="shared" si="75"/>
        <v>436965.57678790489</v>
      </c>
      <c r="AN187" s="36">
        <f t="shared" si="76"/>
        <v>4505889</v>
      </c>
      <c r="AO187" s="36">
        <f t="shared" si="66"/>
        <v>73320</v>
      </c>
      <c r="AP187" s="36">
        <f t="shared" si="67"/>
        <v>126169.40000000001</v>
      </c>
      <c r="AQ187" s="36">
        <f t="shared" si="77"/>
        <v>3995603</v>
      </c>
      <c r="AR187" s="40">
        <f t="shared" si="68"/>
        <v>4505889</v>
      </c>
      <c r="AS187" s="37"/>
      <c r="AT187" s="37">
        <f t="shared" si="69"/>
        <v>1</v>
      </c>
    </row>
    <row r="188" spans="1:46" ht="15" customHeight="1" x14ac:dyDescent="0.25">
      <c r="A188" s="43">
        <v>18</v>
      </c>
      <c r="B188" s="43">
        <v>300</v>
      </c>
      <c r="C188" s="44" t="s">
        <v>175</v>
      </c>
      <c r="D188" s="35">
        <v>883106</v>
      </c>
      <c r="E188" s="36">
        <v>2392</v>
      </c>
      <c r="F188" s="58">
        <f t="shared" si="53"/>
        <v>3.3787611753163733</v>
      </c>
      <c r="G188" s="52">
        <v>473</v>
      </c>
      <c r="H188" s="52">
        <v>1391</v>
      </c>
      <c r="I188" s="37">
        <f t="shared" si="54"/>
        <v>34.004300000000001</v>
      </c>
      <c r="J188" s="37">
        <v>2241</v>
      </c>
      <c r="K188" s="37">
        <v>2218</v>
      </c>
      <c r="L188" s="37">
        <v>2073</v>
      </c>
      <c r="M188" s="37">
        <v>2299</v>
      </c>
      <c r="N188" s="45">
        <v>2386</v>
      </c>
      <c r="O188" s="55">
        <v>2360</v>
      </c>
      <c r="P188" s="45">
        <f t="shared" si="55"/>
        <v>2386</v>
      </c>
      <c r="Q188" s="38">
        <f t="shared" si="56"/>
        <v>0</v>
      </c>
      <c r="R188" s="65">
        <v>26454800</v>
      </c>
      <c r="S188" s="65">
        <v>182321818</v>
      </c>
      <c r="T188" s="66">
        <f t="shared" si="57"/>
        <v>14.509947</v>
      </c>
      <c r="U188" s="36">
        <v>777</v>
      </c>
      <c r="V188">
        <v>2677</v>
      </c>
      <c r="W188">
        <f t="shared" si="70"/>
        <v>29.03</v>
      </c>
      <c r="X188" s="57">
        <v>1848063.5976670401</v>
      </c>
      <c r="Y188" s="46">
        <v>1366848</v>
      </c>
      <c r="Z188" s="37">
        <f t="shared" si="58"/>
        <v>0.42013600000000001</v>
      </c>
      <c r="AA188" s="37" t="str">
        <f t="shared" si="59"/>
        <v/>
      </c>
      <c r="AB188" s="37" t="str">
        <f t="shared" si="60"/>
        <v/>
      </c>
      <c r="AC188" s="76">
        <f t="shared" si="71"/>
        <v>942.77763212035461</v>
      </c>
      <c r="AD188" s="76">
        <f t="shared" si="72"/>
        <v>0</v>
      </c>
      <c r="AE188" s="76">
        <f t="shared" si="78"/>
        <v>0</v>
      </c>
      <c r="AF188" s="76" t="str">
        <f t="shared" si="73"/>
        <v/>
      </c>
      <c r="AG188" s="37" t="str">
        <f t="shared" si="61"/>
        <v/>
      </c>
      <c r="AH188" s="37" t="str">
        <f t="shared" si="62"/>
        <v/>
      </c>
      <c r="AI188" s="38">
        <f t="shared" si="74"/>
        <v>942.78</v>
      </c>
      <c r="AJ188" s="38">
        <f t="shared" si="63"/>
        <v>942.78</v>
      </c>
      <c r="AK188" s="36">
        <f t="shared" si="64"/>
        <v>1478692</v>
      </c>
      <c r="AL188" s="39">
        <f t="shared" si="65"/>
        <v>0.12439734468690533</v>
      </c>
      <c r="AM188" s="36">
        <f t="shared" si="75"/>
        <v>74089.316932695205</v>
      </c>
      <c r="AN188" s="36">
        <f t="shared" si="76"/>
        <v>957195</v>
      </c>
      <c r="AO188" s="36">
        <f t="shared" si="66"/>
        <v>23920</v>
      </c>
      <c r="AP188" s="36">
        <f t="shared" si="67"/>
        <v>68342.400000000009</v>
      </c>
      <c r="AQ188" s="36">
        <f t="shared" si="77"/>
        <v>859186</v>
      </c>
      <c r="AR188" s="40">
        <f t="shared" si="68"/>
        <v>957195</v>
      </c>
      <c r="AS188" s="37"/>
      <c r="AT188" s="37">
        <f t="shared" si="69"/>
        <v>1</v>
      </c>
    </row>
    <row r="189" spans="1:46" ht="15" customHeight="1" x14ac:dyDescent="0.25">
      <c r="A189" s="43">
        <v>18</v>
      </c>
      <c r="B189" s="43">
        <v>2500</v>
      </c>
      <c r="C189" s="44" t="s">
        <v>176</v>
      </c>
      <c r="D189" s="35">
        <v>0</v>
      </c>
      <c r="E189" s="36">
        <v>2466</v>
      </c>
      <c r="F189" s="58">
        <f t="shared" si="53"/>
        <v>3.3919930722597127</v>
      </c>
      <c r="G189" s="52">
        <v>126</v>
      </c>
      <c r="H189" s="52">
        <v>2933</v>
      </c>
      <c r="I189" s="37">
        <f t="shared" si="54"/>
        <v>4.2958999999999996</v>
      </c>
      <c r="J189" s="37">
        <v>358</v>
      </c>
      <c r="K189" s="37">
        <v>1064</v>
      </c>
      <c r="L189" s="37">
        <v>1132</v>
      </c>
      <c r="M189" s="37">
        <v>1893</v>
      </c>
      <c r="N189" s="45">
        <v>2141</v>
      </c>
      <c r="O189" s="55">
        <v>2394</v>
      </c>
      <c r="P189" s="45">
        <f t="shared" si="55"/>
        <v>2394</v>
      </c>
      <c r="Q189" s="38">
        <f t="shared" si="56"/>
        <v>0</v>
      </c>
      <c r="R189" s="65">
        <v>70807200</v>
      </c>
      <c r="S189" s="65">
        <v>2072228736</v>
      </c>
      <c r="T189" s="66">
        <f t="shared" si="57"/>
        <v>3.4169589999999999</v>
      </c>
      <c r="U189" s="36">
        <v>1010</v>
      </c>
      <c r="V189">
        <v>2473</v>
      </c>
      <c r="W189">
        <f t="shared" si="70"/>
        <v>40.840000000000003</v>
      </c>
      <c r="X189" s="57">
        <v>17570978.860878099</v>
      </c>
      <c r="Y189" s="46">
        <v>4467270</v>
      </c>
      <c r="Z189" s="37">
        <f t="shared" si="58"/>
        <v>0.42013600000000001</v>
      </c>
      <c r="AA189" s="37" t="str">
        <f t="shared" si="59"/>
        <v/>
      </c>
      <c r="AB189" s="37" t="str">
        <f t="shared" si="60"/>
        <v/>
      </c>
      <c r="AC189" s="76">
        <f t="shared" si="71"/>
        <v>945.70025382150857</v>
      </c>
      <c r="AD189" s="76">
        <f t="shared" si="72"/>
        <v>0</v>
      </c>
      <c r="AE189" s="76">
        <f t="shared" si="78"/>
        <v>0</v>
      </c>
      <c r="AF189" s="76" t="str">
        <f t="shared" si="73"/>
        <v/>
      </c>
      <c r="AG189" s="37" t="str">
        <f t="shared" si="61"/>
        <v/>
      </c>
      <c r="AH189" s="37" t="str">
        <f t="shared" si="62"/>
        <v/>
      </c>
      <c r="AI189" s="38">
        <f t="shared" si="74"/>
        <v>945.7</v>
      </c>
      <c r="AJ189" s="38">
        <f t="shared" si="63"/>
        <v>945.7</v>
      </c>
      <c r="AK189" s="36">
        <f t="shared" si="64"/>
        <v>0</v>
      </c>
      <c r="AL189" s="39">
        <f t="shared" si="65"/>
        <v>0.12439734468690533</v>
      </c>
      <c r="AM189" s="36">
        <f t="shared" si="75"/>
        <v>0</v>
      </c>
      <c r="AN189" s="36">
        <f t="shared" si="76"/>
        <v>0</v>
      </c>
      <c r="AO189" s="36">
        <f t="shared" si="66"/>
        <v>24660</v>
      </c>
      <c r="AP189" s="36">
        <f t="shared" si="67"/>
        <v>223363.5</v>
      </c>
      <c r="AQ189" s="36">
        <f t="shared" si="77"/>
        <v>-24660</v>
      </c>
      <c r="AR189" s="40">
        <f t="shared" si="68"/>
        <v>0</v>
      </c>
      <c r="AS189" s="37"/>
      <c r="AT189" s="37">
        <f t="shared" si="69"/>
        <v>0</v>
      </c>
    </row>
    <row r="190" spans="1:46" ht="15" customHeight="1" x14ac:dyDescent="0.25">
      <c r="A190" s="43">
        <v>27</v>
      </c>
      <c r="B190" s="43">
        <v>300</v>
      </c>
      <c r="C190" s="44" t="s">
        <v>177</v>
      </c>
      <c r="D190" s="35">
        <v>1046814</v>
      </c>
      <c r="E190" s="36">
        <v>23083</v>
      </c>
      <c r="F190" s="58">
        <f t="shared" si="53"/>
        <v>4.3632922515710817</v>
      </c>
      <c r="G190" s="52">
        <v>401</v>
      </c>
      <c r="H190" s="52">
        <v>9571</v>
      </c>
      <c r="I190" s="37">
        <f t="shared" si="54"/>
        <v>4.1896999999999993</v>
      </c>
      <c r="J190" s="37">
        <v>30925</v>
      </c>
      <c r="K190" s="37">
        <v>25543</v>
      </c>
      <c r="L190" s="37">
        <v>23788</v>
      </c>
      <c r="M190" s="37">
        <v>22698</v>
      </c>
      <c r="N190" s="45">
        <v>22151</v>
      </c>
      <c r="O190" s="55">
        <v>23330</v>
      </c>
      <c r="P190" s="45">
        <f t="shared" si="55"/>
        <v>30925</v>
      </c>
      <c r="Q190" s="38">
        <f t="shared" si="56"/>
        <v>25.36</v>
      </c>
      <c r="R190" s="65">
        <v>245943800</v>
      </c>
      <c r="S190" s="65">
        <v>2618991462</v>
      </c>
      <c r="T190" s="66">
        <f t="shared" si="57"/>
        <v>9.3907830000000008</v>
      </c>
      <c r="U190" s="36">
        <v>3110</v>
      </c>
      <c r="V190">
        <v>23143</v>
      </c>
      <c r="W190">
        <f t="shared" si="70"/>
        <v>13.44</v>
      </c>
      <c r="X190" s="57">
        <v>30790375.717775799</v>
      </c>
      <c r="Y190" s="46">
        <v>13519621</v>
      </c>
      <c r="Z190" s="37">
        <f t="shared" si="58"/>
        <v>0.42013600000000001</v>
      </c>
      <c r="AA190" s="37" t="str">
        <f t="shared" si="59"/>
        <v/>
      </c>
      <c r="AB190" s="37" t="str">
        <f t="shared" si="60"/>
        <v/>
      </c>
      <c r="AC190" s="76">
        <f t="shared" si="71"/>
        <v>0</v>
      </c>
      <c r="AD190" s="76">
        <f t="shared" si="72"/>
        <v>0</v>
      </c>
      <c r="AE190" s="76">
        <f t="shared" si="78"/>
        <v>894.32003583354992</v>
      </c>
      <c r="AF190" s="76" t="str">
        <f t="shared" si="73"/>
        <v/>
      </c>
      <c r="AG190" s="37" t="str">
        <f t="shared" si="61"/>
        <v/>
      </c>
      <c r="AH190" s="37" t="str">
        <f t="shared" si="62"/>
        <v/>
      </c>
      <c r="AI190" s="38">
        <f t="shared" si="74"/>
        <v>894.32</v>
      </c>
      <c r="AJ190" s="38">
        <f t="shared" si="63"/>
        <v>894.32</v>
      </c>
      <c r="AK190" s="36">
        <f t="shared" si="64"/>
        <v>7707443</v>
      </c>
      <c r="AL190" s="39">
        <f t="shared" si="65"/>
        <v>0.12439734468690533</v>
      </c>
      <c r="AM190" s="36">
        <f t="shared" si="75"/>
        <v>828564.56154459761</v>
      </c>
      <c r="AN190" s="36">
        <f t="shared" si="76"/>
        <v>1875379</v>
      </c>
      <c r="AO190" s="36">
        <f t="shared" si="66"/>
        <v>230830</v>
      </c>
      <c r="AP190" s="36">
        <f t="shared" si="67"/>
        <v>675981.05</v>
      </c>
      <c r="AQ190" s="36">
        <f t="shared" si="77"/>
        <v>815984</v>
      </c>
      <c r="AR190" s="40">
        <f t="shared" si="68"/>
        <v>1875379</v>
      </c>
      <c r="AS190" s="37"/>
      <c r="AT190" s="37">
        <f t="shared" si="69"/>
        <v>1</v>
      </c>
    </row>
    <row r="191" spans="1:46" ht="15" customHeight="1" x14ac:dyDescent="0.25">
      <c r="A191" s="43">
        <v>51</v>
      </c>
      <c r="B191" s="43">
        <v>300</v>
      </c>
      <c r="C191" s="44" t="s">
        <v>178</v>
      </c>
      <c r="D191" s="35">
        <v>72416</v>
      </c>
      <c r="E191" s="36">
        <v>221</v>
      </c>
      <c r="F191" s="58">
        <f t="shared" si="53"/>
        <v>2.3443922736851106</v>
      </c>
      <c r="G191" s="52">
        <v>44</v>
      </c>
      <c r="H191" s="52">
        <v>111</v>
      </c>
      <c r="I191" s="37">
        <f t="shared" si="54"/>
        <v>39.639600000000002</v>
      </c>
      <c r="J191" s="37">
        <v>368</v>
      </c>
      <c r="K191" s="37">
        <v>359</v>
      </c>
      <c r="L191" s="37">
        <v>303</v>
      </c>
      <c r="M191" s="37">
        <v>225</v>
      </c>
      <c r="N191" s="48">
        <v>233</v>
      </c>
      <c r="O191" s="55">
        <v>224</v>
      </c>
      <c r="P191" s="45">
        <f t="shared" si="55"/>
        <v>368</v>
      </c>
      <c r="Q191" s="38">
        <f t="shared" si="56"/>
        <v>39.950000000000003</v>
      </c>
      <c r="R191" s="65">
        <v>1408000</v>
      </c>
      <c r="S191" s="65">
        <v>9797384</v>
      </c>
      <c r="T191" s="66">
        <f t="shared" si="57"/>
        <v>14.371183</v>
      </c>
      <c r="U191" s="36">
        <v>71</v>
      </c>
      <c r="V191">
        <v>178</v>
      </c>
      <c r="W191">
        <f t="shared" si="70"/>
        <v>39.89</v>
      </c>
      <c r="X191" s="57">
        <v>95138.303985111997</v>
      </c>
      <c r="Y191" s="46">
        <v>130445</v>
      </c>
      <c r="Z191" s="37">
        <f t="shared" si="58"/>
        <v>0.42013600000000001</v>
      </c>
      <c r="AA191" s="37" t="str">
        <f t="shared" si="59"/>
        <v/>
      </c>
      <c r="AB191" s="37" t="str">
        <f t="shared" si="60"/>
        <v/>
      </c>
      <c r="AC191" s="76">
        <f t="shared" si="71"/>
        <v>714.30933223474619</v>
      </c>
      <c r="AD191" s="76">
        <f t="shared" si="72"/>
        <v>0</v>
      </c>
      <c r="AE191" s="76">
        <f t="shared" si="78"/>
        <v>0</v>
      </c>
      <c r="AF191" s="76" t="str">
        <f t="shared" si="73"/>
        <v/>
      </c>
      <c r="AG191" s="37" t="str">
        <f t="shared" si="61"/>
        <v/>
      </c>
      <c r="AH191" s="37" t="str">
        <f t="shared" si="62"/>
        <v/>
      </c>
      <c r="AI191" s="38">
        <f t="shared" si="74"/>
        <v>714.31</v>
      </c>
      <c r="AJ191" s="38">
        <f t="shared" si="63"/>
        <v>714.31</v>
      </c>
      <c r="AK191" s="36">
        <f t="shared" si="64"/>
        <v>117891</v>
      </c>
      <c r="AL191" s="39">
        <f t="shared" si="65"/>
        <v>0.12439734468690533</v>
      </c>
      <c r="AM191" s="36">
        <f t="shared" si="75"/>
        <v>5656.9692496370199</v>
      </c>
      <c r="AN191" s="36">
        <f t="shared" si="76"/>
        <v>78073</v>
      </c>
      <c r="AO191" s="36">
        <f t="shared" si="66"/>
        <v>2210</v>
      </c>
      <c r="AP191" s="36">
        <f t="shared" si="67"/>
        <v>6522.25</v>
      </c>
      <c r="AQ191" s="36">
        <f t="shared" si="77"/>
        <v>70206</v>
      </c>
      <c r="AR191" s="40">
        <f t="shared" si="68"/>
        <v>78073</v>
      </c>
      <c r="AS191" s="37"/>
      <c r="AT191" s="37">
        <f t="shared" si="69"/>
        <v>1</v>
      </c>
    </row>
    <row r="192" spans="1:46" ht="15" customHeight="1" x14ac:dyDescent="0.25">
      <c r="A192" s="43">
        <v>18</v>
      </c>
      <c r="B192" s="43">
        <v>500</v>
      </c>
      <c r="C192" s="44" t="s">
        <v>179</v>
      </c>
      <c r="D192" s="35">
        <v>13525</v>
      </c>
      <c r="E192" s="36">
        <v>311</v>
      </c>
      <c r="F192" s="58">
        <f t="shared" si="53"/>
        <v>2.4927603890268375</v>
      </c>
      <c r="G192" s="52">
        <v>11</v>
      </c>
      <c r="H192" s="52">
        <v>172</v>
      </c>
      <c r="I192" s="37">
        <f t="shared" si="54"/>
        <v>6.3952999999999998</v>
      </c>
      <c r="J192" s="37">
        <v>82</v>
      </c>
      <c r="K192" s="37">
        <v>157</v>
      </c>
      <c r="L192" s="37">
        <v>172</v>
      </c>
      <c r="M192" s="37">
        <v>231</v>
      </c>
      <c r="N192" s="48">
        <v>332</v>
      </c>
      <c r="O192" s="55">
        <v>296</v>
      </c>
      <c r="P192" s="45">
        <f t="shared" si="55"/>
        <v>332</v>
      </c>
      <c r="Q192" s="38">
        <f t="shared" si="56"/>
        <v>6.33</v>
      </c>
      <c r="R192" s="65">
        <v>438600</v>
      </c>
      <c r="S192" s="65">
        <v>56523756</v>
      </c>
      <c r="T192" s="66">
        <f t="shared" si="57"/>
        <v>0.77595700000000001</v>
      </c>
      <c r="U192" s="36">
        <v>69</v>
      </c>
      <c r="V192">
        <v>227</v>
      </c>
      <c r="W192">
        <f t="shared" si="70"/>
        <v>30.4</v>
      </c>
      <c r="X192" s="57">
        <v>468227.05526394502</v>
      </c>
      <c r="Y192" s="46">
        <v>230957</v>
      </c>
      <c r="Z192" s="37">
        <f t="shared" si="58"/>
        <v>0.42013600000000001</v>
      </c>
      <c r="AA192" s="37" t="str">
        <f t="shared" si="59"/>
        <v/>
      </c>
      <c r="AB192" s="37" t="str">
        <f t="shared" si="60"/>
        <v/>
      </c>
      <c r="AC192" s="76">
        <f t="shared" si="71"/>
        <v>747.08043644708073</v>
      </c>
      <c r="AD192" s="76">
        <f t="shared" si="72"/>
        <v>0</v>
      </c>
      <c r="AE192" s="76">
        <f t="shared" si="78"/>
        <v>0</v>
      </c>
      <c r="AF192" s="76" t="str">
        <f t="shared" si="73"/>
        <v/>
      </c>
      <c r="AG192" s="37" t="str">
        <f t="shared" si="61"/>
        <v/>
      </c>
      <c r="AH192" s="37" t="str">
        <f t="shared" si="62"/>
        <v/>
      </c>
      <c r="AI192" s="38">
        <f t="shared" si="74"/>
        <v>747.08</v>
      </c>
      <c r="AJ192" s="38">
        <f t="shared" si="63"/>
        <v>747.08</v>
      </c>
      <c r="AK192" s="36">
        <f t="shared" si="64"/>
        <v>35623</v>
      </c>
      <c r="AL192" s="39">
        <f t="shared" si="65"/>
        <v>0.12439734468690533</v>
      </c>
      <c r="AM192" s="36">
        <f t="shared" si="75"/>
        <v>2748.9325228912339</v>
      </c>
      <c r="AN192" s="36">
        <f t="shared" si="76"/>
        <v>16274</v>
      </c>
      <c r="AO192" s="36">
        <f t="shared" si="66"/>
        <v>3110</v>
      </c>
      <c r="AP192" s="36">
        <f t="shared" si="67"/>
        <v>11547.85</v>
      </c>
      <c r="AQ192" s="36">
        <f t="shared" si="77"/>
        <v>10415</v>
      </c>
      <c r="AR192" s="40">
        <f t="shared" si="68"/>
        <v>16274</v>
      </c>
      <c r="AS192" s="37"/>
      <c r="AT192" s="37">
        <f t="shared" si="69"/>
        <v>1</v>
      </c>
    </row>
    <row r="193" spans="1:46" ht="15" customHeight="1" x14ac:dyDescent="0.25">
      <c r="A193" s="43">
        <v>61</v>
      </c>
      <c r="B193" s="43">
        <v>100</v>
      </c>
      <c r="C193" s="44" t="s">
        <v>180</v>
      </c>
      <c r="D193" s="35">
        <v>90208</v>
      </c>
      <c r="E193" s="36">
        <v>315</v>
      </c>
      <c r="F193" s="58">
        <f t="shared" si="53"/>
        <v>2.4983105537896004</v>
      </c>
      <c r="G193" s="52">
        <v>38</v>
      </c>
      <c r="H193" s="52">
        <v>143</v>
      </c>
      <c r="I193" s="37">
        <f t="shared" si="54"/>
        <v>26.573400000000003</v>
      </c>
      <c r="J193" s="37">
        <v>289</v>
      </c>
      <c r="K193" s="37">
        <v>334</v>
      </c>
      <c r="L193" s="37">
        <v>328</v>
      </c>
      <c r="M193" s="37">
        <v>303</v>
      </c>
      <c r="N193" s="48">
        <v>288</v>
      </c>
      <c r="O193" s="55">
        <v>305</v>
      </c>
      <c r="P193" s="45">
        <f t="shared" si="55"/>
        <v>334</v>
      </c>
      <c r="Q193" s="38">
        <f t="shared" si="56"/>
        <v>5.69</v>
      </c>
      <c r="R193" s="65">
        <v>1637400</v>
      </c>
      <c r="S193" s="65">
        <v>15597376</v>
      </c>
      <c r="T193" s="66">
        <f t="shared" si="57"/>
        <v>10.497920000000001</v>
      </c>
      <c r="U193" s="36">
        <v>64</v>
      </c>
      <c r="V193">
        <v>301</v>
      </c>
      <c r="W193">
        <f t="shared" si="70"/>
        <v>21.26</v>
      </c>
      <c r="X193" s="57">
        <v>116717.63944948099</v>
      </c>
      <c r="Y193" s="46">
        <v>100294</v>
      </c>
      <c r="Z193" s="37">
        <f t="shared" si="58"/>
        <v>0.42013600000000001</v>
      </c>
      <c r="AA193" s="37" t="str">
        <f t="shared" si="59"/>
        <v/>
      </c>
      <c r="AB193" s="37" t="str">
        <f t="shared" si="60"/>
        <v/>
      </c>
      <c r="AC193" s="76">
        <f t="shared" si="71"/>
        <v>748.30634018938554</v>
      </c>
      <c r="AD193" s="76">
        <f t="shared" si="72"/>
        <v>0</v>
      </c>
      <c r="AE193" s="76">
        <f t="shared" si="78"/>
        <v>0</v>
      </c>
      <c r="AF193" s="76" t="str">
        <f t="shared" si="73"/>
        <v/>
      </c>
      <c r="AG193" s="37" t="str">
        <f t="shared" si="61"/>
        <v/>
      </c>
      <c r="AH193" s="37" t="str">
        <f t="shared" si="62"/>
        <v/>
      </c>
      <c r="AI193" s="38">
        <f t="shared" si="74"/>
        <v>748.31</v>
      </c>
      <c r="AJ193" s="38">
        <f t="shared" si="63"/>
        <v>748.31</v>
      </c>
      <c r="AK193" s="36">
        <f t="shared" si="64"/>
        <v>186680</v>
      </c>
      <c r="AL193" s="39">
        <f t="shared" si="65"/>
        <v>0.12439734468690533</v>
      </c>
      <c r="AM193" s="36">
        <f t="shared" si="75"/>
        <v>12000.860636635131</v>
      </c>
      <c r="AN193" s="36">
        <f t="shared" si="76"/>
        <v>102209</v>
      </c>
      <c r="AO193" s="36">
        <f t="shared" si="66"/>
        <v>3150</v>
      </c>
      <c r="AP193" s="36">
        <f t="shared" si="67"/>
        <v>5014.7000000000007</v>
      </c>
      <c r="AQ193" s="36">
        <f t="shared" si="77"/>
        <v>87058</v>
      </c>
      <c r="AR193" s="40">
        <f t="shared" si="68"/>
        <v>102209</v>
      </c>
      <c r="AS193" s="37"/>
      <c r="AT193" s="37">
        <f t="shared" si="69"/>
        <v>1</v>
      </c>
    </row>
    <row r="194" spans="1:46" ht="15" customHeight="1" x14ac:dyDescent="0.25">
      <c r="A194" s="43">
        <v>85</v>
      </c>
      <c r="B194" s="43">
        <v>200</v>
      </c>
      <c r="C194" s="44" t="s">
        <v>181</v>
      </c>
      <c r="D194" s="35">
        <v>46295</v>
      </c>
      <c r="E194" s="36">
        <v>293</v>
      </c>
      <c r="F194" s="58">
        <f t="shared" si="53"/>
        <v>2.4668676203541096</v>
      </c>
      <c r="G194" s="52">
        <v>54</v>
      </c>
      <c r="H194" s="52">
        <v>160</v>
      </c>
      <c r="I194" s="37">
        <f t="shared" si="54"/>
        <v>33.75</v>
      </c>
      <c r="J194" s="37">
        <v>369</v>
      </c>
      <c r="K194" s="37">
        <v>350</v>
      </c>
      <c r="L194" s="37">
        <v>360</v>
      </c>
      <c r="M194" s="37">
        <v>329</v>
      </c>
      <c r="N194" s="48">
        <v>323</v>
      </c>
      <c r="O194" s="55">
        <v>295</v>
      </c>
      <c r="P194" s="45">
        <f t="shared" si="55"/>
        <v>369</v>
      </c>
      <c r="Q194" s="38">
        <f t="shared" si="56"/>
        <v>20.6</v>
      </c>
      <c r="R194" s="65">
        <v>996200</v>
      </c>
      <c r="S194" s="65">
        <v>28057100</v>
      </c>
      <c r="T194" s="66">
        <f t="shared" si="57"/>
        <v>3.5506160000000002</v>
      </c>
      <c r="U194" s="36">
        <v>75</v>
      </c>
      <c r="V194">
        <v>280</v>
      </c>
      <c r="W194">
        <f t="shared" si="70"/>
        <v>26.79</v>
      </c>
      <c r="X194" s="57">
        <v>260766.00024367901</v>
      </c>
      <c r="Y194" s="46">
        <v>109196</v>
      </c>
      <c r="Z194" s="37">
        <f t="shared" si="58"/>
        <v>0.42013600000000001</v>
      </c>
      <c r="AA194" s="37" t="str">
        <f t="shared" si="59"/>
        <v/>
      </c>
      <c r="AB194" s="37" t="str">
        <f t="shared" si="60"/>
        <v/>
      </c>
      <c r="AC194" s="76">
        <f t="shared" si="71"/>
        <v>741.36131938095468</v>
      </c>
      <c r="AD194" s="76">
        <f t="shared" si="72"/>
        <v>0</v>
      </c>
      <c r="AE194" s="76">
        <f t="shared" si="78"/>
        <v>0</v>
      </c>
      <c r="AF194" s="76" t="str">
        <f t="shared" si="73"/>
        <v/>
      </c>
      <c r="AG194" s="37" t="str">
        <f t="shared" si="61"/>
        <v/>
      </c>
      <c r="AH194" s="37" t="str">
        <f t="shared" si="62"/>
        <v/>
      </c>
      <c r="AI194" s="38">
        <f t="shared" si="74"/>
        <v>741.36</v>
      </c>
      <c r="AJ194" s="38">
        <f t="shared" si="63"/>
        <v>741.36</v>
      </c>
      <c r="AK194" s="36">
        <f t="shared" si="64"/>
        <v>107661</v>
      </c>
      <c r="AL194" s="39">
        <f t="shared" si="65"/>
        <v>0.12439734468690533</v>
      </c>
      <c r="AM194" s="36">
        <f t="shared" si="75"/>
        <v>7633.7674540566322</v>
      </c>
      <c r="AN194" s="36">
        <f t="shared" si="76"/>
        <v>53929</v>
      </c>
      <c r="AO194" s="36">
        <f t="shared" si="66"/>
        <v>2930</v>
      </c>
      <c r="AP194" s="36">
        <f t="shared" si="67"/>
        <v>5459.8</v>
      </c>
      <c r="AQ194" s="36">
        <f t="shared" si="77"/>
        <v>43365</v>
      </c>
      <c r="AR194" s="40">
        <f t="shared" si="68"/>
        <v>53929</v>
      </c>
      <c r="AS194" s="37"/>
      <c r="AT194" s="37">
        <f t="shared" si="69"/>
        <v>1</v>
      </c>
    </row>
    <row r="195" spans="1:46" ht="15" customHeight="1" x14ac:dyDescent="0.25">
      <c r="A195" s="43">
        <v>56</v>
      </c>
      <c r="B195" s="43">
        <v>700</v>
      </c>
      <c r="C195" s="44" t="s">
        <v>182</v>
      </c>
      <c r="D195" s="35">
        <v>65660</v>
      </c>
      <c r="E195" s="36">
        <v>209</v>
      </c>
      <c r="F195" s="58">
        <f t="shared" si="53"/>
        <v>2.3201462861110542</v>
      </c>
      <c r="G195" s="52">
        <v>34</v>
      </c>
      <c r="H195" s="52">
        <v>153</v>
      </c>
      <c r="I195" s="37">
        <f t="shared" si="54"/>
        <v>22.222200000000001</v>
      </c>
      <c r="J195" s="37">
        <v>221</v>
      </c>
      <c r="K195" s="37">
        <v>248</v>
      </c>
      <c r="L195" s="37">
        <v>234</v>
      </c>
      <c r="M195" s="37">
        <v>258</v>
      </c>
      <c r="N195" s="48">
        <v>253</v>
      </c>
      <c r="O195" s="55">
        <v>215</v>
      </c>
      <c r="P195" s="45">
        <f t="shared" si="55"/>
        <v>258</v>
      </c>
      <c r="Q195" s="38">
        <f t="shared" si="56"/>
        <v>18.989999999999998</v>
      </c>
      <c r="R195" s="65">
        <v>1059200</v>
      </c>
      <c r="S195" s="65">
        <v>8423900</v>
      </c>
      <c r="T195" s="66">
        <f t="shared" si="57"/>
        <v>12.573748999999999</v>
      </c>
      <c r="U195" s="36">
        <v>38</v>
      </c>
      <c r="V195">
        <v>306</v>
      </c>
      <c r="W195">
        <f t="shared" si="70"/>
        <v>12.42</v>
      </c>
      <c r="X195" s="57">
        <v>80849.730907271703</v>
      </c>
      <c r="Y195" s="46">
        <v>64680</v>
      </c>
      <c r="Z195" s="37">
        <f t="shared" si="58"/>
        <v>0.42013600000000001</v>
      </c>
      <c r="AA195" s="37" t="str">
        <f t="shared" si="59"/>
        <v/>
      </c>
      <c r="AB195" s="37" t="str">
        <f t="shared" si="60"/>
        <v/>
      </c>
      <c r="AC195" s="76">
        <f t="shared" si="71"/>
        <v>708.95395123735136</v>
      </c>
      <c r="AD195" s="76">
        <f t="shared" si="72"/>
        <v>0</v>
      </c>
      <c r="AE195" s="76">
        <f t="shared" si="78"/>
        <v>0</v>
      </c>
      <c r="AF195" s="76" t="str">
        <f t="shared" si="73"/>
        <v/>
      </c>
      <c r="AG195" s="37" t="str">
        <f t="shared" si="61"/>
        <v/>
      </c>
      <c r="AH195" s="37" t="str">
        <f t="shared" si="62"/>
        <v/>
      </c>
      <c r="AI195" s="38">
        <f t="shared" si="74"/>
        <v>708.95</v>
      </c>
      <c r="AJ195" s="38">
        <f t="shared" si="63"/>
        <v>708.95</v>
      </c>
      <c r="AK195" s="36">
        <f t="shared" si="64"/>
        <v>114203</v>
      </c>
      <c r="AL195" s="39">
        <f t="shared" si="65"/>
        <v>0.12439734468690533</v>
      </c>
      <c r="AM195" s="36">
        <f t="shared" si="75"/>
        <v>6038.6203031364457</v>
      </c>
      <c r="AN195" s="36">
        <f t="shared" si="76"/>
        <v>71699</v>
      </c>
      <c r="AO195" s="36">
        <f t="shared" si="66"/>
        <v>2090</v>
      </c>
      <c r="AP195" s="36">
        <f t="shared" si="67"/>
        <v>3234</v>
      </c>
      <c r="AQ195" s="36">
        <f t="shared" si="77"/>
        <v>63570</v>
      </c>
      <c r="AR195" s="40">
        <f t="shared" si="68"/>
        <v>71699</v>
      </c>
      <c r="AS195" s="37"/>
      <c r="AT195" s="37">
        <f t="shared" si="69"/>
        <v>1</v>
      </c>
    </row>
    <row r="196" spans="1:46" ht="15" customHeight="1" x14ac:dyDescent="0.25">
      <c r="A196" s="43">
        <v>65</v>
      </c>
      <c r="B196" s="43">
        <v>300</v>
      </c>
      <c r="C196" s="44" t="s">
        <v>183</v>
      </c>
      <c r="D196" s="35">
        <v>153731</v>
      </c>
      <c r="E196" s="36">
        <v>455</v>
      </c>
      <c r="F196" s="58">
        <f t="shared" si="53"/>
        <v>2.6580113966571126</v>
      </c>
      <c r="G196" s="52">
        <v>59</v>
      </c>
      <c r="H196" s="52">
        <v>203</v>
      </c>
      <c r="I196" s="37">
        <f t="shared" si="54"/>
        <v>29.064</v>
      </c>
      <c r="J196" s="37">
        <v>497</v>
      </c>
      <c r="K196" s="37">
        <v>590</v>
      </c>
      <c r="L196" s="37">
        <v>562</v>
      </c>
      <c r="M196" s="37">
        <v>529</v>
      </c>
      <c r="N196" s="48">
        <v>505</v>
      </c>
      <c r="O196" s="55">
        <v>458</v>
      </c>
      <c r="P196" s="45">
        <f t="shared" si="55"/>
        <v>590</v>
      </c>
      <c r="Q196" s="38">
        <f t="shared" si="56"/>
        <v>22.88</v>
      </c>
      <c r="R196" s="65">
        <v>10187300</v>
      </c>
      <c r="S196" s="65">
        <v>26574921</v>
      </c>
      <c r="T196" s="66">
        <f t="shared" si="57"/>
        <v>38.334263</v>
      </c>
      <c r="U196" s="36">
        <v>87</v>
      </c>
      <c r="V196">
        <v>502</v>
      </c>
      <c r="W196">
        <f t="shared" si="70"/>
        <v>17.329999999999998</v>
      </c>
      <c r="X196" s="57">
        <v>271054.34109567001</v>
      </c>
      <c r="Y196" s="46">
        <v>354083</v>
      </c>
      <c r="Z196" s="37">
        <f t="shared" si="58"/>
        <v>0.42013600000000001</v>
      </c>
      <c r="AA196" s="37" t="str">
        <f t="shared" si="59"/>
        <v/>
      </c>
      <c r="AB196" s="37" t="str">
        <f t="shared" si="60"/>
        <v/>
      </c>
      <c r="AC196" s="76">
        <f t="shared" si="71"/>
        <v>783.58058325943307</v>
      </c>
      <c r="AD196" s="76">
        <f t="shared" si="72"/>
        <v>0</v>
      </c>
      <c r="AE196" s="76">
        <f t="shared" si="78"/>
        <v>0</v>
      </c>
      <c r="AF196" s="76" t="str">
        <f t="shared" si="73"/>
        <v/>
      </c>
      <c r="AG196" s="37" t="str">
        <f t="shared" si="61"/>
        <v/>
      </c>
      <c r="AH196" s="37" t="str">
        <f t="shared" si="62"/>
        <v/>
      </c>
      <c r="AI196" s="38">
        <f t="shared" si="74"/>
        <v>783.58</v>
      </c>
      <c r="AJ196" s="38">
        <f t="shared" si="63"/>
        <v>783.58</v>
      </c>
      <c r="AK196" s="36">
        <f t="shared" si="64"/>
        <v>242649</v>
      </c>
      <c r="AL196" s="39">
        <f t="shared" si="65"/>
        <v>0.12439734468690533</v>
      </c>
      <c r="AM196" s="36">
        <f t="shared" si="75"/>
        <v>11061.163094870248</v>
      </c>
      <c r="AN196" s="36">
        <f t="shared" si="76"/>
        <v>164792</v>
      </c>
      <c r="AO196" s="36">
        <f t="shared" si="66"/>
        <v>4550</v>
      </c>
      <c r="AP196" s="36">
        <f t="shared" si="67"/>
        <v>17704.150000000001</v>
      </c>
      <c r="AQ196" s="36">
        <f t="shared" si="77"/>
        <v>149181</v>
      </c>
      <c r="AR196" s="40">
        <f t="shared" si="68"/>
        <v>164792</v>
      </c>
      <c r="AS196" s="37"/>
      <c r="AT196" s="37">
        <f t="shared" si="69"/>
        <v>1</v>
      </c>
    </row>
    <row r="197" spans="1:46" ht="15" customHeight="1" x14ac:dyDescent="0.25">
      <c r="A197" s="43">
        <v>76</v>
      </c>
      <c r="B197" s="43">
        <v>400</v>
      </c>
      <c r="C197" s="44" t="s">
        <v>184</v>
      </c>
      <c r="D197" s="35">
        <v>7682</v>
      </c>
      <c r="E197" s="36">
        <v>104</v>
      </c>
      <c r="F197" s="58">
        <f t="shared" si="53"/>
        <v>2.0170333392987803</v>
      </c>
      <c r="G197" s="52">
        <v>20</v>
      </c>
      <c r="H197" s="52">
        <v>62</v>
      </c>
      <c r="I197" s="37">
        <f t="shared" si="54"/>
        <v>32.258099999999999</v>
      </c>
      <c r="J197" s="37">
        <v>136</v>
      </c>
      <c r="K197" s="37">
        <v>152</v>
      </c>
      <c r="L197" s="37">
        <v>98</v>
      </c>
      <c r="M197" s="37">
        <v>108</v>
      </c>
      <c r="N197" s="48">
        <v>97</v>
      </c>
      <c r="O197" s="55">
        <v>103</v>
      </c>
      <c r="P197" s="45">
        <f t="shared" si="55"/>
        <v>152</v>
      </c>
      <c r="Q197" s="38">
        <f t="shared" si="56"/>
        <v>31.58</v>
      </c>
      <c r="R197" s="65">
        <v>1335700</v>
      </c>
      <c r="S197" s="65">
        <v>6753341</v>
      </c>
      <c r="T197" s="66">
        <f t="shared" si="57"/>
        <v>19.778358999999998</v>
      </c>
      <c r="U197" s="36">
        <v>18</v>
      </c>
      <c r="V197">
        <v>148</v>
      </c>
      <c r="W197">
        <f t="shared" si="70"/>
        <v>12.16</v>
      </c>
      <c r="X197" s="57">
        <v>74410.6498525192</v>
      </c>
      <c r="Y197" s="46">
        <v>61847</v>
      </c>
      <c r="Z197" s="37">
        <f t="shared" si="58"/>
        <v>0.42013600000000001</v>
      </c>
      <c r="AA197" s="37" t="str">
        <f t="shared" si="59"/>
        <v/>
      </c>
      <c r="AB197" s="37" t="str">
        <f t="shared" si="60"/>
        <v/>
      </c>
      <c r="AC197" s="76">
        <f t="shared" si="71"/>
        <v>642.00327288429673</v>
      </c>
      <c r="AD197" s="76">
        <f t="shared" si="72"/>
        <v>0</v>
      </c>
      <c r="AE197" s="76">
        <f t="shared" si="78"/>
        <v>0</v>
      </c>
      <c r="AF197" s="76" t="str">
        <f t="shared" si="73"/>
        <v/>
      </c>
      <c r="AG197" s="37" t="str">
        <f t="shared" si="61"/>
        <v/>
      </c>
      <c r="AH197" s="37" t="str">
        <f t="shared" si="62"/>
        <v/>
      </c>
      <c r="AI197" s="38">
        <f t="shared" si="74"/>
        <v>642</v>
      </c>
      <c r="AJ197" s="38">
        <f t="shared" si="63"/>
        <v>642</v>
      </c>
      <c r="AK197" s="36">
        <f t="shared" si="64"/>
        <v>35505</v>
      </c>
      <c r="AL197" s="39">
        <f t="shared" si="65"/>
        <v>0.12439734468690533</v>
      </c>
      <c r="AM197" s="36">
        <f t="shared" si="75"/>
        <v>3461.107321223767</v>
      </c>
      <c r="AN197" s="36">
        <f t="shared" si="76"/>
        <v>11143</v>
      </c>
      <c r="AO197" s="36">
        <f t="shared" si="66"/>
        <v>1040</v>
      </c>
      <c r="AP197" s="36">
        <f t="shared" si="67"/>
        <v>3092.3500000000004</v>
      </c>
      <c r="AQ197" s="36">
        <f t="shared" si="77"/>
        <v>6642</v>
      </c>
      <c r="AR197" s="40">
        <f t="shared" si="68"/>
        <v>11143</v>
      </c>
      <c r="AS197" s="37"/>
      <c r="AT197" s="37">
        <f t="shared" si="69"/>
        <v>1</v>
      </c>
    </row>
    <row r="198" spans="1:46" ht="15" customHeight="1" x14ac:dyDescent="0.25">
      <c r="A198" s="43">
        <v>83</v>
      </c>
      <c r="B198" s="43">
        <v>200</v>
      </c>
      <c r="C198" s="44" t="s">
        <v>185</v>
      </c>
      <c r="D198" s="35">
        <v>32542</v>
      </c>
      <c r="E198" s="36">
        <v>83</v>
      </c>
      <c r="F198" s="58">
        <f t="shared" si="53"/>
        <v>1.919078092376074</v>
      </c>
      <c r="G198" s="52">
        <v>31</v>
      </c>
      <c r="H198" s="52">
        <v>59</v>
      </c>
      <c r="I198" s="37">
        <f t="shared" si="54"/>
        <v>52.542400000000001</v>
      </c>
      <c r="J198" s="37">
        <v>179</v>
      </c>
      <c r="K198" s="37">
        <v>139</v>
      </c>
      <c r="L198" s="37">
        <v>128</v>
      </c>
      <c r="M198" s="37">
        <v>137</v>
      </c>
      <c r="N198" s="48">
        <v>108</v>
      </c>
      <c r="O198" s="55">
        <v>84</v>
      </c>
      <c r="P198" s="45">
        <f t="shared" si="55"/>
        <v>179</v>
      </c>
      <c r="Q198" s="38">
        <f t="shared" si="56"/>
        <v>53.63</v>
      </c>
      <c r="R198" s="65">
        <v>449900</v>
      </c>
      <c r="S198" s="65">
        <v>2534840</v>
      </c>
      <c r="T198" s="66">
        <f t="shared" si="57"/>
        <v>17.748654999999999</v>
      </c>
      <c r="U198" s="36">
        <v>19</v>
      </c>
      <c r="V198">
        <v>71</v>
      </c>
      <c r="W198">
        <f t="shared" si="70"/>
        <v>26.76</v>
      </c>
      <c r="X198" s="57">
        <v>25365.9011207396</v>
      </c>
      <c r="Y198" s="46">
        <v>58000</v>
      </c>
      <c r="Z198" s="37">
        <f t="shared" si="58"/>
        <v>0.42013600000000001</v>
      </c>
      <c r="AA198" s="37" t="str">
        <f t="shared" si="59"/>
        <v/>
      </c>
      <c r="AB198" s="37" t="str">
        <f t="shared" si="60"/>
        <v/>
      </c>
      <c r="AC198" s="76">
        <f t="shared" si="71"/>
        <v>620.36721180975007</v>
      </c>
      <c r="AD198" s="76">
        <f t="shared" si="72"/>
        <v>0</v>
      </c>
      <c r="AE198" s="76">
        <f t="shared" si="78"/>
        <v>0</v>
      </c>
      <c r="AF198" s="76" t="str">
        <f t="shared" si="73"/>
        <v/>
      </c>
      <c r="AG198" s="37" t="str">
        <f t="shared" si="61"/>
        <v/>
      </c>
      <c r="AH198" s="37" t="str">
        <f t="shared" si="62"/>
        <v/>
      </c>
      <c r="AI198" s="38">
        <f t="shared" si="74"/>
        <v>620.37</v>
      </c>
      <c r="AJ198" s="38">
        <f t="shared" si="63"/>
        <v>620.37</v>
      </c>
      <c r="AK198" s="36">
        <f t="shared" si="64"/>
        <v>40834</v>
      </c>
      <c r="AL198" s="39">
        <f t="shared" si="65"/>
        <v>0.12439734468690533</v>
      </c>
      <c r="AM198" s="36">
        <f t="shared" si="75"/>
        <v>1031.5027821438191</v>
      </c>
      <c r="AN198" s="36">
        <f t="shared" si="76"/>
        <v>33574</v>
      </c>
      <c r="AO198" s="36">
        <f t="shared" si="66"/>
        <v>830</v>
      </c>
      <c r="AP198" s="36">
        <f t="shared" si="67"/>
        <v>2900</v>
      </c>
      <c r="AQ198" s="36">
        <f t="shared" si="77"/>
        <v>31712</v>
      </c>
      <c r="AR198" s="40">
        <f t="shared" si="68"/>
        <v>33574</v>
      </c>
      <c r="AS198" s="37"/>
      <c r="AT198" s="37">
        <f t="shared" si="69"/>
        <v>1</v>
      </c>
    </row>
    <row r="199" spans="1:46" ht="15" customHeight="1" x14ac:dyDescent="0.25">
      <c r="A199" s="43">
        <v>47</v>
      </c>
      <c r="B199" s="43">
        <v>400</v>
      </c>
      <c r="C199" s="44" t="s">
        <v>186</v>
      </c>
      <c r="D199" s="35">
        <v>57930</v>
      </c>
      <c r="E199" s="36">
        <v>347</v>
      </c>
      <c r="F199" s="58">
        <f t="shared" si="53"/>
        <v>2.5403294747908736</v>
      </c>
      <c r="G199" s="52">
        <v>24</v>
      </c>
      <c r="H199" s="52">
        <v>165</v>
      </c>
      <c r="I199" s="37">
        <f t="shared" si="54"/>
        <v>14.545500000000001</v>
      </c>
      <c r="J199" s="37">
        <v>361</v>
      </c>
      <c r="K199" s="37">
        <v>282</v>
      </c>
      <c r="L199" s="37">
        <v>252</v>
      </c>
      <c r="M199" s="37">
        <v>276</v>
      </c>
      <c r="N199" s="48">
        <v>350</v>
      </c>
      <c r="O199" s="55">
        <v>348</v>
      </c>
      <c r="P199" s="45">
        <f t="shared" si="55"/>
        <v>361</v>
      </c>
      <c r="Q199" s="38">
        <f t="shared" si="56"/>
        <v>3.88</v>
      </c>
      <c r="R199" s="65">
        <v>3928300</v>
      </c>
      <c r="S199" s="65">
        <v>28887205</v>
      </c>
      <c r="T199" s="66">
        <f t="shared" si="57"/>
        <v>13.598754</v>
      </c>
      <c r="U199" s="36">
        <v>69</v>
      </c>
      <c r="V199">
        <v>389</v>
      </c>
      <c r="W199">
        <f t="shared" si="70"/>
        <v>17.739999999999998</v>
      </c>
      <c r="X199" s="57">
        <v>299173.35745883902</v>
      </c>
      <c r="Y199" s="46">
        <v>89501</v>
      </c>
      <c r="Z199" s="37">
        <f t="shared" si="58"/>
        <v>0.42013600000000001</v>
      </c>
      <c r="AA199" s="37" t="str">
        <f t="shared" si="59"/>
        <v/>
      </c>
      <c r="AB199" s="37" t="str">
        <f t="shared" si="60"/>
        <v/>
      </c>
      <c r="AC199" s="76">
        <f t="shared" si="71"/>
        <v>757.58735340338376</v>
      </c>
      <c r="AD199" s="76">
        <f t="shared" si="72"/>
        <v>0</v>
      </c>
      <c r="AE199" s="76">
        <f t="shared" si="78"/>
        <v>0</v>
      </c>
      <c r="AF199" s="76" t="str">
        <f t="shared" si="73"/>
        <v/>
      </c>
      <c r="AG199" s="37" t="str">
        <f t="shared" si="61"/>
        <v/>
      </c>
      <c r="AH199" s="37" t="str">
        <f t="shared" si="62"/>
        <v/>
      </c>
      <c r="AI199" s="38">
        <f t="shared" si="74"/>
        <v>757.59</v>
      </c>
      <c r="AJ199" s="38">
        <f t="shared" si="63"/>
        <v>757.59</v>
      </c>
      <c r="AK199" s="36">
        <f t="shared" si="64"/>
        <v>137190</v>
      </c>
      <c r="AL199" s="39">
        <f t="shared" si="65"/>
        <v>0.12439734468690533</v>
      </c>
      <c r="AM199" s="36">
        <f t="shared" si="75"/>
        <v>9859.7335398841169</v>
      </c>
      <c r="AN199" s="36">
        <f t="shared" si="76"/>
        <v>67790</v>
      </c>
      <c r="AO199" s="36">
        <f t="shared" si="66"/>
        <v>3470</v>
      </c>
      <c r="AP199" s="36">
        <f t="shared" si="67"/>
        <v>4475.05</v>
      </c>
      <c r="AQ199" s="36">
        <f t="shared" si="77"/>
        <v>54460</v>
      </c>
      <c r="AR199" s="40">
        <f t="shared" si="68"/>
        <v>67790</v>
      </c>
      <c r="AS199" s="37"/>
      <c r="AT199" s="37">
        <f t="shared" si="69"/>
        <v>1</v>
      </c>
    </row>
    <row r="200" spans="1:46" ht="15" customHeight="1" x14ac:dyDescent="0.25">
      <c r="A200" s="43">
        <v>47</v>
      </c>
      <c r="B200" s="43">
        <v>500</v>
      </c>
      <c r="C200" s="44" t="s">
        <v>187</v>
      </c>
      <c r="D200" s="35">
        <v>429468</v>
      </c>
      <c r="E200" s="36">
        <v>1485</v>
      </c>
      <c r="F200" s="58">
        <f t="shared" si="53"/>
        <v>3.171726453653231</v>
      </c>
      <c r="G200" s="52">
        <v>161</v>
      </c>
      <c r="H200" s="52">
        <v>592</v>
      </c>
      <c r="I200" s="37">
        <f t="shared" si="54"/>
        <v>27.195900000000002</v>
      </c>
      <c r="J200" s="37">
        <v>1058</v>
      </c>
      <c r="K200" s="37">
        <v>1066</v>
      </c>
      <c r="L200" s="37">
        <v>1082</v>
      </c>
      <c r="M200" s="37">
        <v>1233</v>
      </c>
      <c r="N200" s="45">
        <v>1469</v>
      </c>
      <c r="O200" s="55">
        <v>1472</v>
      </c>
      <c r="P200" s="45">
        <f t="shared" si="55"/>
        <v>1472</v>
      </c>
      <c r="Q200" s="38">
        <f t="shared" si="56"/>
        <v>0</v>
      </c>
      <c r="R200" s="65">
        <v>18942400</v>
      </c>
      <c r="S200" s="65">
        <v>105347200</v>
      </c>
      <c r="T200" s="66">
        <f t="shared" si="57"/>
        <v>17.980924000000002</v>
      </c>
      <c r="U200" s="36">
        <v>325</v>
      </c>
      <c r="V200">
        <v>1349</v>
      </c>
      <c r="W200">
        <f t="shared" si="70"/>
        <v>24.09</v>
      </c>
      <c r="X200" s="57">
        <v>1267191.42496816</v>
      </c>
      <c r="Y200" s="46">
        <v>895254</v>
      </c>
      <c r="Z200" s="37">
        <f t="shared" si="58"/>
        <v>0.42013600000000001</v>
      </c>
      <c r="AA200" s="37" t="str">
        <f t="shared" si="59"/>
        <v/>
      </c>
      <c r="AB200" s="37" t="str">
        <f t="shared" si="60"/>
        <v/>
      </c>
      <c r="AC200" s="76">
        <f t="shared" si="71"/>
        <v>897.04842390356475</v>
      </c>
      <c r="AD200" s="76">
        <f t="shared" si="72"/>
        <v>0</v>
      </c>
      <c r="AE200" s="76">
        <f t="shared" si="78"/>
        <v>0</v>
      </c>
      <c r="AF200" s="76" t="str">
        <f t="shared" si="73"/>
        <v/>
      </c>
      <c r="AG200" s="37" t="str">
        <f t="shared" si="61"/>
        <v/>
      </c>
      <c r="AH200" s="37" t="str">
        <f t="shared" si="62"/>
        <v/>
      </c>
      <c r="AI200" s="38">
        <f t="shared" si="74"/>
        <v>897.05</v>
      </c>
      <c r="AJ200" s="38">
        <f t="shared" si="63"/>
        <v>897.05</v>
      </c>
      <c r="AK200" s="36">
        <f t="shared" si="64"/>
        <v>799727</v>
      </c>
      <c r="AL200" s="39">
        <f t="shared" si="65"/>
        <v>0.12439734468690533</v>
      </c>
      <c r="AM200" s="36">
        <f t="shared" si="75"/>
        <v>46059.236446428884</v>
      </c>
      <c r="AN200" s="36">
        <f t="shared" si="76"/>
        <v>475527</v>
      </c>
      <c r="AO200" s="36">
        <f t="shared" si="66"/>
        <v>14850</v>
      </c>
      <c r="AP200" s="36">
        <f t="shared" si="67"/>
        <v>44762.700000000004</v>
      </c>
      <c r="AQ200" s="36">
        <f t="shared" si="77"/>
        <v>414618</v>
      </c>
      <c r="AR200" s="40">
        <f t="shared" si="68"/>
        <v>475527</v>
      </c>
      <c r="AS200" s="37"/>
      <c r="AT200" s="37">
        <f t="shared" si="69"/>
        <v>1</v>
      </c>
    </row>
    <row r="201" spans="1:46" ht="15" customHeight="1" x14ac:dyDescent="0.25">
      <c r="A201" s="43">
        <v>37</v>
      </c>
      <c r="B201" s="43">
        <v>300</v>
      </c>
      <c r="C201" s="44" t="s">
        <v>188</v>
      </c>
      <c r="D201" s="35">
        <v>617210</v>
      </c>
      <c r="E201" s="36">
        <v>1466</v>
      </c>
      <c r="F201" s="58">
        <f t="shared" si="53"/>
        <v>3.166133970305109</v>
      </c>
      <c r="G201" s="52">
        <v>243</v>
      </c>
      <c r="H201" s="52">
        <v>662</v>
      </c>
      <c r="I201" s="37">
        <f t="shared" si="54"/>
        <v>36.706899999999997</v>
      </c>
      <c r="J201" s="37">
        <v>1699</v>
      </c>
      <c r="K201" s="37">
        <v>1901</v>
      </c>
      <c r="L201" s="37">
        <v>1626</v>
      </c>
      <c r="M201" s="37">
        <v>1539</v>
      </c>
      <c r="N201" s="45">
        <v>1540</v>
      </c>
      <c r="O201" s="55">
        <v>1466</v>
      </c>
      <c r="P201" s="45">
        <f t="shared" si="55"/>
        <v>1901</v>
      </c>
      <c r="Q201" s="38">
        <f t="shared" si="56"/>
        <v>22.88</v>
      </c>
      <c r="R201" s="65">
        <v>16344000</v>
      </c>
      <c r="S201" s="65">
        <v>70976080</v>
      </c>
      <c r="T201" s="66">
        <f t="shared" si="57"/>
        <v>23.027476</v>
      </c>
      <c r="U201" s="36">
        <v>391</v>
      </c>
      <c r="V201">
        <v>1440</v>
      </c>
      <c r="W201">
        <f t="shared" si="70"/>
        <v>27.15</v>
      </c>
      <c r="X201" s="57">
        <v>741650.03022958594</v>
      </c>
      <c r="Y201" s="46">
        <v>1262357</v>
      </c>
      <c r="Z201" s="37">
        <f t="shared" si="58"/>
        <v>0.42013600000000001</v>
      </c>
      <c r="AA201" s="37" t="str">
        <f t="shared" si="59"/>
        <v/>
      </c>
      <c r="AB201" s="37" t="str">
        <f t="shared" si="60"/>
        <v/>
      </c>
      <c r="AC201" s="76">
        <f t="shared" si="71"/>
        <v>895.81317295908161</v>
      </c>
      <c r="AD201" s="76">
        <f t="shared" si="72"/>
        <v>0</v>
      </c>
      <c r="AE201" s="76">
        <f t="shared" si="78"/>
        <v>0</v>
      </c>
      <c r="AF201" s="76" t="str">
        <f t="shared" si="73"/>
        <v/>
      </c>
      <c r="AG201" s="37" t="str">
        <f t="shared" si="61"/>
        <v/>
      </c>
      <c r="AH201" s="37" t="str">
        <f t="shared" si="62"/>
        <v/>
      </c>
      <c r="AI201" s="38">
        <f t="shared" si="74"/>
        <v>895.81</v>
      </c>
      <c r="AJ201" s="38">
        <f t="shared" si="63"/>
        <v>895.81</v>
      </c>
      <c r="AK201" s="36">
        <f t="shared" si="64"/>
        <v>1001664</v>
      </c>
      <c r="AL201" s="39">
        <f t="shared" si="65"/>
        <v>0.12439734468690533</v>
      </c>
      <c r="AM201" s="36">
        <f t="shared" si="75"/>
        <v>47825.056754259502</v>
      </c>
      <c r="AN201" s="36">
        <f t="shared" si="76"/>
        <v>665035</v>
      </c>
      <c r="AO201" s="36">
        <f t="shared" si="66"/>
        <v>14660</v>
      </c>
      <c r="AP201" s="36">
        <f t="shared" si="67"/>
        <v>63117.850000000006</v>
      </c>
      <c r="AQ201" s="36">
        <f t="shared" si="77"/>
        <v>602550</v>
      </c>
      <c r="AR201" s="40">
        <f t="shared" si="68"/>
        <v>665035</v>
      </c>
      <c r="AS201" s="37"/>
      <c r="AT201" s="37">
        <f t="shared" si="69"/>
        <v>1</v>
      </c>
    </row>
    <row r="202" spans="1:46" ht="15" customHeight="1" x14ac:dyDescent="0.25">
      <c r="A202" s="43">
        <v>27</v>
      </c>
      <c r="B202" s="43">
        <v>6600</v>
      </c>
      <c r="C202" s="44" t="s">
        <v>189</v>
      </c>
      <c r="D202" s="35">
        <v>0</v>
      </c>
      <c r="E202" s="36">
        <v>8021</v>
      </c>
      <c r="F202" s="58">
        <f t="shared" si="53"/>
        <v>3.9042285163400785</v>
      </c>
      <c r="G202" s="52">
        <v>162</v>
      </c>
      <c r="H202" s="52">
        <v>2643</v>
      </c>
      <c r="I202" s="37">
        <f t="shared" si="54"/>
        <v>6.1294000000000004</v>
      </c>
      <c r="J202" s="37">
        <v>517</v>
      </c>
      <c r="K202" s="37">
        <v>4070</v>
      </c>
      <c r="L202" s="37">
        <v>4443</v>
      </c>
      <c r="M202" s="37">
        <v>4699</v>
      </c>
      <c r="N202" s="45">
        <v>4671</v>
      </c>
      <c r="O202" s="55">
        <v>7262</v>
      </c>
      <c r="P202" s="45">
        <f t="shared" si="55"/>
        <v>7262</v>
      </c>
      <c r="Q202" s="38">
        <f t="shared" si="56"/>
        <v>0</v>
      </c>
      <c r="R202" s="65">
        <v>199693700</v>
      </c>
      <c r="S202" s="65">
        <v>1674897002</v>
      </c>
      <c r="T202" s="66">
        <f t="shared" si="57"/>
        <v>11.922745000000001</v>
      </c>
      <c r="U202" s="36">
        <v>944</v>
      </c>
      <c r="V202">
        <v>7257</v>
      </c>
      <c r="W202">
        <f t="shared" si="70"/>
        <v>13.01</v>
      </c>
      <c r="X202" s="57">
        <v>14176425.742382506</v>
      </c>
      <c r="Y202" s="46">
        <v>6302260</v>
      </c>
      <c r="Z202" s="37">
        <f t="shared" si="58"/>
        <v>0.42013600000000001</v>
      </c>
      <c r="AA202" s="37" t="str">
        <f t="shared" si="59"/>
        <v/>
      </c>
      <c r="AB202" s="37" t="str">
        <f t="shared" si="60"/>
        <v/>
      </c>
      <c r="AC202" s="76">
        <f t="shared" si="71"/>
        <v>0</v>
      </c>
      <c r="AD202" s="76">
        <f t="shared" si="72"/>
        <v>745.24692572124991</v>
      </c>
      <c r="AE202" s="76">
        <f t="shared" si="78"/>
        <v>0</v>
      </c>
      <c r="AF202" s="76" t="str">
        <f t="shared" si="73"/>
        <v/>
      </c>
      <c r="AG202" s="37" t="str">
        <f t="shared" si="61"/>
        <v/>
      </c>
      <c r="AH202" s="37" t="str">
        <f t="shared" si="62"/>
        <v/>
      </c>
      <c r="AI202" s="38">
        <f t="shared" si="74"/>
        <v>745.25</v>
      </c>
      <c r="AJ202" s="38">
        <f t="shared" si="63"/>
        <v>745.25</v>
      </c>
      <c r="AK202" s="36">
        <f t="shared" si="64"/>
        <v>21623</v>
      </c>
      <c r="AL202" s="39">
        <f t="shared" si="65"/>
        <v>0.12439734468690533</v>
      </c>
      <c r="AM202" s="36">
        <f t="shared" si="75"/>
        <v>2689.8437841649538</v>
      </c>
      <c r="AN202" s="36">
        <f t="shared" si="76"/>
        <v>2690</v>
      </c>
      <c r="AO202" s="36">
        <f t="shared" si="66"/>
        <v>80210</v>
      </c>
      <c r="AP202" s="36">
        <f t="shared" si="67"/>
        <v>315113</v>
      </c>
      <c r="AQ202" s="36">
        <f t="shared" si="77"/>
        <v>-80210</v>
      </c>
      <c r="AR202" s="40">
        <f t="shared" si="68"/>
        <v>2690</v>
      </c>
      <c r="AS202" s="37"/>
      <c r="AT202" s="37">
        <f t="shared" si="69"/>
        <v>1</v>
      </c>
    </row>
    <row r="203" spans="1:46" ht="15" customHeight="1" x14ac:dyDescent="0.25">
      <c r="A203" s="43">
        <v>27</v>
      </c>
      <c r="B203" s="43">
        <v>500</v>
      </c>
      <c r="C203" s="44" t="s">
        <v>190</v>
      </c>
      <c r="D203" s="35">
        <v>0</v>
      </c>
      <c r="E203" s="36">
        <v>3885</v>
      </c>
      <c r="F203" s="58">
        <f t="shared" si="53"/>
        <v>3.5893910231369333</v>
      </c>
      <c r="G203" s="52">
        <v>231</v>
      </c>
      <c r="H203" s="52">
        <v>1616</v>
      </c>
      <c r="I203" s="37">
        <f t="shared" si="54"/>
        <v>14.294599999999999</v>
      </c>
      <c r="J203" s="37">
        <v>3853</v>
      </c>
      <c r="K203" s="37">
        <v>3716</v>
      </c>
      <c r="L203" s="37">
        <v>3653</v>
      </c>
      <c r="M203" s="37">
        <v>3853</v>
      </c>
      <c r="N203" s="45">
        <v>3642</v>
      </c>
      <c r="O203" s="55">
        <v>3899</v>
      </c>
      <c r="P203" s="45">
        <f t="shared" si="55"/>
        <v>3899</v>
      </c>
      <c r="Q203" s="38">
        <f t="shared" si="56"/>
        <v>0.36</v>
      </c>
      <c r="R203" s="65">
        <v>28757600</v>
      </c>
      <c r="S203" s="65">
        <v>1879507800</v>
      </c>
      <c r="T203" s="66">
        <f t="shared" si="57"/>
        <v>1.53006</v>
      </c>
      <c r="U203" s="36">
        <v>698</v>
      </c>
      <c r="V203">
        <v>3878</v>
      </c>
      <c r="W203">
        <f t="shared" si="70"/>
        <v>18</v>
      </c>
      <c r="X203" s="57">
        <v>18613540.0182046</v>
      </c>
      <c r="Y203" s="46">
        <v>3109372</v>
      </c>
      <c r="Z203" s="37">
        <f t="shared" si="58"/>
        <v>0.42013600000000001</v>
      </c>
      <c r="AA203" s="37" t="str">
        <f t="shared" si="59"/>
        <v/>
      </c>
      <c r="AB203" s="37" t="str">
        <f t="shared" si="60"/>
        <v/>
      </c>
      <c r="AC203" s="76">
        <f t="shared" si="71"/>
        <v>0</v>
      </c>
      <c r="AD203" s="76">
        <f t="shared" si="72"/>
        <v>704.373575265</v>
      </c>
      <c r="AE203" s="76">
        <f t="shared" si="78"/>
        <v>0</v>
      </c>
      <c r="AF203" s="76" t="str">
        <f t="shared" si="73"/>
        <v/>
      </c>
      <c r="AG203" s="37" t="str">
        <f t="shared" si="61"/>
        <v/>
      </c>
      <c r="AH203" s="37" t="str">
        <f t="shared" si="62"/>
        <v/>
      </c>
      <c r="AI203" s="38">
        <f t="shared" si="74"/>
        <v>704.37</v>
      </c>
      <c r="AJ203" s="38">
        <f t="shared" si="63"/>
        <v>704.37</v>
      </c>
      <c r="AK203" s="36">
        <f t="shared" si="64"/>
        <v>0</v>
      </c>
      <c r="AL203" s="39">
        <f t="shared" si="65"/>
        <v>0.12439734468690533</v>
      </c>
      <c r="AM203" s="36">
        <f t="shared" si="75"/>
        <v>0</v>
      </c>
      <c r="AN203" s="36">
        <f t="shared" si="76"/>
        <v>0</v>
      </c>
      <c r="AO203" s="36">
        <f t="shared" si="66"/>
        <v>38850</v>
      </c>
      <c r="AP203" s="36">
        <f t="shared" si="67"/>
        <v>155468.6</v>
      </c>
      <c r="AQ203" s="36">
        <f t="shared" si="77"/>
        <v>-38850</v>
      </c>
      <c r="AR203" s="40">
        <f t="shared" si="68"/>
        <v>0</v>
      </c>
      <c r="AS203" s="37"/>
      <c r="AT203" s="37">
        <f t="shared" si="69"/>
        <v>0</v>
      </c>
    </row>
    <row r="204" spans="1:46" ht="15" customHeight="1" x14ac:dyDescent="0.25">
      <c r="A204" s="43">
        <v>56</v>
      </c>
      <c r="B204" s="43">
        <v>800</v>
      </c>
      <c r="C204" s="44" t="s">
        <v>191</v>
      </c>
      <c r="D204" s="35">
        <v>78398</v>
      </c>
      <c r="E204" s="36">
        <v>329</v>
      </c>
      <c r="F204" s="58">
        <f t="shared" ref="F204:F267" si="79">LOG10(E204)</f>
        <v>2.5171958979499744</v>
      </c>
      <c r="G204" s="52">
        <v>38</v>
      </c>
      <c r="H204" s="52">
        <v>119</v>
      </c>
      <c r="I204" s="37">
        <f t="shared" ref="I204:I267" si="80">ROUND(G204/H204,6)*100</f>
        <v>31.9328</v>
      </c>
      <c r="J204" s="37">
        <v>287</v>
      </c>
      <c r="K204" s="37">
        <v>392</v>
      </c>
      <c r="L204" s="37">
        <v>303</v>
      </c>
      <c r="M204" s="37">
        <v>328</v>
      </c>
      <c r="N204" s="48">
        <v>322</v>
      </c>
      <c r="O204" s="55">
        <v>330</v>
      </c>
      <c r="P204" s="45">
        <f t="shared" ref="P204:P267" si="81">MAX(J204:O204)</f>
        <v>392</v>
      </c>
      <c r="Q204" s="38">
        <f t="shared" ref="Q204:Q267" si="82">ROUND(IF(100*(1-(E204/P204))&lt;0,0,100*(1-E204/P204)),2)</f>
        <v>16.07</v>
      </c>
      <c r="R204" s="65">
        <v>1884100</v>
      </c>
      <c r="S204" s="65">
        <v>18755000</v>
      </c>
      <c r="T204" s="66">
        <f t="shared" ref="T204:T267" si="83">ROUND(R204/S204*100,6)</f>
        <v>10.045854</v>
      </c>
      <c r="U204" s="36">
        <v>44</v>
      </c>
      <c r="V204">
        <v>228</v>
      </c>
      <c r="W204">
        <f t="shared" si="70"/>
        <v>19.3</v>
      </c>
      <c r="X204" s="57">
        <v>160013.80539072899</v>
      </c>
      <c r="Y204" s="46">
        <v>85399</v>
      </c>
      <c r="Z204" s="37">
        <f t="shared" ref="Z204:Z267" si="84">ROUND(Y$11/X$11,6)</f>
        <v>0.42013600000000001</v>
      </c>
      <c r="AA204" s="37" t="str">
        <f t="shared" ref="AA204:AA267" si="85">IF(AND(2500&lt;=E204,E204&lt;3000),(E204-2500)*0.002,"")</f>
        <v/>
      </c>
      <c r="AB204" s="37" t="str">
        <f t="shared" ref="AB204:AB267" si="86">IF(AND(10000&lt;=E204,E204&lt;11000),(11000-E204)*0.001,"")</f>
        <v/>
      </c>
      <c r="AC204" s="76">
        <f t="shared" si="71"/>
        <v>752.47767835149648</v>
      </c>
      <c r="AD204" s="76">
        <f t="shared" si="72"/>
        <v>0</v>
      </c>
      <c r="AE204" s="76">
        <f t="shared" si="78"/>
        <v>0</v>
      </c>
      <c r="AF204" s="76" t="str">
        <f t="shared" si="73"/>
        <v/>
      </c>
      <c r="AG204" s="37" t="str">
        <f t="shared" ref="AG204:AG267" si="87">IF(AND(10000&lt;=E204,E204&lt;11000),(AB204*AD204)+(AE204*(1-AB204)),"")</f>
        <v/>
      </c>
      <c r="AH204" s="37" t="str">
        <f t="shared" ref="AH204:AH267" si="88">IF(AND(AA204="",AB204=""),"",1)</f>
        <v/>
      </c>
      <c r="AI204" s="38">
        <f t="shared" si="74"/>
        <v>752.48</v>
      </c>
      <c r="AJ204" s="38">
        <f t="shared" ref="AJ204:AJ267" si="89">ROUND(AI204*AJ$2,2)</f>
        <v>752.48</v>
      </c>
      <c r="AK204" s="36">
        <f t="shared" ref="AK204:AK267" si="90">ROUND(IF((AJ204*E204)-(X204*Z204)&lt;0,0,(AJ204*E204)-(X204*Z204)),0)</f>
        <v>180338</v>
      </c>
      <c r="AL204" s="39">
        <f t="shared" ref="AL204:AL267" si="91">$AL$11</f>
        <v>0.12439734468690533</v>
      </c>
      <c r="AM204" s="36">
        <f t="shared" si="75"/>
        <v>12681.065317383129</v>
      </c>
      <c r="AN204" s="36">
        <f t="shared" si="76"/>
        <v>91079</v>
      </c>
      <c r="AO204" s="36">
        <f t="shared" ref="AO204:AO267" si="92">10*E204</f>
        <v>3290</v>
      </c>
      <c r="AP204" s="36">
        <f t="shared" ref="AP204:AP267" si="93">0.05*Y204</f>
        <v>4269.95</v>
      </c>
      <c r="AQ204" s="36">
        <f t="shared" si="77"/>
        <v>75108</v>
      </c>
      <c r="AR204" s="40">
        <f t="shared" ref="AR204:AR267" si="94">MAX(AN204,AQ204)</f>
        <v>91079</v>
      </c>
      <c r="AS204" s="37"/>
      <c r="AT204" s="37">
        <f t="shared" ref="AT204:AT267" si="95">IF(AR204&gt;0,1,0)</f>
        <v>1</v>
      </c>
    </row>
    <row r="205" spans="1:46" ht="15" customHeight="1" x14ac:dyDescent="0.25">
      <c r="A205" s="43">
        <v>31</v>
      </c>
      <c r="B205" s="43">
        <v>1300</v>
      </c>
      <c r="C205" s="44" t="s">
        <v>192</v>
      </c>
      <c r="D205" s="35">
        <v>277475</v>
      </c>
      <c r="E205" s="36">
        <v>901</v>
      </c>
      <c r="F205" s="58">
        <f t="shared" si="79"/>
        <v>2.9547247909790628</v>
      </c>
      <c r="G205" s="52">
        <v>49</v>
      </c>
      <c r="H205" s="52">
        <v>416</v>
      </c>
      <c r="I205" s="37">
        <f t="shared" si="80"/>
        <v>11.7788</v>
      </c>
      <c r="J205" s="37">
        <v>815</v>
      </c>
      <c r="K205" s="37">
        <v>907</v>
      </c>
      <c r="L205" s="37">
        <v>838</v>
      </c>
      <c r="M205" s="37">
        <v>903</v>
      </c>
      <c r="N205" s="48">
        <v>930</v>
      </c>
      <c r="O205" s="55">
        <v>909</v>
      </c>
      <c r="P205" s="45">
        <f t="shared" si="81"/>
        <v>930</v>
      </c>
      <c r="Q205" s="38">
        <f t="shared" si="82"/>
        <v>3.12</v>
      </c>
      <c r="R205" s="65">
        <v>40616300</v>
      </c>
      <c r="S205" s="65">
        <v>66414228</v>
      </c>
      <c r="T205" s="66">
        <f t="shared" si="83"/>
        <v>61.156022</v>
      </c>
      <c r="U205" s="36">
        <v>185</v>
      </c>
      <c r="V205">
        <v>946</v>
      </c>
      <c r="W205">
        <f t="shared" ref="W205:W268" si="96">ROUND(U205/V205*100,2)</f>
        <v>19.559999999999999</v>
      </c>
      <c r="X205" s="57">
        <v>1003451.10812021</v>
      </c>
      <c r="Y205" s="46">
        <v>996525</v>
      </c>
      <c r="Z205" s="37">
        <f t="shared" si="84"/>
        <v>0.42013600000000001</v>
      </c>
      <c r="AA205" s="37" t="str">
        <f t="shared" si="85"/>
        <v/>
      </c>
      <c r="AB205" s="37" t="str">
        <f t="shared" si="86"/>
        <v/>
      </c>
      <c r="AC205" s="76">
        <f t="shared" ref="AC205:AC268" si="97">IF(E205&lt;3000, 196.487+(220.877*F205),0)</f>
        <v>849.11774765708242</v>
      </c>
      <c r="AD205" s="76">
        <f t="shared" ref="AD205:AD268" si="98">IF((AND(2500&lt;=E205,E205&lt;11000)),1.15*(497.308+(6.667*I205)+(9.215*T205)+(16.081*Q205)),0)</f>
        <v>0</v>
      </c>
      <c r="AE205" s="76">
        <f t="shared" si="78"/>
        <v>0</v>
      </c>
      <c r="AF205" s="76" t="str">
        <f t="shared" ref="AF205:AF268" si="99">IF(AND(2500&lt;=E205,E205&lt;3000),(AA205*AD205)+((1-AA205)*AC205),"")</f>
        <v/>
      </c>
      <c r="AG205" s="37" t="str">
        <f t="shared" si="87"/>
        <v/>
      </c>
      <c r="AH205" s="37" t="str">
        <f t="shared" si="88"/>
        <v/>
      </c>
      <c r="AI205" s="38">
        <f t="shared" ref="AI205:AI268" si="100">ROUND(IF(AH205="",MAX(AC205,AD205,AE205),MAX(AF205,AG205)),2)</f>
        <v>849.12</v>
      </c>
      <c r="AJ205" s="38">
        <f t="shared" si="89"/>
        <v>849.12</v>
      </c>
      <c r="AK205" s="36">
        <f t="shared" si="90"/>
        <v>343471</v>
      </c>
      <c r="AL205" s="39">
        <f t="shared" si="91"/>
        <v>0.12439734468690533</v>
      </c>
      <c r="AM205" s="36">
        <f t="shared" ref="AM205:AM268" si="101">(AK205-D205)*AL205</f>
        <v>8209.7271599570049</v>
      </c>
      <c r="AN205" s="36">
        <f t="shared" ref="AN205:AN268" si="102">ROUND(MAX(IF(D205&lt;AK205,D205+AM205,AK205),0),0)</f>
        <v>285685</v>
      </c>
      <c r="AO205" s="36">
        <f t="shared" si="92"/>
        <v>9010</v>
      </c>
      <c r="AP205" s="36">
        <f t="shared" si="93"/>
        <v>49826.25</v>
      </c>
      <c r="AQ205" s="36">
        <f t="shared" ref="AQ205:AQ268" si="103">ROUND(MAX(D205-MIN(AO205:AP205)),0)</f>
        <v>268465</v>
      </c>
      <c r="AR205" s="40">
        <f t="shared" si="94"/>
        <v>285685</v>
      </c>
      <c r="AS205" s="37"/>
      <c r="AT205" s="37">
        <f t="shared" si="95"/>
        <v>1</v>
      </c>
    </row>
    <row r="206" spans="1:46" ht="15" customHeight="1" x14ac:dyDescent="0.25">
      <c r="A206" s="43">
        <v>18</v>
      </c>
      <c r="B206" s="43">
        <v>600</v>
      </c>
      <c r="C206" s="44" t="s">
        <v>193</v>
      </c>
      <c r="D206" s="35">
        <v>24489</v>
      </c>
      <c r="E206" s="36">
        <v>536</v>
      </c>
      <c r="F206" s="58">
        <f t="shared" si="79"/>
        <v>2.7291647896927702</v>
      </c>
      <c r="G206" s="52">
        <v>22</v>
      </c>
      <c r="H206" s="52">
        <v>311</v>
      </c>
      <c r="I206" s="37">
        <f t="shared" si="80"/>
        <v>7.0739999999999998</v>
      </c>
      <c r="J206" s="37">
        <v>448</v>
      </c>
      <c r="K206" s="37">
        <v>580</v>
      </c>
      <c r="L206" s="37">
        <v>524</v>
      </c>
      <c r="M206" s="37">
        <v>590</v>
      </c>
      <c r="N206" s="48">
        <v>532</v>
      </c>
      <c r="O206" s="55">
        <v>526</v>
      </c>
      <c r="P206" s="45">
        <f t="shared" si="81"/>
        <v>590</v>
      </c>
      <c r="Q206" s="38">
        <f t="shared" si="82"/>
        <v>9.15</v>
      </c>
      <c r="R206" s="65">
        <v>13274500</v>
      </c>
      <c r="S206" s="65">
        <v>85072193</v>
      </c>
      <c r="T206" s="66">
        <f t="shared" si="83"/>
        <v>15.603806000000001</v>
      </c>
      <c r="U206" s="36">
        <v>73</v>
      </c>
      <c r="V206">
        <v>605</v>
      </c>
      <c r="W206">
        <f t="shared" si="96"/>
        <v>12.07</v>
      </c>
      <c r="X206" s="57">
        <v>782623.75558647199</v>
      </c>
      <c r="Y206" s="46">
        <v>591168</v>
      </c>
      <c r="Z206" s="37">
        <f t="shared" si="84"/>
        <v>0.42013600000000001</v>
      </c>
      <c r="AA206" s="37" t="str">
        <f t="shared" si="85"/>
        <v/>
      </c>
      <c r="AB206" s="37" t="str">
        <f t="shared" si="86"/>
        <v/>
      </c>
      <c r="AC206" s="76">
        <f t="shared" si="97"/>
        <v>799.29673125296995</v>
      </c>
      <c r="AD206" s="76">
        <f t="shared" si="98"/>
        <v>0</v>
      </c>
      <c r="AE206" s="76">
        <f t="shared" si="78"/>
        <v>0</v>
      </c>
      <c r="AF206" s="76" t="str">
        <f t="shared" si="99"/>
        <v/>
      </c>
      <c r="AG206" s="37" t="str">
        <f t="shared" si="87"/>
        <v/>
      </c>
      <c r="AH206" s="37" t="str">
        <f t="shared" si="88"/>
        <v/>
      </c>
      <c r="AI206" s="38">
        <f t="shared" si="100"/>
        <v>799.3</v>
      </c>
      <c r="AJ206" s="38">
        <f t="shared" si="89"/>
        <v>799.3</v>
      </c>
      <c r="AK206" s="36">
        <f t="shared" si="90"/>
        <v>99616</v>
      </c>
      <c r="AL206" s="39">
        <f t="shared" si="91"/>
        <v>0.12439734468690533</v>
      </c>
      <c r="AM206" s="36">
        <f t="shared" si="101"/>
        <v>9345.5993142931366</v>
      </c>
      <c r="AN206" s="36">
        <f t="shared" si="102"/>
        <v>33835</v>
      </c>
      <c r="AO206" s="36">
        <f t="shared" si="92"/>
        <v>5360</v>
      </c>
      <c r="AP206" s="36">
        <f t="shared" si="93"/>
        <v>29558.400000000001</v>
      </c>
      <c r="AQ206" s="36">
        <f t="shared" si="103"/>
        <v>19129</v>
      </c>
      <c r="AR206" s="40">
        <f t="shared" si="94"/>
        <v>33835</v>
      </c>
      <c r="AS206" s="37"/>
      <c r="AT206" s="37">
        <f t="shared" si="95"/>
        <v>1</v>
      </c>
    </row>
    <row r="207" spans="1:46" ht="15" customHeight="1" x14ac:dyDescent="0.25">
      <c r="A207" s="43">
        <v>76</v>
      </c>
      <c r="B207" s="43">
        <v>500</v>
      </c>
      <c r="C207" s="44" t="s">
        <v>194</v>
      </c>
      <c r="D207" s="35">
        <v>25655</v>
      </c>
      <c r="E207" s="36">
        <v>112</v>
      </c>
      <c r="F207" s="58">
        <f t="shared" si="79"/>
        <v>2.0492180226701815</v>
      </c>
      <c r="G207" s="52">
        <v>20</v>
      </c>
      <c r="H207" s="52">
        <v>53</v>
      </c>
      <c r="I207" s="37">
        <f t="shared" si="80"/>
        <v>37.735800000000005</v>
      </c>
      <c r="J207" s="37">
        <v>195</v>
      </c>
      <c r="K207" s="37">
        <v>179</v>
      </c>
      <c r="L207" s="37">
        <v>149</v>
      </c>
      <c r="M207" s="37">
        <v>133</v>
      </c>
      <c r="N207" s="48">
        <v>115</v>
      </c>
      <c r="O207" s="55">
        <v>110</v>
      </c>
      <c r="P207" s="45">
        <f t="shared" si="81"/>
        <v>195</v>
      </c>
      <c r="Q207" s="38">
        <f t="shared" si="82"/>
        <v>42.56</v>
      </c>
      <c r="R207" s="65">
        <v>816800</v>
      </c>
      <c r="S207" s="65">
        <v>5933343</v>
      </c>
      <c r="T207" s="66">
        <f t="shared" si="83"/>
        <v>13.76627</v>
      </c>
      <c r="U207" s="36">
        <v>18</v>
      </c>
      <c r="V207">
        <v>68</v>
      </c>
      <c r="W207">
        <f t="shared" si="96"/>
        <v>26.47</v>
      </c>
      <c r="X207" s="57">
        <v>62200.247898747999</v>
      </c>
      <c r="Y207" s="46">
        <v>20501</v>
      </c>
      <c r="Z207" s="37">
        <f t="shared" si="84"/>
        <v>0.42013600000000001</v>
      </c>
      <c r="AA207" s="37" t="str">
        <f t="shared" si="85"/>
        <v/>
      </c>
      <c r="AB207" s="37" t="str">
        <f t="shared" si="86"/>
        <v/>
      </c>
      <c r="AC207" s="76">
        <f t="shared" si="97"/>
        <v>649.11212919332172</v>
      </c>
      <c r="AD207" s="76">
        <f t="shared" si="98"/>
        <v>0</v>
      </c>
      <c r="AE207" s="76">
        <f t="shared" si="78"/>
        <v>0</v>
      </c>
      <c r="AF207" s="76" t="str">
        <f t="shared" si="99"/>
        <v/>
      </c>
      <c r="AG207" s="37" t="str">
        <f t="shared" si="87"/>
        <v/>
      </c>
      <c r="AH207" s="37" t="str">
        <f t="shared" si="88"/>
        <v/>
      </c>
      <c r="AI207" s="38">
        <f t="shared" si="100"/>
        <v>649.11</v>
      </c>
      <c r="AJ207" s="38">
        <f t="shared" si="89"/>
        <v>649.11</v>
      </c>
      <c r="AK207" s="36">
        <f t="shared" si="90"/>
        <v>46568</v>
      </c>
      <c r="AL207" s="39">
        <f t="shared" si="91"/>
        <v>0.12439734468690533</v>
      </c>
      <c r="AM207" s="36">
        <f t="shared" si="101"/>
        <v>2601.5216694372511</v>
      </c>
      <c r="AN207" s="36">
        <f t="shared" si="102"/>
        <v>28257</v>
      </c>
      <c r="AO207" s="36">
        <f t="shared" si="92"/>
        <v>1120</v>
      </c>
      <c r="AP207" s="36">
        <f t="shared" si="93"/>
        <v>1025.05</v>
      </c>
      <c r="AQ207" s="36">
        <f t="shared" si="103"/>
        <v>24630</v>
      </c>
      <c r="AR207" s="40">
        <f t="shared" si="94"/>
        <v>28257</v>
      </c>
      <c r="AS207" s="37"/>
      <c r="AT207" s="37">
        <f t="shared" si="95"/>
        <v>1</v>
      </c>
    </row>
    <row r="208" spans="1:46" ht="15" customHeight="1" x14ac:dyDescent="0.25">
      <c r="A208" s="43">
        <v>86</v>
      </c>
      <c r="B208" s="43">
        <v>600</v>
      </c>
      <c r="C208" s="44" t="s">
        <v>195</v>
      </c>
      <c r="D208" s="35">
        <v>368047</v>
      </c>
      <c r="E208" s="36">
        <v>6654</v>
      </c>
      <c r="F208" s="58">
        <f t="shared" si="79"/>
        <v>3.8230827965328036</v>
      </c>
      <c r="G208" s="52">
        <v>322</v>
      </c>
      <c r="H208" s="52">
        <v>2360</v>
      </c>
      <c r="I208" s="37">
        <f t="shared" si="80"/>
        <v>13.6441</v>
      </c>
      <c r="J208" s="37">
        <v>1851</v>
      </c>
      <c r="K208" s="37">
        <v>2480</v>
      </c>
      <c r="L208" s="37">
        <v>2709</v>
      </c>
      <c r="M208" s="37">
        <v>3837</v>
      </c>
      <c r="N208" s="45">
        <v>5464</v>
      </c>
      <c r="O208" s="55">
        <v>6484</v>
      </c>
      <c r="P208" s="45">
        <f t="shared" si="81"/>
        <v>6484</v>
      </c>
      <c r="Q208" s="38">
        <f t="shared" si="82"/>
        <v>0</v>
      </c>
      <c r="R208" s="65">
        <v>137432800</v>
      </c>
      <c r="S208" s="65">
        <v>904981500</v>
      </c>
      <c r="T208" s="66">
        <f t="shared" si="83"/>
        <v>15.186254999999999</v>
      </c>
      <c r="U208" s="36">
        <v>741</v>
      </c>
      <c r="V208">
        <v>6386</v>
      </c>
      <c r="W208">
        <f t="shared" si="96"/>
        <v>11.6</v>
      </c>
      <c r="X208" s="57">
        <v>8529269.6389076095</v>
      </c>
      <c r="Y208" s="46">
        <v>3993514</v>
      </c>
      <c r="Z208" s="37">
        <f t="shared" si="84"/>
        <v>0.42013600000000001</v>
      </c>
      <c r="AA208" s="37" t="str">
        <f t="shared" si="85"/>
        <v/>
      </c>
      <c r="AB208" s="37" t="str">
        <f t="shared" si="86"/>
        <v/>
      </c>
      <c r="AC208" s="76">
        <f t="shared" si="97"/>
        <v>0</v>
      </c>
      <c r="AD208" s="76">
        <f t="shared" si="98"/>
        <v>837.44673770374982</v>
      </c>
      <c r="AE208" s="76">
        <f t="shared" ref="AE208:AE271" si="104">IF(E208&gt;=10000,1.15*(293.056+(8.572*I208)+(11.494*W208)+(5.719*T208)+(9.484*Q208)),0)</f>
        <v>0</v>
      </c>
      <c r="AF208" s="76" t="str">
        <f t="shared" si="99"/>
        <v/>
      </c>
      <c r="AG208" s="37" t="str">
        <f t="shared" si="87"/>
        <v/>
      </c>
      <c r="AH208" s="37" t="str">
        <f t="shared" si="88"/>
        <v/>
      </c>
      <c r="AI208" s="38">
        <f t="shared" si="100"/>
        <v>837.45</v>
      </c>
      <c r="AJ208" s="38">
        <f t="shared" si="89"/>
        <v>837.45</v>
      </c>
      <c r="AK208" s="36">
        <f t="shared" si="90"/>
        <v>1988939</v>
      </c>
      <c r="AL208" s="39">
        <f t="shared" si="91"/>
        <v>0.12439734468690533</v>
      </c>
      <c r="AM208" s="36">
        <f t="shared" si="101"/>
        <v>201634.66082424734</v>
      </c>
      <c r="AN208" s="36">
        <f t="shared" si="102"/>
        <v>569682</v>
      </c>
      <c r="AO208" s="36">
        <f t="shared" si="92"/>
        <v>66540</v>
      </c>
      <c r="AP208" s="36">
        <f t="shared" si="93"/>
        <v>199675.7</v>
      </c>
      <c r="AQ208" s="36">
        <f t="shared" si="103"/>
        <v>301507</v>
      </c>
      <c r="AR208" s="40">
        <f t="shared" si="94"/>
        <v>569682</v>
      </c>
      <c r="AS208" s="37"/>
      <c r="AT208" s="37">
        <f t="shared" si="95"/>
        <v>1</v>
      </c>
    </row>
    <row r="209" spans="1:46" ht="15" customHeight="1" x14ac:dyDescent="0.25">
      <c r="A209" s="43">
        <v>22</v>
      </c>
      <c r="B209" s="43">
        <v>300</v>
      </c>
      <c r="C209" s="44" t="s">
        <v>196</v>
      </c>
      <c r="D209" s="35">
        <v>35341</v>
      </c>
      <c r="E209" s="36">
        <v>170</v>
      </c>
      <c r="F209" s="58">
        <f t="shared" si="79"/>
        <v>2.2304489213782741</v>
      </c>
      <c r="G209" s="52">
        <v>59</v>
      </c>
      <c r="H209" s="52">
        <v>110</v>
      </c>
      <c r="I209" s="37">
        <f t="shared" si="80"/>
        <v>53.636399999999995</v>
      </c>
      <c r="J209" s="37">
        <v>281</v>
      </c>
      <c r="K209" s="37">
        <v>262</v>
      </c>
      <c r="L209" s="37">
        <v>245</v>
      </c>
      <c r="M209" s="37">
        <v>223</v>
      </c>
      <c r="N209" s="48">
        <v>179</v>
      </c>
      <c r="O209" s="55">
        <v>172</v>
      </c>
      <c r="P209" s="45">
        <f t="shared" si="81"/>
        <v>281</v>
      </c>
      <c r="Q209" s="38">
        <f t="shared" si="82"/>
        <v>39.5</v>
      </c>
      <c r="R209" s="65">
        <v>5873500</v>
      </c>
      <c r="S209" s="65">
        <v>12517900</v>
      </c>
      <c r="T209" s="66">
        <f t="shared" si="83"/>
        <v>46.920808999999998</v>
      </c>
      <c r="U209" s="36">
        <v>35</v>
      </c>
      <c r="V209">
        <v>216</v>
      </c>
      <c r="W209">
        <f t="shared" si="96"/>
        <v>16.2</v>
      </c>
      <c r="X209" s="57">
        <v>176556.571449337</v>
      </c>
      <c r="Y209" s="46">
        <v>181227</v>
      </c>
      <c r="Z209" s="37">
        <f t="shared" si="84"/>
        <v>0.42013600000000001</v>
      </c>
      <c r="AA209" s="37" t="str">
        <f t="shared" si="85"/>
        <v/>
      </c>
      <c r="AB209" s="37" t="str">
        <f t="shared" si="86"/>
        <v/>
      </c>
      <c r="AC209" s="76">
        <f t="shared" si="97"/>
        <v>689.14186640726905</v>
      </c>
      <c r="AD209" s="76">
        <f t="shared" si="98"/>
        <v>0</v>
      </c>
      <c r="AE209" s="76">
        <f t="shared" si="104"/>
        <v>0</v>
      </c>
      <c r="AF209" s="76" t="str">
        <f t="shared" si="99"/>
        <v/>
      </c>
      <c r="AG209" s="37" t="str">
        <f t="shared" si="87"/>
        <v/>
      </c>
      <c r="AH209" s="37" t="str">
        <f t="shared" si="88"/>
        <v/>
      </c>
      <c r="AI209" s="38">
        <f t="shared" si="100"/>
        <v>689.14</v>
      </c>
      <c r="AJ209" s="38">
        <f t="shared" si="89"/>
        <v>689.14</v>
      </c>
      <c r="AK209" s="36">
        <f t="shared" si="90"/>
        <v>42976</v>
      </c>
      <c r="AL209" s="39">
        <f t="shared" si="91"/>
        <v>0.12439734468690533</v>
      </c>
      <c r="AM209" s="36">
        <f t="shared" si="101"/>
        <v>949.77372668452222</v>
      </c>
      <c r="AN209" s="36">
        <f t="shared" si="102"/>
        <v>36291</v>
      </c>
      <c r="AO209" s="36">
        <f t="shared" si="92"/>
        <v>1700</v>
      </c>
      <c r="AP209" s="36">
        <f t="shared" si="93"/>
        <v>9061.35</v>
      </c>
      <c r="AQ209" s="36">
        <f t="shared" si="103"/>
        <v>33641</v>
      </c>
      <c r="AR209" s="40">
        <f t="shared" si="94"/>
        <v>36291</v>
      </c>
      <c r="AS209" s="37"/>
      <c r="AT209" s="37">
        <f t="shared" si="95"/>
        <v>1</v>
      </c>
    </row>
    <row r="210" spans="1:46" ht="15" customHeight="1" x14ac:dyDescent="0.25">
      <c r="A210" s="43">
        <v>64</v>
      </c>
      <c r="B210" s="43">
        <v>300</v>
      </c>
      <c r="C210" s="44" t="s">
        <v>197</v>
      </c>
      <c r="D210" s="35">
        <v>10570</v>
      </c>
      <c r="E210" s="36">
        <v>46</v>
      </c>
      <c r="F210" s="58">
        <f t="shared" si="79"/>
        <v>1.6627578316815741</v>
      </c>
      <c r="G210" s="52">
        <v>19</v>
      </c>
      <c r="H210" s="52">
        <v>23</v>
      </c>
      <c r="I210" s="37">
        <f t="shared" si="80"/>
        <v>82.608699999999999</v>
      </c>
      <c r="J210" s="37">
        <v>154</v>
      </c>
      <c r="K210" s="37">
        <v>96</v>
      </c>
      <c r="L210" s="37">
        <v>69</v>
      </c>
      <c r="M210" s="37">
        <v>69</v>
      </c>
      <c r="N210" s="48">
        <v>70</v>
      </c>
      <c r="O210" s="55">
        <v>46</v>
      </c>
      <c r="P210" s="45">
        <f t="shared" si="81"/>
        <v>154</v>
      </c>
      <c r="Q210" s="38">
        <f t="shared" si="82"/>
        <v>70.13</v>
      </c>
      <c r="R210" s="65">
        <v>2962000</v>
      </c>
      <c r="S210" s="65">
        <v>6931471</v>
      </c>
      <c r="T210" s="66">
        <f t="shared" si="83"/>
        <v>42.732632000000002</v>
      </c>
      <c r="U210" s="36">
        <v>16</v>
      </c>
      <c r="V210">
        <v>35</v>
      </c>
      <c r="W210">
        <f t="shared" si="96"/>
        <v>45.71</v>
      </c>
      <c r="X210" s="57">
        <v>84249.447586284194</v>
      </c>
      <c r="Y210" s="46">
        <v>51692</v>
      </c>
      <c r="Z210" s="37">
        <f t="shared" si="84"/>
        <v>0.42013600000000001</v>
      </c>
      <c r="AA210" s="37" t="str">
        <f t="shared" si="85"/>
        <v/>
      </c>
      <c r="AB210" s="37" t="str">
        <f t="shared" si="86"/>
        <v/>
      </c>
      <c r="AC210" s="76">
        <f t="shared" si="97"/>
        <v>563.75196158833103</v>
      </c>
      <c r="AD210" s="76">
        <f t="shared" si="98"/>
        <v>0</v>
      </c>
      <c r="AE210" s="76">
        <f t="shared" si="104"/>
        <v>0</v>
      </c>
      <c r="AF210" s="76" t="str">
        <f t="shared" si="99"/>
        <v/>
      </c>
      <c r="AG210" s="37" t="str">
        <f t="shared" si="87"/>
        <v/>
      </c>
      <c r="AH210" s="37" t="str">
        <f t="shared" si="88"/>
        <v/>
      </c>
      <c r="AI210" s="38">
        <f t="shared" si="100"/>
        <v>563.75</v>
      </c>
      <c r="AJ210" s="38">
        <f t="shared" si="89"/>
        <v>563.75</v>
      </c>
      <c r="AK210" s="36">
        <f t="shared" si="90"/>
        <v>0</v>
      </c>
      <c r="AL210" s="39">
        <f t="shared" si="91"/>
        <v>0.12439734468690533</v>
      </c>
      <c r="AM210" s="36">
        <f t="shared" si="101"/>
        <v>-1314.8799333405893</v>
      </c>
      <c r="AN210" s="36">
        <f t="shared" si="102"/>
        <v>0</v>
      </c>
      <c r="AO210" s="36">
        <f t="shared" si="92"/>
        <v>460</v>
      </c>
      <c r="AP210" s="36">
        <f t="shared" si="93"/>
        <v>2584.6000000000004</v>
      </c>
      <c r="AQ210" s="36">
        <f t="shared" si="103"/>
        <v>10110</v>
      </c>
      <c r="AR210" s="40">
        <f t="shared" si="94"/>
        <v>10110</v>
      </c>
      <c r="AS210" s="37"/>
      <c r="AT210" s="37">
        <f t="shared" si="95"/>
        <v>1</v>
      </c>
    </row>
    <row r="211" spans="1:46" ht="15" customHeight="1" x14ac:dyDescent="0.25">
      <c r="A211" s="43">
        <v>82</v>
      </c>
      <c r="B211" s="43">
        <v>500</v>
      </c>
      <c r="C211" s="44" t="s">
        <v>198</v>
      </c>
      <c r="D211" s="35">
        <v>0</v>
      </c>
      <c r="E211" s="36">
        <v>1173</v>
      </c>
      <c r="F211" s="58">
        <f t="shared" si="79"/>
        <v>3.0692980121155293</v>
      </c>
      <c r="G211" s="52">
        <v>60</v>
      </c>
      <c r="H211" s="52">
        <v>435</v>
      </c>
      <c r="I211" s="37">
        <f t="shared" si="80"/>
        <v>13.793099999999999</v>
      </c>
      <c r="J211" s="37">
        <v>524</v>
      </c>
      <c r="K211" s="37">
        <v>751</v>
      </c>
      <c r="L211" s="37">
        <v>887</v>
      </c>
      <c r="M211" s="37">
        <v>1033</v>
      </c>
      <c r="N211" s="45">
        <v>1063</v>
      </c>
      <c r="O211" s="55">
        <v>1171</v>
      </c>
      <c r="P211" s="45">
        <f t="shared" si="81"/>
        <v>1171</v>
      </c>
      <c r="Q211" s="38">
        <f t="shared" si="82"/>
        <v>0</v>
      </c>
      <c r="R211" s="65">
        <v>17790100</v>
      </c>
      <c r="S211" s="65">
        <v>477960200</v>
      </c>
      <c r="T211" s="66">
        <f t="shared" si="83"/>
        <v>3.7220879999999998</v>
      </c>
      <c r="U211" s="36">
        <v>244</v>
      </c>
      <c r="V211">
        <v>1320</v>
      </c>
      <c r="W211">
        <f t="shared" si="96"/>
        <v>18.48</v>
      </c>
      <c r="X211" s="57">
        <v>4818310.4518372398</v>
      </c>
      <c r="Y211" s="46">
        <v>850641</v>
      </c>
      <c r="Z211" s="37">
        <f t="shared" si="84"/>
        <v>0.42013600000000001</v>
      </c>
      <c r="AA211" s="37" t="str">
        <f t="shared" si="85"/>
        <v/>
      </c>
      <c r="AB211" s="37" t="str">
        <f t="shared" si="86"/>
        <v/>
      </c>
      <c r="AC211" s="76">
        <f t="shared" si="97"/>
        <v>874.42433702204175</v>
      </c>
      <c r="AD211" s="76">
        <f t="shared" si="98"/>
        <v>0</v>
      </c>
      <c r="AE211" s="76">
        <f t="shared" si="104"/>
        <v>0</v>
      </c>
      <c r="AF211" s="76" t="str">
        <f t="shared" si="99"/>
        <v/>
      </c>
      <c r="AG211" s="37" t="str">
        <f t="shared" si="87"/>
        <v/>
      </c>
      <c r="AH211" s="37" t="str">
        <f t="shared" si="88"/>
        <v/>
      </c>
      <c r="AI211" s="38">
        <f t="shared" si="100"/>
        <v>874.42</v>
      </c>
      <c r="AJ211" s="38">
        <f t="shared" si="89"/>
        <v>874.42</v>
      </c>
      <c r="AK211" s="36">
        <f t="shared" si="90"/>
        <v>0</v>
      </c>
      <c r="AL211" s="39">
        <f t="shared" si="91"/>
        <v>0.12439734468690533</v>
      </c>
      <c r="AM211" s="36">
        <f t="shared" si="101"/>
        <v>0</v>
      </c>
      <c r="AN211" s="36">
        <f t="shared" si="102"/>
        <v>0</v>
      </c>
      <c r="AO211" s="36">
        <f t="shared" si="92"/>
        <v>11730</v>
      </c>
      <c r="AP211" s="36">
        <f t="shared" si="93"/>
        <v>42532.05</v>
      </c>
      <c r="AQ211" s="36">
        <f t="shared" si="103"/>
        <v>-11730</v>
      </c>
      <c r="AR211" s="40">
        <f t="shared" si="94"/>
        <v>0</v>
      </c>
      <c r="AS211" s="37"/>
      <c r="AT211" s="37">
        <f t="shared" si="95"/>
        <v>0</v>
      </c>
    </row>
    <row r="212" spans="1:46" ht="15" customHeight="1" x14ac:dyDescent="0.25">
      <c r="A212" s="43">
        <v>58</v>
      </c>
      <c r="B212" s="43">
        <v>700</v>
      </c>
      <c r="C212" s="44" t="s">
        <v>199</v>
      </c>
      <c r="D212" s="35">
        <v>1273</v>
      </c>
      <c r="E212" s="36">
        <v>37</v>
      </c>
      <c r="F212" s="58">
        <f t="shared" si="79"/>
        <v>1.568201724066995</v>
      </c>
      <c r="G212" s="52">
        <v>6</v>
      </c>
      <c r="H212" s="52">
        <v>25</v>
      </c>
      <c r="I212" s="37">
        <f t="shared" si="80"/>
        <v>24</v>
      </c>
      <c r="J212" s="37">
        <v>56</v>
      </c>
      <c r="K212" s="37">
        <v>48</v>
      </c>
      <c r="L212" s="37">
        <v>36</v>
      </c>
      <c r="M212" s="37">
        <v>40</v>
      </c>
      <c r="N212" s="48">
        <v>35</v>
      </c>
      <c r="O212" s="55">
        <v>37</v>
      </c>
      <c r="P212" s="45">
        <f t="shared" si="81"/>
        <v>56</v>
      </c>
      <c r="Q212" s="38">
        <f t="shared" si="82"/>
        <v>33.93</v>
      </c>
      <c r="R212" s="65">
        <v>566600</v>
      </c>
      <c r="S212" s="65">
        <v>4791300</v>
      </c>
      <c r="T212" s="66">
        <f t="shared" si="83"/>
        <v>11.825601000000001</v>
      </c>
      <c r="U212" s="36">
        <v>7</v>
      </c>
      <c r="V212">
        <v>25</v>
      </c>
      <c r="W212">
        <f t="shared" si="96"/>
        <v>28</v>
      </c>
      <c r="X212" s="57">
        <v>47160.716582136803</v>
      </c>
      <c r="Y212" s="46">
        <v>12826</v>
      </c>
      <c r="Z212" s="37">
        <f t="shared" si="84"/>
        <v>0.42013600000000001</v>
      </c>
      <c r="AA212" s="37" t="str">
        <f t="shared" si="85"/>
        <v/>
      </c>
      <c r="AB212" s="37" t="str">
        <f t="shared" si="86"/>
        <v/>
      </c>
      <c r="AC212" s="76">
        <f t="shared" si="97"/>
        <v>542.86669220674571</v>
      </c>
      <c r="AD212" s="76">
        <f t="shared" si="98"/>
        <v>0</v>
      </c>
      <c r="AE212" s="76">
        <f t="shared" si="104"/>
        <v>0</v>
      </c>
      <c r="AF212" s="76" t="str">
        <f t="shared" si="99"/>
        <v/>
      </c>
      <c r="AG212" s="37" t="str">
        <f t="shared" si="87"/>
        <v/>
      </c>
      <c r="AH212" s="37" t="str">
        <f t="shared" si="88"/>
        <v/>
      </c>
      <c r="AI212" s="38">
        <f t="shared" si="100"/>
        <v>542.87</v>
      </c>
      <c r="AJ212" s="38">
        <f t="shared" si="89"/>
        <v>542.87</v>
      </c>
      <c r="AK212" s="36">
        <f t="shared" si="90"/>
        <v>272</v>
      </c>
      <c r="AL212" s="39">
        <f t="shared" si="91"/>
        <v>0.12439734468690533</v>
      </c>
      <c r="AM212" s="36">
        <f t="shared" si="101"/>
        <v>-124.52174203159224</v>
      </c>
      <c r="AN212" s="36">
        <f t="shared" si="102"/>
        <v>272</v>
      </c>
      <c r="AO212" s="36">
        <f t="shared" si="92"/>
        <v>370</v>
      </c>
      <c r="AP212" s="36">
        <f t="shared" si="93"/>
        <v>641.30000000000007</v>
      </c>
      <c r="AQ212" s="36">
        <f t="shared" si="103"/>
        <v>903</v>
      </c>
      <c r="AR212" s="40">
        <f t="shared" si="94"/>
        <v>903</v>
      </c>
      <c r="AS212" s="37"/>
      <c r="AT212" s="37">
        <f t="shared" si="95"/>
        <v>1</v>
      </c>
    </row>
    <row r="213" spans="1:46" ht="15" customHeight="1" x14ac:dyDescent="0.25">
      <c r="A213" s="43">
        <v>25</v>
      </c>
      <c r="B213" s="43">
        <v>6900</v>
      </c>
      <c r="C213" s="44" t="s">
        <v>200</v>
      </c>
      <c r="D213" s="35">
        <v>13594</v>
      </c>
      <c r="E213" s="36">
        <v>222</v>
      </c>
      <c r="F213" s="58">
        <f t="shared" si="79"/>
        <v>2.3463529744506388</v>
      </c>
      <c r="G213" s="52">
        <v>64</v>
      </c>
      <c r="H213" s="52">
        <v>104</v>
      </c>
      <c r="I213" s="37">
        <f t="shared" si="80"/>
        <v>61.538499999999999</v>
      </c>
      <c r="J213" s="37">
        <v>203</v>
      </c>
      <c r="K213" s="37">
        <v>176</v>
      </c>
      <c r="L213" s="37">
        <v>152</v>
      </c>
      <c r="M213" s="37">
        <v>168</v>
      </c>
      <c r="N213" s="48">
        <v>212</v>
      </c>
      <c r="O213" s="55">
        <v>223</v>
      </c>
      <c r="P213" s="45">
        <f t="shared" si="81"/>
        <v>223</v>
      </c>
      <c r="Q213" s="38">
        <f t="shared" si="82"/>
        <v>0.45</v>
      </c>
      <c r="R213" s="65">
        <v>2931300</v>
      </c>
      <c r="S213" s="65">
        <v>23216900</v>
      </c>
      <c r="T213" s="66">
        <f t="shared" si="83"/>
        <v>12.625717</v>
      </c>
      <c r="U213" s="36">
        <v>21</v>
      </c>
      <c r="V213">
        <v>226</v>
      </c>
      <c r="W213">
        <f t="shared" si="96"/>
        <v>9.2899999999999991</v>
      </c>
      <c r="X213" s="57">
        <v>239683.06437736342</v>
      </c>
      <c r="Y213" s="46">
        <v>154913</v>
      </c>
      <c r="Z213" s="37">
        <f t="shared" si="84"/>
        <v>0.42013600000000001</v>
      </c>
      <c r="AA213" s="37" t="str">
        <f t="shared" si="85"/>
        <v/>
      </c>
      <c r="AB213" s="37" t="str">
        <f t="shared" si="86"/>
        <v/>
      </c>
      <c r="AC213" s="76">
        <f t="shared" si="97"/>
        <v>714.74240593773379</v>
      </c>
      <c r="AD213" s="76">
        <f t="shared" si="98"/>
        <v>0</v>
      </c>
      <c r="AE213" s="76">
        <f t="shared" si="104"/>
        <v>0</v>
      </c>
      <c r="AF213" s="76" t="str">
        <f t="shared" si="99"/>
        <v/>
      </c>
      <c r="AG213" s="37" t="str">
        <f t="shared" si="87"/>
        <v/>
      </c>
      <c r="AH213" s="37" t="str">
        <f t="shared" si="88"/>
        <v/>
      </c>
      <c r="AI213" s="38">
        <f t="shared" si="100"/>
        <v>714.74</v>
      </c>
      <c r="AJ213" s="38">
        <f t="shared" si="89"/>
        <v>714.74</v>
      </c>
      <c r="AK213" s="36">
        <f t="shared" si="90"/>
        <v>57973</v>
      </c>
      <c r="AL213" s="39">
        <f t="shared" si="91"/>
        <v>0.12439734468690533</v>
      </c>
      <c r="AM213" s="36">
        <f t="shared" si="101"/>
        <v>5520.6297598601714</v>
      </c>
      <c r="AN213" s="36">
        <f t="shared" si="102"/>
        <v>19115</v>
      </c>
      <c r="AO213" s="36">
        <f t="shared" si="92"/>
        <v>2220</v>
      </c>
      <c r="AP213" s="36">
        <f t="shared" si="93"/>
        <v>7745.6500000000005</v>
      </c>
      <c r="AQ213" s="36">
        <f t="shared" si="103"/>
        <v>11374</v>
      </c>
      <c r="AR213" s="40">
        <f t="shared" si="94"/>
        <v>19115</v>
      </c>
      <c r="AS213" s="37"/>
      <c r="AT213" s="37">
        <f t="shared" si="95"/>
        <v>1</v>
      </c>
    </row>
    <row r="214" spans="1:46" ht="15" customHeight="1" x14ac:dyDescent="0.25">
      <c r="A214" s="43">
        <v>56</v>
      </c>
      <c r="B214" s="43">
        <v>900</v>
      </c>
      <c r="C214" s="44" t="s">
        <v>201</v>
      </c>
      <c r="D214" s="35">
        <v>45672</v>
      </c>
      <c r="E214" s="36">
        <v>171</v>
      </c>
      <c r="F214" s="58">
        <f t="shared" si="79"/>
        <v>2.2329961103921536</v>
      </c>
      <c r="G214" s="52">
        <v>50</v>
      </c>
      <c r="H214" s="52">
        <v>113</v>
      </c>
      <c r="I214" s="37">
        <f t="shared" si="80"/>
        <v>44.247799999999998</v>
      </c>
      <c r="J214" s="37">
        <v>156</v>
      </c>
      <c r="K214" s="37">
        <v>167</v>
      </c>
      <c r="L214" s="37">
        <v>177</v>
      </c>
      <c r="M214" s="37">
        <v>192</v>
      </c>
      <c r="N214" s="48">
        <v>192</v>
      </c>
      <c r="O214" s="55">
        <v>173</v>
      </c>
      <c r="P214" s="45">
        <f t="shared" si="81"/>
        <v>192</v>
      </c>
      <c r="Q214" s="38">
        <f t="shared" si="82"/>
        <v>10.94</v>
      </c>
      <c r="R214" s="65">
        <v>1682200</v>
      </c>
      <c r="S214" s="65">
        <v>11527200</v>
      </c>
      <c r="T214" s="66">
        <f t="shared" si="83"/>
        <v>14.593310000000001</v>
      </c>
      <c r="U214" s="36">
        <v>21</v>
      </c>
      <c r="V214">
        <v>265</v>
      </c>
      <c r="W214">
        <f t="shared" si="96"/>
        <v>7.92</v>
      </c>
      <c r="X214" s="57">
        <v>114471.08270747399</v>
      </c>
      <c r="Y214" s="46">
        <v>60000</v>
      </c>
      <c r="Z214" s="37">
        <f t="shared" si="84"/>
        <v>0.42013600000000001</v>
      </c>
      <c r="AA214" s="37" t="str">
        <f t="shared" si="85"/>
        <v/>
      </c>
      <c r="AB214" s="37" t="str">
        <f t="shared" si="86"/>
        <v/>
      </c>
      <c r="AC214" s="76">
        <f t="shared" si="97"/>
        <v>689.70448187508771</v>
      </c>
      <c r="AD214" s="76">
        <f t="shared" si="98"/>
        <v>0</v>
      </c>
      <c r="AE214" s="76">
        <f t="shared" si="104"/>
        <v>0</v>
      </c>
      <c r="AF214" s="76" t="str">
        <f t="shared" si="99"/>
        <v/>
      </c>
      <c r="AG214" s="37" t="str">
        <f t="shared" si="87"/>
        <v/>
      </c>
      <c r="AH214" s="37" t="str">
        <f t="shared" si="88"/>
        <v/>
      </c>
      <c r="AI214" s="38">
        <f t="shared" si="100"/>
        <v>689.7</v>
      </c>
      <c r="AJ214" s="38">
        <f t="shared" si="89"/>
        <v>689.7</v>
      </c>
      <c r="AK214" s="36">
        <f t="shared" si="90"/>
        <v>69845</v>
      </c>
      <c r="AL214" s="39">
        <f t="shared" si="91"/>
        <v>0.12439734468690533</v>
      </c>
      <c r="AM214" s="36">
        <f t="shared" si="101"/>
        <v>3007.0570131165628</v>
      </c>
      <c r="AN214" s="36">
        <f t="shared" si="102"/>
        <v>48679</v>
      </c>
      <c r="AO214" s="36">
        <f t="shared" si="92"/>
        <v>1710</v>
      </c>
      <c r="AP214" s="36">
        <f t="shared" si="93"/>
        <v>3000</v>
      </c>
      <c r="AQ214" s="36">
        <f t="shared" si="103"/>
        <v>43962</v>
      </c>
      <c r="AR214" s="40">
        <f t="shared" si="94"/>
        <v>48679</v>
      </c>
      <c r="AS214" s="37"/>
      <c r="AT214" s="37">
        <f t="shared" si="95"/>
        <v>1</v>
      </c>
    </row>
    <row r="215" spans="1:46" ht="15" customHeight="1" x14ac:dyDescent="0.25">
      <c r="A215" s="43">
        <v>3</v>
      </c>
      <c r="B215" s="43">
        <v>300</v>
      </c>
      <c r="C215" s="44" t="s">
        <v>202</v>
      </c>
      <c r="D215" s="35">
        <v>393203</v>
      </c>
      <c r="E215" s="36">
        <v>9990</v>
      </c>
      <c r="F215" s="58">
        <f t="shared" si="79"/>
        <v>3.9995654882259823</v>
      </c>
      <c r="G215" s="52">
        <v>680</v>
      </c>
      <c r="H215" s="52">
        <v>4803</v>
      </c>
      <c r="I215" s="37">
        <f t="shared" si="80"/>
        <v>14.157800000000002</v>
      </c>
      <c r="J215" s="37">
        <v>5797</v>
      </c>
      <c r="K215" s="37">
        <v>7106</v>
      </c>
      <c r="L215" s="37">
        <v>6635</v>
      </c>
      <c r="M215" s="37">
        <v>7348</v>
      </c>
      <c r="N215" s="45">
        <v>8569</v>
      </c>
      <c r="O215" s="55">
        <v>9869</v>
      </c>
      <c r="P215" s="45">
        <f t="shared" si="81"/>
        <v>9869</v>
      </c>
      <c r="Q215" s="38">
        <f t="shared" si="82"/>
        <v>0</v>
      </c>
      <c r="R215" s="65">
        <v>298711300</v>
      </c>
      <c r="S215" s="65">
        <v>1540044950</v>
      </c>
      <c r="T215" s="66">
        <f t="shared" si="83"/>
        <v>19.396272</v>
      </c>
      <c r="U215" s="36">
        <v>2227</v>
      </c>
      <c r="V215">
        <v>9717</v>
      </c>
      <c r="W215">
        <f t="shared" si="96"/>
        <v>22.92</v>
      </c>
      <c r="X215" s="57">
        <v>17714758.565974299</v>
      </c>
      <c r="Y215" s="46">
        <v>6593742</v>
      </c>
      <c r="Z215" s="37">
        <f t="shared" si="84"/>
        <v>0.42013600000000001</v>
      </c>
      <c r="AA215" s="37" t="str">
        <f t="shared" si="85"/>
        <v/>
      </c>
      <c r="AB215" s="37" t="str">
        <f t="shared" si="86"/>
        <v/>
      </c>
      <c r="AC215" s="76">
        <f t="shared" si="97"/>
        <v>0</v>
      </c>
      <c r="AD215" s="76">
        <f t="shared" si="98"/>
        <v>885.99990394199995</v>
      </c>
      <c r="AE215" s="76">
        <f t="shared" si="104"/>
        <v>0</v>
      </c>
      <c r="AF215" s="76" t="str">
        <f t="shared" si="99"/>
        <v/>
      </c>
      <c r="AG215" s="37" t="str">
        <f t="shared" si="87"/>
        <v/>
      </c>
      <c r="AH215" s="37" t="str">
        <f t="shared" si="88"/>
        <v/>
      </c>
      <c r="AI215" s="38">
        <f t="shared" si="100"/>
        <v>886</v>
      </c>
      <c r="AJ215" s="38">
        <f t="shared" si="89"/>
        <v>886</v>
      </c>
      <c r="AK215" s="36">
        <f t="shared" si="90"/>
        <v>1408532</v>
      </c>
      <c r="AL215" s="39">
        <f t="shared" si="91"/>
        <v>0.12439734468690533</v>
      </c>
      <c r="AM215" s="36">
        <f t="shared" si="101"/>
        <v>126304.2315836109</v>
      </c>
      <c r="AN215" s="36">
        <f t="shared" si="102"/>
        <v>519507</v>
      </c>
      <c r="AO215" s="36">
        <f t="shared" si="92"/>
        <v>99900</v>
      </c>
      <c r="AP215" s="36">
        <f t="shared" si="93"/>
        <v>329687.10000000003</v>
      </c>
      <c r="AQ215" s="36">
        <f t="shared" si="103"/>
        <v>293303</v>
      </c>
      <c r="AR215" s="40">
        <f t="shared" si="94"/>
        <v>519507</v>
      </c>
      <c r="AS215" s="37"/>
      <c r="AT215" s="37">
        <f t="shared" si="95"/>
        <v>1</v>
      </c>
    </row>
    <row r="216" spans="1:46" ht="15" customHeight="1" x14ac:dyDescent="0.25">
      <c r="A216" s="43">
        <v>50</v>
      </c>
      <c r="B216" s="43">
        <v>400</v>
      </c>
      <c r="C216" s="44" t="s">
        <v>203</v>
      </c>
      <c r="D216" s="35">
        <v>63247</v>
      </c>
      <c r="E216" s="36">
        <v>329</v>
      </c>
      <c r="F216" s="58">
        <f t="shared" si="79"/>
        <v>2.5171958979499744</v>
      </c>
      <c r="G216" s="52">
        <v>58</v>
      </c>
      <c r="H216" s="52">
        <v>158</v>
      </c>
      <c r="I216" s="37">
        <f t="shared" si="80"/>
        <v>36.7089</v>
      </c>
      <c r="J216" s="37">
        <v>252</v>
      </c>
      <c r="K216" s="37">
        <v>279</v>
      </c>
      <c r="L216" s="37">
        <v>303</v>
      </c>
      <c r="M216" s="37">
        <v>333</v>
      </c>
      <c r="N216" s="48">
        <v>341</v>
      </c>
      <c r="O216" s="55">
        <v>324</v>
      </c>
      <c r="P216" s="45">
        <f t="shared" si="81"/>
        <v>341</v>
      </c>
      <c r="Q216" s="38">
        <f t="shared" si="82"/>
        <v>3.52</v>
      </c>
      <c r="R216" s="65">
        <v>6326000</v>
      </c>
      <c r="S216" s="65">
        <v>32145000</v>
      </c>
      <c r="T216" s="66">
        <f t="shared" si="83"/>
        <v>19.679576999999998</v>
      </c>
      <c r="U216" s="36">
        <v>72</v>
      </c>
      <c r="V216">
        <v>316</v>
      </c>
      <c r="W216">
        <f t="shared" si="96"/>
        <v>22.78</v>
      </c>
      <c r="X216" s="57">
        <v>321581.82241088903</v>
      </c>
      <c r="Y216" s="46">
        <v>175212</v>
      </c>
      <c r="Z216" s="37">
        <f t="shared" si="84"/>
        <v>0.42013600000000001</v>
      </c>
      <c r="AA216" s="37" t="str">
        <f t="shared" si="85"/>
        <v/>
      </c>
      <c r="AB216" s="37" t="str">
        <f t="shared" si="86"/>
        <v/>
      </c>
      <c r="AC216" s="76">
        <f t="shared" si="97"/>
        <v>752.47767835149648</v>
      </c>
      <c r="AD216" s="76">
        <f t="shared" si="98"/>
        <v>0</v>
      </c>
      <c r="AE216" s="76">
        <f t="shared" si="104"/>
        <v>0</v>
      </c>
      <c r="AF216" s="76" t="str">
        <f t="shared" si="99"/>
        <v/>
      </c>
      <c r="AG216" s="37" t="str">
        <f t="shared" si="87"/>
        <v/>
      </c>
      <c r="AH216" s="37" t="str">
        <f t="shared" si="88"/>
        <v/>
      </c>
      <c r="AI216" s="38">
        <f t="shared" si="100"/>
        <v>752.48</v>
      </c>
      <c r="AJ216" s="38">
        <f t="shared" si="89"/>
        <v>752.48</v>
      </c>
      <c r="AK216" s="36">
        <f t="shared" si="90"/>
        <v>112458</v>
      </c>
      <c r="AL216" s="39">
        <f t="shared" si="91"/>
        <v>0.12439734468690533</v>
      </c>
      <c r="AM216" s="36">
        <f t="shared" si="101"/>
        <v>6121.7177293872983</v>
      </c>
      <c r="AN216" s="36">
        <f t="shared" si="102"/>
        <v>69369</v>
      </c>
      <c r="AO216" s="36">
        <f t="shared" si="92"/>
        <v>3290</v>
      </c>
      <c r="AP216" s="36">
        <f t="shared" si="93"/>
        <v>8760.6</v>
      </c>
      <c r="AQ216" s="36">
        <f t="shared" si="103"/>
        <v>59957</v>
      </c>
      <c r="AR216" s="40">
        <f t="shared" si="94"/>
        <v>69369</v>
      </c>
      <c r="AS216" s="37"/>
      <c r="AT216" s="37">
        <f t="shared" si="95"/>
        <v>1</v>
      </c>
    </row>
    <row r="217" spans="1:46" ht="15" customHeight="1" x14ac:dyDescent="0.25">
      <c r="A217" s="43">
        <v>14</v>
      </c>
      <c r="B217" s="43">
        <v>700</v>
      </c>
      <c r="C217" s="44" t="s">
        <v>204</v>
      </c>
      <c r="D217" s="35">
        <v>725899</v>
      </c>
      <c r="E217" s="36">
        <v>4639</v>
      </c>
      <c r="F217" s="58">
        <f t="shared" si="79"/>
        <v>3.6664243725187595</v>
      </c>
      <c r="G217" s="52">
        <v>312</v>
      </c>
      <c r="H217" s="52">
        <v>1926</v>
      </c>
      <c r="I217" s="37">
        <f t="shared" si="80"/>
        <v>16.199400000000001</v>
      </c>
      <c r="J217" s="37">
        <v>2321</v>
      </c>
      <c r="K217" s="37">
        <v>2585</v>
      </c>
      <c r="L217" s="37">
        <v>2562</v>
      </c>
      <c r="M217" s="37">
        <v>3001</v>
      </c>
      <c r="N217" s="45">
        <v>4024</v>
      </c>
      <c r="O217" s="55">
        <v>4612</v>
      </c>
      <c r="P217" s="45">
        <f t="shared" si="81"/>
        <v>4612</v>
      </c>
      <c r="Q217" s="38">
        <f t="shared" si="82"/>
        <v>0</v>
      </c>
      <c r="R217" s="65">
        <v>75339900</v>
      </c>
      <c r="S217" s="65">
        <v>424249900</v>
      </c>
      <c r="T217" s="66">
        <f t="shared" si="83"/>
        <v>17.758378</v>
      </c>
      <c r="U217" s="36">
        <v>596</v>
      </c>
      <c r="V217">
        <v>4585</v>
      </c>
      <c r="W217">
        <f t="shared" si="96"/>
        <v>13</v>
      </c>
      <c r="X217" s="57">
        <v>4673981.2716729799</v>
      </c>
      <c r="Y217" s="46">
        <v>2259576</v>
      </c>
      <c r="Z217" s="37">
        <f t="shared" si="84"/>
        <v>0.42013600000000001</v>
      </c>
      <c r="AA217" s="37" t="str">
        <f t="shared" si="85"/>
        <v/>
      </c>
      <c r="AB217" s="37" t="str">
        <f t="shared" si="86"/>
        <v/>
      </c>
      <c r="AC217" s="76">
        <f t="shared" si="97"/>
        <v>0</v>
      </c>
      <c r="AD217" s="76">
        <f t="shared" si="98"/>
        <v>884.29578103049982</v>
      </c>
      <c r="AE217" s="76">
        <f t="shared" si="104"/>
        <v>0</v>
      </c>
      <c r="AF217" s="76" t="str">
        <f t="shared" si="99"/>
        <v/>
      </c>
      <c r="AG217" s="37" t="str">
        <f t="shared" si="87"/>
        <v/>
      </c>
      <c r="AH217" s="37" t="str">
        <f t="shared" si="88"/>
        <v/>
      </c>
      <c r="AI217" s="38">
        <f t="shared" si="100"/>
        <v>884.3</v>
      </c>
      <c r="AJ217" s="38">
        <f t="shared" si="89"/>
        <v>884.3</v>
      </c>
      <c r="AK217" s="36">
        <f t="shared" si="90"/>
        <v>2138560</v>
      </c>
      <c r="AL217" s="39">
        <f t="shared" si="91"/>
        <v>0.12439734468690533</v>
      </c>
      <c r="AM217" s="36">
        <f t="shared" si="101"/>
        <v>175731.27734274836</v>
      </c>
      <c r="AN217" s="36">
        <f t="shared" si="102"/>
        <v>901630</v>
      </c>
      <c r="AO217" s="36">
        <f t="shared" si="92"/>
        <v>46390</v>
      </c>
      <c r="AP217" s="36">
        <f t="shared" si="93"/>
        <v>112978.8</v>
      </c>
      <c r="AQ217" s="36">
        <f t="shared" si="103"/>
        <v>679509</v>
      </c>
      <c r="AR217" s="40">
        <f t="shared" si="94"/>
        <v>901630</v>
      </c>
      <c r="AS217" s="37"/>
      <c r="AT217" s="37">
        <f t="shared" si="95"/>
        <v>1</v>
      </c>
    </row>
    <row r="218" spans="1:46" ht="15" customHeight="1" x14ac:dyDescent="0.25">
      <c r="A218" s="43">
        <v>20</v>
      </c>
      <c r="B218" s="43">
        <v>200</v>
      </c>
      <c r="C218" s="44" t="s">
        <v>205</v>
      </c>
      <c r="D218" s="35">
        <v>803195</v>
      </c>
      <c r="E218" s="36">
        <v>2847</v>
      </c>
      <c r="F218" s="58">
        <f t="shared" si="79"/>
        <v>3.454387467146955</v>
      </c>
      <c r="G218" s="52">
        <v>170</v>
      </c>
      <c r="H218" s="52">
        <v>1124</v>
      </c>
      <c r="I218" s="37">
        <f t="shared" si="80"/>
        <v>15.124599999999999</v>
      </c>
      <c r="J218" s="37">
        <v>1603</v>
      </c>
      <c r="K218" s="37">
        <v>1816</v>
      </c>
      <c r="L218" s="37">
        <v>1954</v>
      </c>
      <c r="M218" s="37">
        <v>2226</v>
      </c>
      <c r="N218" s="45">
        <v>2670</v>
      </c>
      <c r="O218" s="55">
        <v>2844</v>
      </c>
      <c r="P218" s="45">
        <f t="shared" si="81"/>
        <v>2844</v>
      </c>
      <c r="Q218" s="38">
        <f t="shared" si="82"/>
        <v>0</v>
      </c>
      <c r="R218" s="65">
        <v>51369600</v>
      </c>
      <c r="S218" s="65">
        <v>241248000</v>
      </c>
      <c r="T218" s="66">
        <f t="shared" si="83"/>
        <v>21.293275000000001</v>
      </c>
      <c r="U218" s="36">
        <v>372</v>
      </c>
      <c r="V218">
        <v>2830</v>
      </c>
      <c r="W218">
        <f t="shared" si="96"/>
        <v>13.14</v>
      </c>
      <c r="X218" s="57">
        <v>2698414.1016944498</v>
      </c>
      <c r="Y218" s="46">
        <v>2165760</v>
      </c>
      <c r="Z218" s="37">
        <f t="shared" si="84"/>
        <v>0.42013600000000001</v>
      </c>
      <c r="AA218" s="37">
        <f t="shared" si="85"/>
        <v>0.69400000000000006</v>
      </c>
      <c r="AB218" s="37" t="str">
        <f t="shared" si="86"/>
        <v/>
      </c>
      <c r="AC218" s="76">
        <f t="shared" si="97"/>
        <v>959.48174058101802</v>
      </c>
      <c r="AD218" s="76">
        <f t="shared" si="98"/>
        <v>913.51542292374995</v>
      </c>
      <c r="AE218" s="76">
        <f t="shared" si="104"/>
        <v>0</v>
      </c>
      <c r="AF218" s="76">
        <f t="shared" si="99"/>
        <v>927.58111612687389</v>
      </c>
      <c r="AG218" s="37" t="str">
        <f t="shared" si="87"/>
        <v/>
      </c>
      <c r="AH218" s="37">
        <f t="shared" si="88"/>
        <v>1</v>
      </c>
      <c r="AI218" s="38">
        <f t="shared" si="100"/>
        <v>927.58</v>
      </c>
      <c r="AJ218" s="38">
        <f t="shared" si="89"/>
        <v>927.58</v>
      </c>
      <c r="AK218" s="36">
        <f t="shared" si="90"/>
        <v>1507119</v>
      </c>
      <c r="AL218" s="39">
        <f t="shared" si="91"/>
        <v>0.12439734468690533</v>
      </c>
      <c r="AM218" s="36">
        <f t="shared" si="101"/>
        <v>87566.276461385147</v>
      </c>
      <c r="AN218" s="36">
        <f t="shared" si="102"/>
        <v>890761</v>
      </c>
      <c r="AO218" s="36">
        <f t="shared" si="92"/>
        <v>28470</v>
      </c>
      <c r="AP218" s="36">
        <f t="shared" si="93"/>
        <v>108288</v>
      </c>
      <c r="AQ218" s="36">
        <f t="shared" si="103"/>
        <v>774725</v>
      </c>
      <c r="AR218" s="40">
        <f t="shared" si="94"/>
        <v>890761</v>
      </c>
      <c r="AS218" s="37"/>
      <c r="AT218" s="37">
        <f t="shared" si="95"/>
        <v>1</v>
      </c>
    </row>
    <row r="219" spans="1:46" ht="15" customHeight="1" x14ac:dyDescent="0.25">
      <c r="A219" s="43">
        <v>35</v>
      </c>
      <c r="B219" s="43">
        <v>200</v>
      </c>
      <c r="C219" s="44" t="s">
        <v>206</v>
      </c>
      <c r="D219" s="35">
        <v>4501</v>
      </c>
      <c r="E219" s="36">
        <v>20</v>
      </c>
      <c r="F219" s="58">
        <f t="shared" si="79"/>
        <v>1.3010299956639813</v>
      </c>
      <c r="G219" s="52">
        <v>0</v>
      </c>
      <c r="H219" s="52">
        <v>11</v>
      </c>
      <c r="I219" s="37">
        <f t="shared" si="80"/>
        <v>0</v>
      </c>
      <c r="J219" s="37">
        <v>69</v>
      </c>
      <c r="K219" s="37">
        <v>84</v>
      </c>
      <c r="L219" s="37">
        <v>57</v>
      </c>
      <c r="M219" s="37">
        <v>41</v>
      </c>
      <c r="N219" s="48">
        <v>42</v>
      </c>
      <c r="O219" s="55">
        <v>20</v>
      </c>
      <c r="P219" s="45">
        <f t="shared" si="81"/>
        <v>84</v>
      </c>
      <c r="Q219" s="38">
        <f t="shared" si="82"/>
        <v>76.19</v>
      </c>
      <c r="R219" s="65">
        <v>1057800</v>
      </c>
      <c r="S219" s="65">
        <v>1513800</v>
      </c>
      <c r="T219" s="66">
        <f t="shared" si="83"/>
        <v>69.877129999999994</v>
      </c>
      <c r="U219" s="36">
        <v>4</v>
      </c>
      <c r="V219">
        <v>8</v>
      </c>
      <c r="W219">
        <f t="shared" si="96"/>
        <v>50</v>
      </c>
      <c r="X219" s="57">
        <v>24946.808104156</v>
      </c>
      <c r="Y219" s="46">
        <v>13059</v>
      </c>
      <c r="Z219" s="37">
        <f t="shared" si="84"/>
        <v>0.42013600000000001</v>
      </c>
      <c r="AA219" s="37" t="str">
        <f t="shared" si="85"/>
        <v/>
      </c>
      <c r="AB219" s="37" t="str">
        <f t="shared" si="86"/>
        <v/>
      </c>
      <c r="AC219" s="76">
        <f t="shared" si="97"/>
        <v>483.85460235227322</v>
      </c>
      <c r="AD219" s="76">
        <f t="shared" si="98"/>
        <v>0</v>
      </c>
      <c r="AE219" s="76">
        <f t="shared" si="104"/>
        <v>0</v>
      </c>
      <c r="AF219" s="76" t="str">
        <f t="shared" si="99"/>
        <v/>
      </c>
      <c r="AG219" s="37" t="str">
        <f t="shared" si="87"/>
        <v/>
      </c>
      <c r="AH219" s="37" t="str">
        <f t="shared" si="88"/>
        <v/>
      </c>
      <c r="AI219" s="38">
        <f t="shared" si="100"/>
        <v>483.85</v>
      </c>
      <c r="AJ219" s="38">
        <f t="shared" si="89"/>
        <v>483.85</v>
      </c>
      <c r="AK219" s="36">
        <f t="shared" si="90"/>
        <v>0</v>
      </c>
      <c r="AL219" s="39">
        <f t="shared" si="91"/>
        <v>0.12439734468690533</v>
      </c>
      <c r="AM219" s="36">
        <f t="shared" si="101"/>
        <v>-559.91244843576089</v>
      </c>
      <c r="AN219" s="36">
        <f t="shared" si="102"/>
        <v>0</v>
      </c>
      <c r="AO219" s="36">
        <f t="shared" si="92"/>
        <v>200</v>
      </c>
      <c r="AP219" s="36">
        <f t="shared" si="93"/>
        <v>652.95000000000005</v>
      </c>
      <c r="AQ219" s="36">
        <f t="shared" si="103"/>
        <v>4301</v>
      </c>
      <c r="AR219" s="40">
        <f t="shared" si="94"/>
        <v>4301</v>
      </c>
      <c r="AS219" s="37"/>
      <c r="AT219" s="37">
        <f t="shared" si="95"/>
        <v>1</v>
      </c>
    </row>
    <row r="220" spans="1:46" ht="15" customHeight="1" x14ac:dyDescent="0.25">
      <c r="A220" s="43">
        <v>75</v>
      </c>
      <c r="B220" s="43">
        <v>300</v>
      </c>
      <c r="C220" s="44" t="s">
        <v>207</v>
      </c>
      <c r="D220" s="35">
        <v>55720</v>
      </c>
      <c r="E220" s="36">
        <v>216</v>
      </c>
      <c r="F220" s="58">
        <f t="shared" si="79"/>
        <v>2.3344537511509307</v>
      </c>
      <c r="G220" s="52">
        <v>49</v>
      </c>
      <c r="H220" s="52">
        <v>138</v>
      </c>
      <c r="I220" s="37">
        <f t="shared" si="80"/>
        <v>35.507199999999997</v>
      </c>
      <c r="J220" s="37">
        <v>252</v>
      </c>
      <c r="K220" s="37">
        <v>317</v>
      </c>
      <c r="L220" s="37">
        <v>221</v>
      </c>
      <c r="M220" s="37">
        <v>254</v>
      </c>
      <c r="N220" s="48">
        <v>241</v>
      </c>
      <c r="O220" s="55">
        <v>221</v>
      </c>
      <c r="P220" s="45">
        <f t="shared" si="81"/>
        <v>317</v>
      </c>
      <c r="Q220" s="38">
        <f t="shared" si="82"/>
        <v>31.86</v>
      </c>
      <c r="R220" s="65">
        <v>1817500</v>
      </c>
      <c r="S220" s="65">
        <v>13647632</v>
      </c>
      <c r="T220" s="66">
        <f t="shared" si="83"/>
        <v>13.317329000000001</v>
      </c>
      <c r="U220" s="36">
        <v>48</v>
      </c>
      <c r="V220">
        <v>255</v>
      </c>
      <c r="W220">
        <f t="shared" si="96"/>
        <v>18.82</v>
      </c>
      <c r="X220" s="57">
        <v>136846.58398936101</v>
      </c>
      <c r="Y220" s="46">
        <v>51424</v>
      </c>
      <c r="Z220" s="37">
        <f t="shared" si="84"/>
        <v>0.42013600000000001</v>
      </c>
      <c r="AA220" s="37" t="str">
        <f t="shared" si="85"/>
        <v/>
      </c>
      <c r="AB220" s="37" t="str">
        <f t="shared" si="86"/>
        <v/>
      </c>
      <c r="AC220" s="76">
        <f t="shared" si="97"/>
        <v>712.1141411929641</v>
      </c>
      <c r="AD220" s="76">
        <f t="shared" si="98"/>
        <v>0</v>
      </c>
      <c r="AE220" s="76">
        <f t="shared" si="104"/>
        <v>0</v>
      </c>
      <c r="AF220" s="76" t="str">
        <f t="shared" si="99"/>
        <v/>
      </c>
      <c r="AG220" s="37" t="str">
        <f t="shared" si="87"/>
        <v/>
      </c>
      <c r="AH220" s="37" t="str">
        <f t="shared" si="88"/>
        <v/>
      </c>
      <c r="AI220" s="38">
        <f t="shared" si="100"/>
        <v>712.11</v>
      </c>
      <c r="AJ220" s="38">
        <f t="shared" si="89"/>
        <v>712.11</v>
      </c>
      <c r="AK220" s="36">
        <f t="shared" si="90"/>
        <v>96322</v>
      </c>
      <c r="AL220" s="39">
        <f t="shared" si="91"/>
        <v>0.12439734468690533</v>
      </c>
      <c r="AM220" s="36">
        <f t="shared" si="101"/>
        <v>5050.78098897773</v>
      </c>
      <c r="AN220" s="36">
        <f t="shared" si="102"/>
        <v>60771</v>
      </c>
      <c r="AO220" s="36">
        <f t="shared" si="92"/>
        <v>2160</v>
      </c>
      <c r="AP220" s="36">
        <f t="shared" si="93"/>
        <v>2571.2000000000003</v>
      </c>
      <c r="AQ220" s="36">
        <f t="shared" si="103"/>
        <v>53560</v>
      </c>
      <c r="AR220" s="40">
        <f t="shared" si="94"/>
        <v>60771</v>
      </c>
      <c r="AS220" s="37"/>
      <c r="AT220" s="37">
        <f t="shared" si="95"/>
        <v>1</v>
      </c>
    </row>
    <row r="221" spans="1:46" ht="15" customHeight="1" x14ac:dyDescent="0.25">
      <c r="A221" s="43">
        <v>84</v>
      </c>
      <c r="B221" s="43">
        <v>400</v>
      </c>
      <c r="C221" s="44" t="s">
        <v>208</v>
      </c>
      <c r="D221" s="35">
        <v>12384</v>
      </c>
      <c r="E221" s="36">
        <v>35</v>
      </c>
      <c r="F221" s="58">
        <f t="shared" si="79"/>
        <v>1.5440680443502757</v>
      </c>
      <c r="G221" s="52">
        <v>8</v>
      </c>
      <c r="H221" s="52">
        <v>16</v>
      </c>
      <c r="I221" s="37">
        <f t="shared" si="80"/>
        <v>50</v>
      </c>
      <c r="J221" s="37">
        <v>101</v>
      </c>
      <c r="K221" s="37">
        <v>77</v>
      </c>
      <c r="L221" s="37">
        <v>78</v>
      </c>
      <c r="M221" s="37">
        <v>59</v>
      </c>
      <c r="N221" s="48">
        <v>55</v>
      </c>
      <c r="O221" s="55">
        <v>36</v>
      </c>
      <c r="P221" s="45">
        <f t="shared" si="81"/>
        <v>101</v>
      </c>
      <c r="Q221" s="38">
        <f t="shared" si="82"/>
        <v>65.349999999999994</v>
      </c>
      <c r="R221" s="65">
        <v>433800</v>
      </c>
      <c r="S221" s="65">
        <v>1231254</v>
      </c>
      <c r="T221" s="66">
        <f t="shared" si="83"/>
        <v>35.232373000000003</v>
      </c>
      <c r="U221" s="36">
        <v>8</v>
      </c>
      <c r="V221">
        <v>24</v>
      </c>
      <c r="W221">
        <f t="shared" si="96"/>
        <v>33.33</v>
      </c>
      <c r="X221" s="57">
        <v>15913.947874084901</v>
      </c>
      <c r="Y221" s="46">
        <v>14000</v>
      </c>
      <c r="Z221" s="37">
        <f t="shared" si="84"/>
        <v>0.42013600000000001</v>
      </c>
      <c r="AA221" s="37" t="str">
        <f t="shared" si="85"/>
        <v/>
      </c>
      <c r="AB221" s="37" t="str">
        <f t="shared" si="86"/>
        <v/>
      </c>
      <c r="AC221" s="76">
        <f t="shared" si="97"/>
        <v>537.53611743195586</v>
      </c>
      <c r="AD221" s="76">
        <f t="shared" si="98"/>
        <v>0</v>
      </c>
      <c r="AE221" s="76">
        <f t="shared" si="104"/>
        <v>0</v>
      </c>
      <c r="AF221" s="76" t="str">
        <f t="shared" si="99"/>
        <v/>
      </c>
      <c r="AG221" s="37" t="str">
        <f t="shared" si="87"/>
        <v/>
      </c>
      <c r="AH221" s="37" t="str">
        <f t="shared" si="88"/>
        <v/>
      </c>
      <c r="AI221" s="38">
        <f t="shared" si="100"/>
        <v>537.54</v>
      </c>
      <c r="AJ221" s="38">
        <f t="shared" si="89"/>
        <v>537.54</v>
      </c>
      <c r="AK221" s="36">
        <f t="shared" si="90"/>
        <v>12128</v>
      </c>
      <c r="AL221" s="39">
        <f t="shared" si="91"/>
        <v>0.12439734468690533</v>
      </c>
      <c r="AM221" s="36">
        <f t="shared" si="101"/>
        <v>-31.845720239847765</v>
      </c>
      <c r="AN221" s="36">
        <f t="shared" si="102"/>
        <v>12128</v>
      </c>
      <c r="AO221" s="36">
        <f t="shared" si="92"/>
        <v>350</v>
      </c>
      <c r="AP221" s="36">
        <f t="shared" si="93"/>
        <v>700</v>
      </c>
      <c r="AQ221" s="36">
        <f t="shared" si="103"/>
        <v>12034</v>
      </c>
      <c r="AR221" s="40">
        <f t="shared" si="94"/>
        <v>12128</v>
      </c>
      <c r="AS221" s="37"/>
      <c r="AT221" s="37">
        <f t="shared" si="95"/>
        <v>1</v>
      </c>
    </row>
    <row r="222" spans="1:46" ht="15" customHeight="1" x14ac:dyDescent="0.25">
      <c r="A222" s="43">
        <v>55</v>
      </c>
      <c r="B222" s="43">
        <v>500</v>
      </c>
      <c r="C222" s="44" t="s">
        <v>209</v>
      </c>
      <c r="D222" s="35">
        <v>175076</v>
      </c>
      <c r="E222" s="36">
        <v>792</v>
      </c>
      <c r="F222" s="58">
        <f t="shared" si="79"/>
        <v>2.8987251815894934</v>
      </c>
      <c r="G222" s="52">
        <v>72</v>
      </c>
      <c r="H222" s="52">
        <v>294</v>
      </c>
      <c r="I222" s="37">
        <f t="shared" si="80"/>
        <v>24.489799999999999</v>
      </c>
      <c r="J222" s="37">
        <v>321</v>
      </c>
      <c r="K222" s="37">
        <v>312</v>
      </c>
      <c r="L222" s="37">
        <v>416</v>
      </c>
      <c r="M222" s="37">
        <v>438</v>
      </c>
      <c r="N222" s="48">
        <v>735</v>
      </c>
      <c r="O222" s="55">
        <v>782</v>
      </c>
      <c r="P222" s="45">
        <f t="shared" si="81"/>
        <v>782</v>
      </c>
      <c r="Q222" s="38">
        <f t="shared" si="82"/>
        <v>0</v>
      </c>
      <c r="R222" s="65">
        <v>8173800</v>
      </c>
      <c r="S222" s="65">
        <v>74060488</v>
      </c>
      <c r="T222" s="66">
        <f t="shared" si="83"/>
        <v>11.036654</v>
      </c>
      <c r="U222" s="36">
        <v>49</v>
      </c>
      <c r="V222">
        <v>732</v>
      </c>
      <c r="W222">
        <f t="shared" si="96"/>
        <v>6.69</v>
      </c>
      <c r="X222" s="57">
        <v>780942.57032292197</v>
      </c>
      <c r="Y222" s="46">
        <v>380349</v>
      </c>
      <c r="Z222" s="37">
        <f t="shared" si="84"/>
        <v>0.42013600000000001</v>
      </c>
      <c r="AA222" s="37" t="str">
        <f t="shared" si="85"/>
        <v/>
      </c>
      <c r="AB222" s="37" t="str">
        <f t="shared" si="86"/>
        <v/>
      </c>
      <c r="AC222" s="76">
        <f t="shared" si="97"/>
        <v>836.74872193394253</v>
      </c>
      <c r="AD222" s="76">
        <f t="shared" si="98"/>
        <v>0</v>
      </c>
      <c r="AE222" s="76">
        <f t="shared" si="104"/>
        <v>0</v>
      </c>
      <c r="AF222" s="76" t="str">
        <f t="shared" si="99"/>
        <v/>
      </c>
      <c r="AG222" s="37" t="str">
        <f t="shared" si="87"/>
        <v/>
      </c>
      <c r="AH222" s="37" t="str">
        <f t="shared" si="88"/>
        <v/>
      </c>
      <c r="AI222" s="38">
        <f t="shared" si="100"/>
        <v>836.75</v>
      </c>
      <c r="AJ222" s="38">
        <f t="shared" si="89"/>
        <v>836.75</v>
      </c>
      <c r="AK222" s="36">
        <f t="shared" si="90"/>
        <v>334604</v>
      </c>
      <c r="AL222" s="39">
        <f t="shared" si="91"/>
        <v>0.12439734468690533</v>
      </c>
      <c r="AM222" s="36">
        <f t="shared" si="101"/>
        <v>19844.859603212633</v>
      </c>
      <c r="AN222" s="36">
        <f t="shared" si="102"/>
        <v>194921</v>
      </c>
      <c r="AO222" s="36">
        <f t="shared" si="92"/>
        <v>7920</v>
      </c>
      <c r="AP222" s="36">
        <f t="shared" si="93"/>
        <v>19017.45</v>
      </c>
      <c r="AQ222" s="36">
        <f t="shared" si="103"/>
        <v>167156</v>
      </c>
      <c r="AR222" s="40">
        <f t="shared" si="94"/>
        <v>194921</v>
      </c>
      <c r="AS222" s="37"/>
      <c r="AT222" s="37">
        <f t="shared" si="95"/>
        <v>1</v>
      </c>
    </row>
    <row r="223" spans="1:46" ht="15" customHeight="1" x14ac:dyDescent="0.25">
      <c r="A223" s="43">
        <v>51</v>
      </c>
      <c r="B223" s="43">
        <v>400</v>
      </c>
      <c r="C223" s="44" t="s">
        <v>210</v>
      </c>
      <c r="D223" s="35">
        <v>9215</v>
      </c>
      <c r="E223" s="36">
        <v>57</v>
      </c>
      <c r="F223" s="58">
        <f t="shared" si="79"/>
        <v>1.7558748556724915</v>
      </c>
      <c r="G223" s="52">
        <v>25</v>
      </c>
      <c r="H223" s="52">
        <v>45</v>
      </c>
      <c r="I223" s="37">
        <f t="shared" si="80"/>
        <v>55.555600000000005</v>
      </c>
      <c r="J223" s="37">
        <v>104</v>
      </c>
      <c r="K223" s="37">
        <v>87</v>
      </c>
      <c r="L223" s="37">
        <v>60</v>
      </c>
      <c r="M223" s="37">
        <v>67</v>
      </c>
      <c r="N223" s="48">
        <v>57</v>
      </c>
      <c r="O223" s="55">
        <v>58</v>
      </c>
      <c r="P223" s="45">
        <f t="shared" si="81"/>
        <v>104</v>
      </c>
      <c r="Q223" s="38">
        <f t="shared" si="82"/>
        <v>45.19</v>
      </c>
      <c r="R223" s="65">
        <v>2141200</v>
      </c>
      <c r="S223" s="65">
        <v>4298453</v>
      </c>
      <c r="T223" s="66">
        <f t="shared" si="83"/>
        <v>49.813270000000003</v>
      </c>
      <c r="U223" s="36">
        <v>28</v>
      </c>
      <c r="V223">
        <v>48</v>
      </c>
      <c r="W223">
        <f t="shared" si="96"/>
        <v>58.33</v>
      </c>
      <c r="X223" s="57">
        <v>57874.833459299</v>
      </c>
      <c r="Y223" s="46">
        <v>31001</v>
      </c>
      <c r="Z223" s="37">
        <f t="shared" si="84"/>
        <v>0.42013600000000001</v>
      </c>
      <c r="AA223" s="37" t="str">
        <f t="shared" si="85"/>
        <v/>
      </c>
      <c r="AB223" s="37" t="str">
        <f t="shared" si="86"/>
        <v/>
      </c>
      <c r="AC223" s="76">
        <f t="shared" si="97"/>
        <v>584.31937049637293</v>
      </c>
      <c r="AD223" s="76">
        <f t="shared" si="98"/>
        <v>0</v>
      </c>
      <c r="AE223" s="76">
        <f t="shared" si="104"/>
        <v>0</v>
      </c>
      <c r="AF223" s="76" t="str">
        <f t="shared" si="99"/>
        <v/>
      </c>
      <c r="AG223" s="37" t="str">
        <f t="shared" si="87"/>
        <v/>
      </c>
      <c r="AH223" s="37" t="str">
        <f t="shared" si="88"/>
        <v/>
      </c>
      <c r="AI223" s="38">
        <f t="shared" si="100"/>
        <v>584.32000000000005</v>
      </c>
      <c r="AJ223" s="38">
        <f t="shared" si="89"/>
        <v>584.32000000000005</v>
      </c>
      <c r="AK223" s="36">
        <f t="shared" si="90"/>
        <v>8991</v>
      </c>
      <c r="AL223" s="39">
        <f t="shared" si="91"/>
        <v>0.12439734468690533</v>
      </c>
      <c r="AM223" s="36">
        <f t="shared" si="101"/>
        <v>-27.865005209866794</v>
      </c>
      <c r="AN223" s="36">
        <f t="shared" si="102"/>
        <v>8991</v>
      </c>
      <c r="AO223" s="36">
        <f t="shared" si="92"/>
        <v>570</v>
      </c>
      <c r="AP223" s="36">
        <f t="shared" si="93"/>
        <v>1550.0500000000002</v>
      </c>
      <c r="AQ223" s="36">
        <f t="shared" si="103"/>
        <v>8645</v>
      </c>
      <c r="AR223" s="40">
        <f t="shared" si="94"/>
        <v>8991</v>
      </c>
      <c r="AS223" s="37"/>
      <c r="AT223" s="37">
        <f t="shared" si="95"/>
        <v>1</v>
      </c>
    </row>
    <row r="224" spans="1:46" ht="15" customHeight="1" x14ac:dyDescent="0.25">
      <c r="A224" s="43">
        <v>69</v>
      </c>
      <c r="B224" s="43">
        <v>9000</v>
      </c>
      <c r="C224" s="44" t="s">
        <v>211</v>
      </c>
      <c r="D224" s="35">
        <v>30807820</v>
      </c>
      <c r="E224" s="36">
        <v>85667</v>
      </c>
      <c r="F224" s="58">
        <f t="shared" si="79"/>
        <v>4.9328135584701416</v>
      </c>
      <c r="G224" s="52">
        <v>17060</v>
      </c>
      <c r="H224" s="52">
        <v>38767</v>
      </c>
      <c r="I224" s="37">
        <f t="shared" si="80"/>
        <v>44.006499999999996</v>
      </c>
      <c r="J224" s="37">
        <v>100578</v>
      </c>
      <c r="K224" s="37">
        <v>92811</v>
      </c>
      <c r="L224" s="37">
        <v>85493</v>
      </c>
      <c r="M224" s="37">
        <v>86918</v>
      </c>
      <c r="N224" s="45">
        <v>86265</v>
      </c>
      <c r="O224" s="55">
        <v>86697</v>
      </c>
      <c r="P224" s="45">
        <f t="shared" si="81"/>
        <v>100578</v>
      </c>
      <c r="Q224" s="38">
        <f t="shared" si="82"/>
        <v>14.83</v>
      </c>
      <c r="R224" s="65">
        <v>1675493036</v>
      </c>
      <c r="S224" s="65">
        <v>8709301436</v>
      </c>
      <c r="T224" s="66">
        <f t="shared" si="83"/>
        <v>19.237973</v>
      </c>
      <c r="U224" s="36">
        <v>13626</v>
      </c>
      <c r="V224">
        <v>86711</v>
      </c>
      <c r="W224">
        <f t="shared" si="96"/>
        <v>15.71</v>
      </c>
      <c r="X224" s="57">
        <v>101404244.364733</v>
      </c>
      <c r="Y224" s="46">
        <v>40894503</v>
      </c>
      <c r="Z224" s="37">
        <f t="shared" si="84"/>
        <v>0.42013600000000001</v>
      </c>
      <c r="AA224" s="37" t="str">
        <f t="shared" si="85"/>
        <v/>
      </c>
      <c r="AB224" s="37" t="str">
        <f t="shared" si="86"/>
        <v/>
      </c>
      <c r="AC224" s="76">
        <f t="shared" si="97"/>
        <v>0</v>
      </c>
      <c r="AD224" s="76">
        <f t="shared" si="98"/>
        <v>0</v>
      </c>
      <c r="AE224" s="76">
        <f t="shared" si="104"/>
        <v>1266.7481674250498</v>
      </c>
      <c r="AF224" s="76" t="str">
        <f t="shared" si="99"/>
        <v/>
      </c>
      <c r="AG224" s="37" t="str">
        <f t="shared" si="87"/>
        <v/>
      </c>
      <c r="AH224" s="37" t="str">
        <f t="shared" si="88"/>
        <v/>
      </c>
      <c r="AI224" s="38">
        <f t="shared" si="100"/>
        <v>1266.75</v>
      </c>
      <c r="AJ224" s="38">
        <f t="shared" si="89"/>
        <v>1266.75</v>
      </c>
      <c r="AK224" s="36">
        <f t="shared" si="90"/>
        <v>65915099</v>
      </c>
      <c r="AL224" s="39">
        <f t="shared" si="91"/>
        <v>0.12439734468690533</v>
      </c>
      <c r="AM224" s="36">
        <f t="shared" si="101"/>
        <v>4367252.2867823532</v>
      </c>
      <c r="AN224" s="36">
        <f t="shared" si="102"/>
        <v>35175072</v>
      </c>
      <c r="AO224" s="36">
        <f t="shared" si="92"/>
        <v>856670</v>
      </c>
      <c r="AP224" s="36">
        <f t="shared" si="93"/>
        <v>2044725.1500000001</v>
      </c>
      <c r="AQ224" s="36">
        <f t="shared" si="103"/>
        <v>29951150</v>
      </c>
      <c r="AR224" s="40">
        <f t="shared" si="94"/>
        <v>35175072</v>
      </c>
      <c r="AS224" s="37"/>
      <c r="AT224" s="37">
        <f t="shared" si="95"/>
        <v>1</v>
      </c>
    </row>
    <row r="225" spans="1:46" ht="15" customHeight="1" x14ac:dyDescent="0.25">
      <c r="A225" s="43">
        <v>78</v>
      </c>
      <c r="B225" s="43">
        <v>300</v>
      </c>
      <c r="C225" s="44" t="s">
        <v>212</v>
      </c>
      <c r="D225" s="35">
        <v>15665</v>
      </c>
      <c r="E225" s="36">
        <v>74</v>
      </c>
      <c r="F225" s="58">
        <f t="shared" si="79"/>
        <v>1.8692317197309762</v>
      </c>
      <c r="G225" s="52">
        <v>17</v>
      </c>
      <c r="H225" s="52">
        <v>73</v>
      </c>
      <c r="I225" s="37">
        <f t="shared" si="80"/>
        <v>23.287700000000001</v>
      </c>
      <c r="J225" s="37">
        <v>204</v>
      </c>
      <c r="K225" s="37">
        <v>173</v>
      </c>
      <c r="L225" s="37">
        <v>126</v>
      </c>
      <c r="M225" s="37">
        <v>122</v>
      </c>
      <c r="N225" s="48">
        <v>100</v>
      </c>
      <c r="O225" s="55">
        <v>75</v>
      </c>
      <c r="P225" s="45">
        <f t="shared" si="81"/>
        <v>204</v>
      </c>
      <c r="Q225" s="38">
        <f t="shared" si="82"/>
        <v>63.73</v>
      </c>
      <c r="R225" s="65">
        <v>1323000</v>
      </c>
      <c r="S225" s="65">
        <v>4265329</v>
      </c>
      <c r="T225" s="66">
        <f t="shared" si="83"/>
        <v>31.017537000000001</v>
      </c>
      <c r="U225" s="36">
        <v>14</v>
      </c>
      <c r="V225">
        <v>136</v>
      </c>
      <c r="W225">
        <f t="shared" si="96"/>
        <v>10.29</v>
      </c>
      <c r="X225" s="57">
        <v>50625.406197209202</v>
      </c>
      <c r="Y225" s="46">
        <v>70000</v>
      </c>
      <c r="Z225" s="37">
        <f t="shared" si="84"/>
        <v>0.42013600000000001</v>
      </c>
      <c r="AA225" s="37" t="str">
        <f t="shared" si="85"/>
        <v/>
      </c>
      <c r="AB225" s="37" t="str">
        <f t="shared" si="86"/>
        <v/>
      </c>
      <c r="AC225" s="76">
        <f t="shared" si="97"/>
        <v>609.3572945590189</v>
      </c>
      <c r="AD225" s="76">
        <f t="shared" si="98"/>
        <v>0</v>
      </c>
      <c r="AE225" s="76">
        <f t="shared" si="104"/>
        <v>0</v>
      </c>
      <c r="AF225" s="76" t="str">
        <f t="shared" si="99"/>
        <v/>
      </c>
      <c r="AG225" s="37" t="str">
        <f t="shared" si="87"/>
        <v/>
      </c>
      <c r="AH225" s="37" t="str">
        <f t="shared" si="88"/>
        <v/>
      </c>
      <c r="AI225" s="38">
        <f t="shared" si="100"/>
        <v>609.36</v>
      </c>
      <c r="AJ225" s="38">
        <f t="shared" si="89"/>
        <v>609.36</v>
      </c>
      <c r="AK225" s="36">
        <f t="shared" si="90"/>
        <v>23823</v>
      </c>
      <c r="AL225" s="39">
        <f t="shared" si="91"/>
        <v>0.12439734468690533</v>
      </c>
      <c r="AM225" s="36">
        <f t="shared" si="101"/>
        <v>1014.8335379557736</v>
      </c>
      <c r="AN225" s="36">
        <f t="shared" si="102"/>
        <v>16680</v>
      </c>
      <c r="AO225" s="36">
        <f t="shared" si="92"/>
        <v>740</v>
      </c>
      <c r="AP225" s="36">
        <f t="shared" si="93"/>
        <v>3500</v>
      </c>
      <c r="AQ225" s="36">
        <f t="shared" si="103"/>
        <v>14925</v>
      </c>
      <c r="AR225" s="40">
        <f t="shared" si="94"/>
        <v>16680</v>
      </c>
      <c r="AS225" s="37"/>
      <c r="AT225" s="37">
        <f t="shared" si="95"/>
        <v>1</v>
      </c>
    </row>
    <row r="226" spans="1:46" ht="15" customHeight="1" x14ac:dyDescent="0.25">
      <c r="A226" s="43">
        <v>66</v>
      </c>
      <c r="B226" s="43">
        <v>200</v>
      </c>
      <c r="C226" s="44" t="s">
        <v>213</v>
      </c>
      <c r="D226" s="35">
        <v>160833</v>
      </c>
      <c r="E226" s="36">
        <v>1784</v>
      </c>
      <c r="F226" s="58">
        <f t="shared" si="79"/>
        <v>3.2513948500401044</v>
      </c>
      <c r="G226" s="52">
        <v>93</v>
      </c>
      <c r="H226" s="52">
        <v>598</v>
      </c>
      <c r="I226" s="37">
        <f t="shared" si="80"/>
        <v>15.551799999999998</v>
      </c>
      <c r="J226" s="37">
        <v>460</v>
      </c>
      <c r="K226" s="37">
        <v>422</v>
      </c>
      <c r="L226" s="37">
        <v>473</v>
      </c>
      <c r="M226" s="37">
        <v>547</v>
      </c>
      <c r="N226" s="45">
        <v>1367</v>
      </c>
      <c r="O226" s="55">
        <v>1712</v>
      </c>
      <c r="P226" s="45">
        <f t="shared" si="81"/>
        <v>1712</v>
      </c>
      <c r="Q226" s="38">
        <f t="shared" si="82"/>
        <v>0</v>
      </c>
      <c r="R226" s="65">
        <v>50056200</v>
      </c>
      <c r="S226" s="65">
        <v>248074500</v>
      </c>
      <c r="T226" s="66">
        <f t="shared" si="83"/>
        <v>20.177890000000001</v>
      </c>
      <c r="U226" s="36">
        <v>173</v>
      </c>
      <c r="V226">
        <v>1645</v>
      </c>
      <c r="W226">
        <f t="shared" si="96"/>
        <v>10.52</v>
      </c>
      <c r="X226" s="57">
        <v>2885239.4428903102</v>
      </c>
      <c r="Y226" s="46">
        <v>1377095</v>
      </c>
      <c r="Z226" s="37">
        <f t="shared" si="84"/>
        <v>0.42013600000000001</v>
      </c>
      <c r="AA226" s="37" t="str">
        <f t="shared" si="85"/>
        <v/>
      </c>
      <c r="AB226" s="37" t="str">
        <f t="shared" si="86"/>
        <v/>
      </c>
      <c r="AC226" s="76">
        <f t="shared" si="97"/>
        <v>914.64534029230811</v>
      </c>
      <c r="AD226" s="76">
        <f t="shared" si="98"/>
        <v>0</v>
      </c>
      <c r="AE226" s="76">
        <f t="shared" si="104"/>
        <v>0</v>
      </c>
      <c r="AF226" s="76" t="str">
        <f t="shared" si="99"/>
        <v/>
      </c>
      <c r="AG226" s="37" t="str">
        <f t="shared" si="87"/>
        <v/>
      </c>
      <c r="AH226" s="37" t="str">
        <f t="shared" si="88"/>
        <v/>
      </c>
      <c r="AI226" s="38">
        <f t="shared" si="100"/>
        <v>914.65</v>
      </c>
      <c r="AJ226" s="38">
        <f t="shared" si="89"/>
        <v>914.65</v>
      </c>
      <c r="AK226" s="36">
        <f t="shared" si="90"/>
        <v>419543</v>
      </c>
      <c r="AL226" s="39">
        <f t="shared" si="91"/>
        <v>0.12439734468690533</v>
      </c>
      <c r="AM226" s="36">
        <f t="shared" si="101"/>
        <v>32182.837043949279</v>
      </c>
      <c r="AN226" s="36">
        <f t="shared" si="102"/>
        <v>193016</v>
      </c>
      <c r="AO226" s="36">
        <f t="shared" si="92"/>
        <v>17840</v>
      </c>
      <c r="AP226" s="36">
        <f t="shared" si="93"/>
        <v>68854.75</v>
      </c>
      <c r="AQ226" s="36">
        <f t="shared" si="103"/>
        <v>142993</v>
      </c>
      <c r="AR226" s="40">
        <f t="shared" si="94"/>
        <v>193016</v>
      </c>
      <c r="AS226" s="37"/>
      <c r="AT226" s="37">
        <f t="shared" si="95"/>
        <v>1</v>
      </c>
    </row>
    <row r="227" spans="1:46" ht="15" customHeight="1" x14ac:dyDescent="0.25">
      <c r="A227" s="43">
        <v>53</v>
      </c>
      <c r="B227" s="43">
        <v>400</v>
      </c>
      <c r="C227" s="44" t="s">
        <v>214</v>
      </c>
      <c r="D227" s="35">
        <v>18197</v>
      </c>
      <c r="E227" s="36">
        <v>72</v>
      </c>
      <c r="F227" s="58">
        <f t="shared" si="79"/>
        <v>1.8573324964312685</v>
      </c>
      <c r="G227" s="52">
        <v>36</v>
      </c>
      <c r="H227" s="52">
        <v>56</v>
      </c>
      <c r="I227" s="37">
        <f t="shared" si="80"/>
        <v>64.285700000000006</v>
      </c>
      <c r="J227" s="37">
        <v>138</v>
      </c>
      <c r="K227" s="37">
        <v>129</v>
      </c>
      <c r="L227" s="37">
        <v>107</v>
      </c>
      <c r="M227" s="37">
        <v>102</v>
      </c>
      <c r="N227" s="48">
        <v>68</v>
      </c>
      <c r="O227" s="55">
        <v>73</v>
      </c>
      <c r="P227" s="45">
        <f t="shared" si="81"/>
        <v>138</v>
      </c>
      <c r="Q227" s="38">
        <f t="shared" si="82"/>
        <v>47.83</v>
      </c>
      <c r="R227" s="65">
        <v>511500</v>
      </c>
      <c r="S227" s="65">
        <v>3298365</v>
      </c>
      <c r="T227" s="66">
        <f t="shared" si="83"/>
        <v>15.507683</v>
      </c>
      <c r="U227" s="36">
        <v>22</v>
      </c>
      <c r="V227">
        <v>80</v>
      </c>
      <c r="W227">
        <f t="shared" si="96"/>
        <v>27.5</v>
      </c>
      <c r="X227" s="57">
        <v>27876.108535743901</v>
      </c>
      <c r="Y227" s="46">
        <v>38410</v>
      </c>
      <c r="Z227" s="37">
        <f t="shared" si="84"/>
        <v>0.42013600000000001</v>
      </c>
      <c r="AA227" s="37" t="str">
        <f t="shared" si="85"/>
        <v/>
      </c>
      <c r="AB227" s="37" t="str">
        <f t="shared" si="86"/>
        <v/>
      </c>
      <c r="AC227" s="76">
        <f t="shared" si="97"/>
        <v>606.72902981424932</v>
      </c>
      <c r="AD227" s="76">
        <f t="shared" si="98"/>
        <v>0</v>
      </c>
      <c r="AE227" s="76">
        <f t="shared" si="104"/>
        <v>0</v>
      </c>
      <c r="AF227" s="76" t="str">
        <f t="shared" si="99"/>
        <v/>
      </c>
      <c r="AG227" s="37" t="str">
        <f t="shared" si="87"/>
        <v/>
      </c>
      <c r="AH227" s="37" t="str">
        <f t="shared" si="88"/>
        <v/>
      </c>
      <c r="AI227" s="38">
        <f t="shared" si="100"/>
        <v>606.73</v>
      </c>
      <c r="AJ227" s="38">
        <f t="shared" si="89"/>
        <v>606.73</v>
      </c>
      <c r="AK227" s="36">
        <f t="shared" si="90"/>
        <v>31973</v>
      </c>
      <c r="AL227" s="39">
        <f t="shared" si="91"/>
        <v>0.12439734468690533</v>
      </c>
      <c r="AM227" s="36">
        <f t="shared" si="101"/>
        <v>1713.6978204068078</v>
      </c>
      <c r="AN227" s="36">
        <f t="shared" si="102"/>
        <v>19911</v>
      </c>
      <c r="AO227" s="36">
        <f t="shared" si="92"/>
        <v>720</v>
      </c>
      <c r="AP227" s="36">
        <f t="shared" si="93"/>
        <v>1920.5</v>
      </c>
      <c r="AQ227" s="36">
        <f t="shared" si="103"/>
        <v>17477</v>
      </c>
      <c r="AR227" s="40">
        <f t="shared" si="94"/>
        <v>19911</v>
      </c>
      <c r="AS227" s="37"/>
      <c r="AT227" s="37">
        <f t="shared" si="95"/>
        <v>1</v>
      </c>
    </row>
    <row r="228" spans="1:46" ht="15" customHeight="1" x14ac:dyDescent="0.25">
      <c r="A228" s="43">
        <v>46</v>
      </c>
      <c r="B228" s="43">
        <v>200</v>
      </c>
      <c r="C228" s="44" t="s">
        <v>215</v>
      </c>
      <c r="D228" s="35">
        <v>55152</v>
      </c>
      <c r="E228" s="36">
        <v>132</v>
      </c>
      <c r="F228" s="58">
        <f t="shared" si="79"/>
        <v>2.12057393120585</v>
      </c>
      <c r="G228" s="52">
        <v>34</v>
      </c>
      <c r="H228" s="52">
        <v>143</v>
      </c>
      <c r="I228" s="37">
        <f t="shared" si="80"/>
        <v>23.776199999999999</v>
      </c>
      <c r="J228" s="37">
        <v>237</v>
      </c>
      <c r="K228" s="37">
        <v>216</v>
      </c>
      <c r="L228" s="37">
        <v>187</v>
      </c>
      <c r="M228" s="37">
        <v>197</v>
      </c>
      <c r="N228" s="48">
        <v>167</v>
      </c>
      <c r="O228" s="55">
        <v>133</v>
      </c>
      <c r="P228" s="45">
        <f t="shared" si="81"/>
        <v>237</v>
      </c>
      <c r="Q228" s="38">
        <f t="shared" si="82"/>
        <v>44.3</v>
      </c>
      <c r="R228" s="65">
        <v>719500</v>
      </c>
      <c r="S228" s="65">
        <v>2626100</v>
      </c>
      <c r="T228" s="66">
        <f t="shared" si="83"/>
        <v>27.398043000000001</v>
      </c>
      <c r="U228" s="36">
        <v>97</v>
      </c>
      <c r="V228">
        <v>211</v>
      </c>
      <c r="W228">
        <f t="shared" si="96"/>
        <v>45.97</v>
      </c>
      <c r="X228" s="57">
        <v>31302.7451722722</v>
      </c>
      <c r="Y228" s="46">
        <v>135880</v>
      </c>
      <c r="Z228" s="37">
        <f t="shared" si="84"/>
        <v>0.42013600000000001</v>
      </c>
      <c r="AA228" s="37" t="str">
        <f t="shared" si="85"/>
        <v/>
      </c>
      <c r="AB228" s="37" t="str">
        <f t="shared" si="86"/>
        <v/>
      </c>
      <c r="AC228" s="76">
        <f t="shared" si="97"/>
        <v>664.87300820295457</v>
      </c>
      <c r="AD228" s="76">
        <f t="shared" si="98"/>
        <v>0</v>
      </c>
      <c r="AE228" s="76">
        <f t="shared" si="104"/>
        <v>0</v>
      </c>
      <c r="AF228" s="76" t="str">
        <f t="shared" si="99"/>
        <v/>
      </c>
      <c r="AG228" s="37" t="str">
        <f t="shared" si="87"/>
        <v/>
      </c>
      <c r="AH228" s="37" t="str">
        <f t="shared" si="88"/>
        <v/>
      </c>
      <c r="AI228" s="38">
        <f t="shared" si="100"/>
        <v>664.87</v>
      </c>
      <c r="AJ228" s="38">
        <f t="shared" si="89"/>
        <v>664.87</v>
      </c>
      <c r="AK228" s="36">
        <f t="shared" si="90"/>
        <v>74611</v>
      </c>
      <c r="AL228" s="39">
        <f t="shared" si="91"/>
        <v>0.12439734468690533</v>
      </c>
      <c r="AM228" s="36">
        <f t="shared" si="101"/>
        <v>2420.6479302624907</v>
      </c>
      <c r="AN228" s="36">
        <f t="shared" si="102"/>
        <v>57573</v>
      </c>
      <c r="AO228" s="36">
        <f t="shared" si="92"/>
        <v>1320</v>
      </c>
      <c r="AP228" s="36">
        <f t="shared" si="93"/>
        <v>6794</v>
      </c>
      <c r="AQ228" s="36">
        <f t="shared" si="103"/>
        <v>53832</v>
      </c>
      <c r="AR228" s="40">
        <f t="shared" si="94"/>
        <v>57573</v>
      </c>
      <c r="AS228" s="37"/>
      <c r="AT228" s="37">
        <f t="shared" si="95"/>
        <v>1</v>
      </c>
    </row>
    <row r="229" spans="1:46" ht="15" customHeight="1" x14ac:dyDescent="0.25">
      <c r="A229" s="43">
        <v>19</v>
      </c>
      <c r="B229" s="43">
        <v>2000</v>
      </c>
      <c r="C229" s="44" t="s">
        <v>216</v>
      </c>
      <c r="D229" s="35">
        <v>0</v>
      </c>
      <c r="E229" s="36">
        <v>69086</v>
      </c>
      <c r="F229" s="58">
        <f t="shared" si="79"/>
        <v>4.839390048260432</v>
      </c>
      <c r="G229" s="52">
        <v>282</v>
      </c>
      <c r="H229" s="52">
        <v>28252</v>
      </c>
      <c r="I229" s="37">
        <f t="shared" si="80"/>
        <v>0.99819999999999998</v>
      </c>
      <c r="J229" s="37">
        <v>0</v>
      </c>
      <c r="K229" s="37">
        <v>20700</v>
      </c>
      <c r="L229" s="37">
        <v>47409</v>
      </c>
      <c r="M229" s="37">
        <v>63557</v>
      </c>
      <c r="N229" s="45">
        <v>64206</v>
      </c>
      <c r="O229" s="55">
        <v>68855</v>
      </c>
      <c r="P229" s="45">
        <f t="shared" si="81"/>
        <v>68855</v>
      </c>
      <c r="Q229" s="38">
        <f t="shared" si="82"/>
        <v>0</v>
      </c>
      <c r="R229" s="65">
        <v>2558259300</v>
      </c>
      <c r="S229" s="65">
        <v>12012052587</v>
      </c>
      <c r="T229" s="66">
        <f t="shared" si="83"/>
        <v>21.297436999999999</v>
      </c>
      <c r="U229" s="36">
        <v>9624</v>
      </c>
      <c r="V229">
        <v>68205</v>
      </c>
      <c r="W229">
        <f t="shared" si="96"/>
        <v>14.11</v>
      </c>
      <c r="X229" s="57">
        <v>130960438.973747</v>
      </c>
      <c r="Y229" s="46">
        <v>43068770</v>
      </c>
      <c r="Z229" s="37">
        <f t="shared" si="84"/>
        <v>0.42013600000000001</v>
      </c>
      <c r="AA229" s="37" t="str">
        <f t="shared" si="85"/>
        <v/>
      </c>
      <c r="AB229" s="37" t="str">
        <f t="shared" si="86"/>
        <v/>
      </c>
      <c r="AC229" s="76">
        <f t="shared" si="97"/>
        <v>0</v>
      </c>
      <c r="AD229" s="76">
        <f t="shared" si="98"/>
        <v>0</v>
      </c>
      <c r="AE229" s="76">
        <f t="shared" si="104"/>
        <v>673.43189549344993</v>
      </c>
      <c r="AF229" s="76" t="str">
        <f t="shared" si="99"/>
        <v/>
      </c>
      <c r="AG229" s="37" t="str">
        <f t="shared" si="87"/>
        <v/>
      </c>
      <c r="AH229" s="37" t="str">
        <f t="shared" si="88"/>
        <v/>
      </c>
      <c r="AI229" s="38">
        <f t="shared" si="100"/>
        <v>673.43</v>
      </c>
      <c r="AJ229" s="38">
        <f t="shared" si="89"/>
        <v>673.43</v>
      </c>
      <c r="AK229" s="36">
        <f t="shared" si="90"/>
        <v>0</v>
      </c>
      <c r="AL229" s="39">
        <f t="shared" si="91"/>
        <v>0.12439734468690533</v>
      </c>
      <c r="AM229" s="36">
        <f t="shared" si="101"/>
        <v>0</v>
      </c>
      <c r="AN229" s="36">
        <f t="shared" si="102"/>
        <v>0</v>
      </c>
      <c r="AO229" s="36">
        <f t="shared" si="92"/>
        <v>690860</v>
      </c>
      <c r="AP229" s="36">
        <f t="shared" si="93"/>
        <v>2153438.5</v>
      </c>
      <c r="AQ229" s="36">
        <f t="shared" si="103"/>
        <v>-690860</v>
      </c>
      <c r="AR229" s="40">
        <f t="shared" si="94"/>
        <v>0</v>
      </c>
      <c r="AS229" s="37"/>
      <c r="AT229" s="37">
        <f t="shared" si="95"/>
        <v>0</v>
      </c>
    </row>
    <row r="230" spans="1:46" ht="15" customHeight="1" x14ac:dyDescent="0.25">
      <c r="A230" s="43">
        <v>77</v>
      </c>
      <c r="B230" s="43">
        <v>500</v>
      </c>
      <c r="C230" s="44" t="s">
        <v>217</v>
      </c>
      <c r="D230" s="35">
        <v>190551</v>
      </c>
      <c r="E230" s="36">
        <v>541</v>
      </c>
      <c r="F230" s="58">
        <f t="shared" si="79"/>
        <v>2.7331972651065692</v>
      </c>
      <c r="G230" s="52">
        <v>110</v>
      </c>
      <c r="H230" s="52">
        <v>291</v>
      </c>
      <c r="I230" s="37">
        <f t="shared" si="80"/>
        <v>37.800699999999999</v>
      </c>
      <c r="J230" s="37">
        <v>557</v>
      </c>
      <c r="K230" s="37">
        <v>593</v>
      </c>
      <c r="L230" s="37">
        <v>524</v>
      </c>
      <c r="M230" s="37">
        <v>595</v>
      </c>
      <c r="N230" s="48">
        <v>535</v>
      </c>
      <c r="O230" s="55">
        <v>546</v>
      </c>
      <c r="P230" s="45">
        <f t="shared" si="81"/>
        <v>595</v>
      </c>
      <c r="Q230" s="38">
        <f t="shared" si="82"/>
        <v>9.08</v>
      </c>
      <c r="R230" s="65">
        <v>4277500</v>
      </c>
      <c r="S230" s="65">
        <v>23823703</v>
      </c>
      <c r="T230" s="66">
        <f t="shared" si="83"/>
        <v>17.954806999999999</v>
      </c>
      <c r="U230" s="36">
        <v>92</v>
      </c>
      <c r="V230">
        <v>631</v>
      </c>
      <c r="W230">
        <f t="shared" si="96"/>
        <v>14.58</v>
      </c>
      <c r="X230" s="57">
        <v>208344.615752176</v>
      </c>
      <c r="Y230" s="46">
        <v>220897</v>
      </c>
      <c r="Z230" s="37">
        <f t="shared" si="84"/>
        <v>0.42013600000000001</v>
      </c>
      <c r="AA230" s="37" t="str">
        <f t="shared" si="85"/>
        <v/>
      </c>
      <c r="AB230" s="37" t="str">
        <f t="shared" si="86"/>
        <v/>
      </c>
      <c r="AC230" s="76">
        <f t="shared" si="97"/>
        <v>800.18741232494369</v>
      </c>
      <c r="AD230" s="76">
        <f t="shared" si="98"/>
        <v>0</v>
      </c>
      <c r="AE230" s="76">
        <f t="shared" si="104"/>
        <v>0</v>
      </c>
      <c r="AF230" s="76" t="str">
        <f t="shared" si="99"/>
        <v/>
      </c>
      <c r="AG230" s="37" t="str">
        <f t="shared" si="87"/>
        <v/>
      </c>
      <c r="AH230" s="37" t="str">
        <f t="shared" si="88"/>
        <v/>
      </c>
      <c r="AI230" s="38">
        <f t="shared" si="100"/>
        <v>800.19</v>
      </c>
      <c r="AJ230" s="38">
        <f t="shared" si="89"/>
        <v>800.19</v>
      </c>
      <c r="AK230" s="36">
        <f t="shared" si="90"/>
        <v>345370</v>
      </c>
      <c r="AL230" s="39">
        <f t="shared" si="91"/>
        <v>0.12439734468690533</v>
      </c>
      <c r="AM230" s="36">
        <f t="shared" si="101"/>
        <v>19259.072507081997</v>
      </c>
      <c r="AN230" s="36">
        <f t="shared" si="102"/>
        <v>209810</v>
      </c>
      <c r="AO230" s="36">
        <f t="shared" si="92"/>
        <v>5410</v>
      </c>
      <c r="AP230" s="36">
        <f t="shared" si="93"/>
        <v>11044.85</v>
      </c>
      <c r="AQ230" s="36">
        <f t="shared" si="103"/>
        <v>185141</v>
      </c>
      <c r="AR230" s="40">
        <f t="shared" si="94"/>
        <v>209810</v>
      </c>
      <c r="AS230" s="37"/>
      <c r="AT230" s="37">
        <f t="shared" si="95"/>
        <v>1</v>
      </c>
    </row>
    <row r="231" spans="1:46" ht="15" customHeight="1" x14ac:dyDescent="0.25">
      <c r="A231" s="43">
        <v>7</v>
      </c>
      <c r="B231" s="43">
        <v>300</v>
      </c>
      <c r="C231" s="44" t="s">
        <v>218</v>
      </c>
      <c r="D231" s="35">
        <v>699884</v>
      </c>
      <c r="E231" s="36">
        <v>3282</v>
      </c>
      <c r="F231" s="58">
        <f t="shared" si="79"/>
        <v>3.5161385767170743</v>
      </c>
      <c r="G231" s="52">
        <v>66</v>
      </c>
      <c r="H231" s="52">
        <v>1124</v>
      </c>
      <c r="I231" s="37">
        <f t="shared" si="80"/>
        <v>5.8719000000000001</v>
      </c>
      <c r="J231" s="37">
        <v>839</v>
      </c>
      <c r="K231" s="37">
        <v>1470</v>
      </c>
      <c r="L231" s="37">
        <v>1703</v>
      </c>
      <c r="M231" s="37">
        <v>1787</v>
      </c>
      <c r="N231" s="45">
        <v>2422</v>
      </c>
      <c r="O231" s="55">
        <v>3278</v>
      </c>
      <c r="P231" s="45">
        <f t="shared" si="81"/>
        <v>3278</v>
      </c>
      <c r="Q231" s="38">
        <f t="shared" si="82"/>
        <v>0</v>
      </c>
      <c r="R231" s="65">
        <v>12249700</v>
      </c>
      <c r="S231" s="65">
        <v>258370500</v>
      </c>
      <c r="T231" s="66">
        <f t="shared" si="83"/>
        <v>4.7411370000000002</v>
      </c>
      <c r="U231" s="36">
        <v>243</v>
      </c>
      <c r="V231">
        <v>3192</v>
      </c>
      <c r="W231">
        <f t="shared" si="96"/>
        <v>7.61</v>
      </c>
      <c r="X231" s="57">
        <v>2599063.6890735901</v>
      </c>
      <c r="Y231" s="46">
        <v>892901</v>
      </c>
      <c r="Z231" s="37">
        <f t="shared" si="84"/>
        <v>0.42013600000000001</v>
      </c>
      <c r="AA231" s="37" t="str">
        <f t="shared" si="85"/>
        <v/>
      </c>
      <c r="AB231" s="37" t="str">
        <f t="shared" si="86"/>
        <v/>
      </c>
      <c r="AC231" s="76">
        <f t="shared" si="97"/>
        <v>0</v>
      </c>
      <c r="AD231" s="76">
        <f t="shared" si="98"/>
        <v>667.1673649682499</v>
      </c>
      <c r="AE231" s="76">
        <f t="shared" si="104"/>
        <v>0</v>
      </c>
      <c r="AF231" s="76" t="str">
        <f t="shared" si="99"/>
        <v/>
      </c>
      <c r="AG231" s="37" t="str">
        <f t="shared" si="87"/>
        <v/>
      </c>
      <c r="AH231" s="37" t="str">
        <f t="shared" si="88"/>
        <v/>
      </c>
      <c r="AI231" s="38">
        <f t="shared" si="100"/>
        <v>667.17</v>
      </c>
      <c r="AJ231" s="38">
        <f t="shared" si="89"/>
        <v>667.17</v>
      </c>
      <c r="AK231" s="36">
        <f t="shared" si="90"/>
        <v>1097692</v>
      </c>
      <c r="AL231" s="39">
        <f t="shared" si="91"/>
        <v>0.12439734468690533</v>
      </c>
      <c r="AM231" s="36">
        <f t="shared" si="101"/>
        <v>49486.258895208433</v>
      </c>
      <c r="AN231" s="36">
        <f t="shared" si="102"/>
        <v>749370</v>
      </c>
      <c r="AO231" s="36">
        <f t="shared" si="92"/>
        <v>32820</v>
      </c>
      <c r="AP231" s="36">
        <f t="shared" si="93"/>
        <v>44645.05</v>
      </c>
      <c r="AQ231" s="36">
        <f t="shared" si="103"/>
        <v>667064</v>
      </c>
      <c r="AR231" s="40">
        <f t="shared" si="94"/>
        <v>749370</v>
      </c>
      <c r="AS231" s="37"/>
      <c r="AT231" s="37">
        <f t="shared" si="95"/>
        <v>1</v>
      </c>
    </row>
    <row r="232" spans="1:46" ht="15" customHeight="1" x14ac:dyDescent="0.25">
      <c r="A232" s="43">
        <v>2</v>
      </c>
      <c r="B232" s="43">
        <v>1400</v>
      </c>
      <c r="C232" s="44" t="s">
        <v>219</v>
      </c>
      <c r="D232" s="35">
        <v>0</v>
      </c>
      <c r="E232" s="36">
        <v>11791</v>
      </c>
      <c r="F232" s="58">
        <f t="shared" si="79"/>
        <v>4.0715506393669321</v>
      </c>
      <c r="G232" s="52">
        <v>162</v>
      </c>
      <c r="H232" s="52">
        <v>4557</v>
      </c>
      <c r="I232" s="37">
        <f t="shared" si="80"/>
        <v>3.5549999999999997</v>
      </c>
      <c r="J232" s="37">
        <v>2586</v>
      </c>
      <c r="K232" s="37">
        <v>6626</v>
      </c>
      <c r="L232" s="37">
        <v>8050</v>
      </c>
      <c r="M232" s="37">
        <v>10941</v>
      </c>
      <c r="N232" s="45">
        <v>11626</v>
      </c>
      <c r="O232" s="55">
        <v>11786</v>
      </c>
      <c r="P232" s="45">
        <f t="shared" si="81"/>
        <v>11786</v>
      </c>
      <c r="Q232" s="38">
        <f t="shared" si="82"/>
        <v>0</v>
      </c>
      <c r="R232" s="65">
        <v>90664200</v>
      </c>
      <c r="S232" s="65">
        <v>1703619084</v>
      </c>
      <c r="T232" s="66">
        <f t="shared" si="83"/>
        <v>5.3218589999999999</v>
      </c>
      <c r="U232" s="36">
        <v>1387</v>
      </c>
      <c r="V232">
        <v>11818</v>
      </c>
      <c r="W232">
        <f t="shared" si="96"/>
        <v>11.74</v>
      </c>
      <c r="X232" s="57">
        <v>17300063.025341701</v>
      </c>
      <c r="Y232" s="46">
        <v>6032462</v>
      </c>
      <c r="Z232" s="37">
        <f t="shared" si="84"/>
        <v>0.42013600000000001</v>
      </c>
      <c r="AA232" s="37" t="str">
        <f t="shared" si="85"/>
        <v/>
      </c>
      <c r="AB232" s="37" t="str">
        <f t="shared" si="86"/>
        <v/>
      </c>
      <c r="AC232" s="76">
        <f t="shared" si="97"/>
        <v>0</v>
      </c>
      <c r="AD232" s="76">
        <f t="shared" si="98"/>
        <v>0</v>
      </c>
      <c r="AE232" s="76">
        <f t="shared" si="104"/>
        <v>562.24044136415</v>
      </c>
      <c r="AF232" s="76" t="str">
        <f t="shared" si="99"/>
        <v/>
      </c>
      <c r="AG232" s="37" t="str">
        <f t="shared" si="87"/>
        <v/>
      </c>
      <c r="AH232" s="37" t="str">
        <f t="shared" si="88"/>
        <v/>
      </c>
      <c r="AI232" s="38">
        <f t="shared" si="100"/>
        <v>562.24</v>
      </c>
      <c r="AJ232" s="38">
        <f t="shared" si="89"/>
        <v>562.24</v>
      </c>
      <c r="AK232" s="36">
        <f t="shared" si="90"/>
        <v>0</v>
      </c>
      <c r="AL232" s="39">
        <f t="shared" si="91"/>
        <v>0.12439734468690533</v>
      </c>
      <c r="AM232" s="36">
        <f t="shared" si="101"/>
        <v>0</v>
      </c>
      <c r="AN232" s="36">
        <f t="shared" si="102"/>
        <v>0</v>
      </c>
      <c r="AO232" s="36">
        <f t="shared" si="92"/>
        <v>117910</v>
      </c>
      <c r="AP232" s="36">
        <f t="shared" si="93"/>
        <v>301623.10000000003</v>
      </c>
      <c r="AQ232" s="36">
        <f t="shared" si="103"/>
        <v>-117910</v>
      </c>
      <c r="AR232" s="40">
        <f t="shared" si="94"/>
        <v>0</v>
      </c>
      <c r="AS232" s="37"/>
      <c r="AT232" s="37">
        <f t="shared" si="95"/>
        <v>0</v>
      </c>
    </row>
    <row r="233" spans="1:46" ht="15" customHeight="1" x14ac:dyDescent="0.25">
      <c r="A233" s="43">
        <v>60</v>
      </c>
      <c r="B233" s="43">
        <v>500</v>
      </c>
      <c r="C233" s="44" t="s">
        <v>220</v>
      </c>
      <c r="D233" s="35">
        <v>2233625</v>
      </c>
      <c r="E233" s="36">
        <v>9105</v>
      </c>
      <c r="F233" s="58">
        <f t="shared" si="79"/>
        <v>3.9592799501309388</v>
      </c>
      <c r="G233" s="52">
        <v>298</v>
      </c>
      <c r="H233" s="52">
        <v>3855</v>
      </c>
      <c r="I233" s="37">
        <f>ROUND(479/H233,6)*100</f>
        <v>12.4254</v>
      </c>
      <c r="J233" s="37">
        <v>7607</v>
      </c>
      <c r="K233" s="37">
        <v>8537</v>
      </c>
      <c r="L233" s="37">
        <v>8658</v>
      </c>
      <c r="M233" s="37">
        <v>7501</v>
      </c>
      <c r="N233" s="45">
        <v>8601</v>
      </c>
      <c r="O233" s="55">
        <v>9176</v>
      </c>
      <c r="P233" s="45">
        <f t="shared" si="81"/>
        <v>9176</v>
      </c>
      <c r="Q233" s="38">
        <f t="shared" si="82"/>
        <v>0.77</v>
      </c>
      <c r="R233" s="65">
        <v>118666200</v>
      </c>
      <c r="S233" s="65">
        <v>763963000</v>
      </c>
      <c r="T233" s="66">
        <f t="shared" si="83"/>
        <v>15.532977000000001</v>
      </c>
      <c r="U233" s="36">
        <v>1194</v>
      </c>
      <c r="V233">
        <v>9140</v>
      </c>
      <c r="W233">
        <f t="shared" si="96"/>
        <v>13.06</v>
      </c>
      <c r="X233" s="57">
        <v>8689840.0648185499</v>
      </c>
      <c r="Y233" s="46">
        <v>6000071</v>
      </c>
      <c r="Z233" s="37">
        <f t="shared" si="84"/>
        <v>0.42013600000000001</v>
      </c>
      <c r="AA233" s="37" t="str">
        <f t="shared" si="85"/>
        <v/>
      </c>
      <c r="AB233" s="37" t="str">
        <f t="shared" si="86"/>
        <v/>
      </c>
      <c r="AC233" s="76">
        <f t="shared" si="97"/>
        <v>0</v>
      </c>
      <c r="AD233" s="76">
        <f t="shared" si="98"/>
        <v>846.01692908324992</v>
      </c>
      <c r="AE233" s="76">
        <f t="shared" si="104"/>
        <v>0</v>
      </c>
      <c r="AF233" s="76" t="str">
        <f t="shared" si="99"/>
        <v/>
      </c>
      <c r="AG233" s="37" t="str">
        <f t="shared" si="87"/>
        <v/>
      </c>
      <c r="AH233" s="37" t="str">
        <f t="shared" si="88"/>
        <v/>
      </c>
      <c r="AI233" s="38">
        <f t="shared" si="100"/>
        <v>846.02</v>
      </c>
      <c r="AJ233" s="38">
        <f t="shared" si="89"/>
        <v>846.02</v>
      </c>
      <c r="AK233" s="36">
        <f t="shared" si="90"/>
        <v>4052097</v>
      </c>
      <c r="AL233" s="39">
        <f t="shared" si="91"/>
        <v>0.12439734468690533</v>
      </c>
      <c r="AM233" s="36">
        <f t="shared" si="101"/>
        <v>226213.08818748611</v>
      </c>
      <c r="AN233" s="36">
        <f t="shared" si="102"/>
        <v>2459838</v>
      </c>
      <c r="AO233" s="36">
        <f t="shared" si="92"/>
        <v>91050</v>
      </c>
      <c r="AP233" s="36">
        <f t="shared" si="93"/>
        <v>300003.55</v>
      </c>
      <c r="AQ233" s="36">
        <f t="shared" si="103"/>
        <v>2142575</v>
      </c>
      <c r="AR233" s="40">
        <f t="shared" si="94"/>
        <v>2459838</v>
      </c>
      <c r="AS233" s="37"/>
      <c r="AT233" s="37">
        <f t="shared" si="95"/>
        <v>1</v>
      </c>
    </row>
    <row r="234" spans="1:46" ht="15" customHeight="1" x14ac:dyDescent="0.25">
      <c r="A234" s="43">
        <v>11</v>
      </c>
      <c r="B234" s="43">
        <v>500</v>
      </c>
      <c r="C234" s="44" t="s">
        <v>221</v>
      </c>
      <c r="D234" s="35">
        <v>0</v>
      </c>
      <c r="E234" s="36">
        <v>1039</v>
      </c>
      <c r="F234" s="58">
        <f t="shared" si="79"/>
        <v>3.0166155475571772</v>
      </c>
      <c r="G234" s="52">
        <v>31</v>
      </c>
      <c r="H234" s="52">
        <v>751</v>
      </c>
      <c r="I234" s="37">
        <f t="shared" ref="I234:I297" si="105">ROUND(G234/H234,6)*100</f>
        <v>4.1278000000000006</v>
      </c>
      <c r="J234" s="37">
        <v>440</v>
      </c>
      <c r="K234" s="37">
        <v>586</v>
      </c>
      <c r="L234" s="37">
        <v>687</v>
      </c>
      <c r="M234" s="37">
        <v>978</v>
      </c>
      <c r="N234" s="45">
        <v>1004</v>
      </c>
      <c r="O234" s="55">
        <v>986</v>
      </c>
      <c r="P234" s="45">
        <f t="shared" si="81"/>
        <v>1004</v>
      </c>
      <c r="Q234" s="38">
        <f t="shared" si="82"/>
        <v>0</v>
      </c>
      <c r="R234" s="65">
        <v>7813000</v>
      </c>
      <c r="S234" s="65">
        <v>814496087</v>
      </c>
      <c r="T234" s="66">
        <f t="shared" si="83"/>
        <v>0.95924299999999996</v>
      </c>
      <c r="U234" s="36">
        <v>284</v>
      </c>
      <c r="V234">
        <v>961</v>
      </c>
      <c r="W234">
        <f t="shared" si="96"/>
        <v>29.55</v>
      </c>
      <c r="X234" s="57">
        <v>6541071.85134097</v>
      </c>
      <c r="Y234" s="46">
        <v>851825</v>
      </c>
      <c r="Z234" s="37">
        <f t="shared" si="84"/>
        <v>0.42013600000000001</v>
      </c>
      <c r="AA234" s="37" t="str">
        <f t="shared" si="85"/>
        <v/>
      </c>
      <c r="AB234" s="37" t="str">
        <f t="shared" si="86"/>
        <v/>
      </c>
      <c r="AC234" s="76">
        <f t="shared" si="97"/>
        <v>862.78799229778667</v>
      </c>
      <c r="AD234" s="76">
        <f t="shared" si="98"/>
        <v>0</v>
      </c>
      <c r="AE234" s="76">
        <f t="shared" si="104"/>
        <v>0</v>
      </c>
      <c r="AF234" s="76" t="str">
        <f t="shared" si="99"/>
        <v/>
      </c>
      <c r="AG234" s="37" t="str">
        <f t="shared" si="87"/>
        <v/>
      </c>
      <c r="AH234" s="37" t="str">
        <f t="shared" si="88"/>
        <v/>
      </c>
      <c r="AI234" s="38">
        <f t="shared" si="100"/>
        <v>862.79</v>
      </c>
      <c r="AJ234" s="38">
        <f t="shared" si="89"/>
        <v>862.79</v>
      </c>
      <c r="AK234" s="36">
        <f t="shared" si="90"/>
        <v>0</v>
      </c>
      <c r="AL234" s="39">
        <f t="shared" si="91"/>
        <v>0.12439734468690533</v>
      </c>
      <c r="AM234" s="36">
        <f t="shared" si="101"/>
        <v>0</v>
      </c>
      <c r="AN234" s="36">
        <f t="shared" si="102"/>
        <v>0</v>
      </c>
      <c r="AO234" s="36">
        <f t="shared" si="92"/>
        <v>10390</v>
      </c>
      <c r="AP234" s="36">
        <f t="shared" si="93"/>
        <v>42591.25</v>
      </c>
      <c r="AQ234" s="36">
        <f t="shared" si="103"/>
        <v>-10390</v>
      </c>
      <c r="AR234" s="40">
        <f t="shared" si="94"/>
        <v>0</v>
      </c>
      <c r="AS234" s="37"/>
      <c r="AT234" s="37">
        <f t="shared" si="95"/>
        <v>0</v>
      </c>
    </row>
    <row r="235" spans="1:46" ht="15" customHeight="1" x14ac:dyDescent="0.25">
      <c r="A235" s="43">
        <v>22</v>
      </c>
      <c r="B235" s="43">
        <v>400</v>
      </c>
      <c r="C235" s="44" t="s">
        <v>222</v>
      </c>
      <c r="D235" s="35">
        <v>39630</v>
      </c>
      <c r="E235" s="36">
        <v>175</v>
      </c>
      <c r="F235" s="58">
        <f t="shared" si="79"/>
        <v>2.2430380486862944</v>
      </c>
      <c r="G235" s="52">
        <v>40</v>
      </c>
      <c r="H235" s="52">
        <v>91</v>
      </c>
      <c r="I235" s="37">
        <f t="shared" si="105"/>
        <v>43.956000000000003</v>
      </c>
      <c r="J235" s="37">
        <v>352</v>
      </c>
      <c r="K235" s="37">
        <v>283</v>
      </c>
      <c r="L235" s="37">
        <v>229</v>
      </c>
      <c r="M235" s="37">
        <v>214</v>
      </c>
      <c r="N235" s="48">
        <v>199</v>
      </c>
      <c r="O235" s="55">
        <v>177</v>
      </c>
      <c r="P235" s="45">
        <f t="shared" si="81"/>
        <v>352</v>
      </c>
      <c r="Q235" s="38">
        <f t="shared" si="82"/>
        <v>50.28</v>
      </c>
      <c r="R235" s="65">
        <v>1937700</v>
      </c>
      <c r="S235" s="65">
        <v>8603300</v>
      </c>
      <c r="T235" s="66">
        <f t="shared" si="83"/>
        <v>22.522753000000002</v>
      </c>
      <c r="U235" s="36">
        <v>26</v>
      </c>
      <c r="V235">
        <v>191</v>
      </c>
      <c r="W235">
        <f t="shared" si="96"/>
        <v>13.61</v>
      </c>
      <c r="X235" s="57">
        <v>77234.138765630705</v>
      </c>
      <c r="Y235" s="46">
        <v>155310</v>
      </c>
      <c r="Z235" s="37">
        <f t="shared" si="84"/>
        <v>0.42013600000000001</v>
      </c>
      <c r="AA235" s="37" t="str">
        <f t="shared" si="85"/>
        <v/>
      </c>
      <c r="AB235" s="37" t="str">
        <f t="shared" si="86"/>
        <v/>
      </c>
      <c r="AC235" s="76">
        <f t="shared" si="97"/>
        <v>691.92251507968263</v>
      </c>
      <c r="AD235" s="76">
        <f t="shared" si="98"/>
        <v>0</v>
      </c>
      <c r="AE235" s="76">
        <f t="shared" si="104"/>
        <v>0</v>
      </c>
      <c r="AF235" s="76" t="str">
        <f t="shared" si="99"/>
        <v/>
      </c>
      <c r="AG235" s="37" t="str">
        <f t="shared" si="87"/>
        <v/>
      </c>
      <c r="AH235" s="37" t="str">
        <f t="shared" si="88"/>
        <v/>
      </c>
      <c r="AI235" s="38">
        <f t="shared" si="100"/>
        <v>691.92</v>
      </c>
      <c r="AJ235" s="38">
        <f t="shared" si="89"/>
        <v>691.92</v>
      </c>
      <c r="AK235" s="36">
        <f t="shared" si="90"/>
        <v>88637</v>
      </c>
      <c r="AL235" s="39">
        <f t="shared" si="91"/>
        <v>0.12439734468690533</v>
      </c>
      <c r="AM235" s="36">
        <f t="shared" si="101"/>
        <v>6096.3406710711697</v>
      </c>
      <c r="AN235" s="36">
        <f t="shared" si="102"/>
        <v>45726</v>
      </c>
      <c r="AO235" s="36">
        <f t="shared" si="92"/>
        <v>1750</v>
      </c>
      <c r="AP235" s="36">
        <f t="shared" si="93"/>
        <v>7765.5</v>
      </c>
      <c r="AQ235" s="36">
        <f t="shared" si="103"/>
        <v>37880</v>
      </c>
      <c r="AR235" s="40">
        <f t="shared" si="94"/>
        <v>45726</v>
      </c>
      <c r="AS235" s="37"/>
      <c r="AT235" s="37">
        <f t="shared" si="95"/>
        <v>1</v>
      </c>
    </row>
    <row r="236" spans="1:46" ht="15" customHeight="1" x14ac:dyDescent="0.25">
      <c r="A236" s="43">
        <v>87</v>
      </c>
      <c r="B236" s="43">
        <v>400</v>
      </c>
      <c r="C236" s="44" t="s">
        <v>223</v>
      </c>
      <c r="D236" s="35">
        <v>80395</v>
      </c>
      <c r="E236" s="36">
        <v>237</v>
      </c>
      <c r="F236" s="58">
        <f t="shared" si="79"/>
        <v>2.374748346010104</v>
      </c>
      <c r="G236" s="52">
        <v>61</v>
      </c>
      <c r="H236" s="52">
        <v>127</v>
      </c>
      <c r="I236" s="37">
        <f t="shared" si="105"/>
        <v>48.031500000000001</v>
      </c>
      <c r="J236" s="37">
        <v>356</v>
      </c>
      <c r="K236" s="37">
        <v>334</v>
      </c>
      <c r="L236" s="37">
        <v>304</v>
      </c>
      <c r="M236" s="37">
        <v>278</v>
      </c>
      <c r="N236" s="48">
        <v>278</v>
      </c>
      <c r="O236" s="55">
        <v>243</v>
      </c>
      <c r="P236" s="45">
        <f t="shared" si="81"/>
        <v>356</v>
      </c>
      <c r="Q236" s="38">
        <f t="shared" si="82"/>
        <v>33.43</v>
      </c>
      <c r="R236" s="65">
        <v>3288900</v>
      </c>
      <c r="S236" s="65">
        <v>8420640</v>
      </c>
      <c r="T236" s="66">
        <f t="shared" si="83"/>
        <v>39.057600999999998</v>
      </c>
      <c r="U236" s="36">
        <v>36</v>
      </c>
      <c r="V236">
        <v>253</v>
      </c>
      <c r="W236">
        <f t="shared" si="96"/>
        <v>14.23</v>
      </c>
      <c r="X236" s="57">
        <v>78806.4945500084</v>
      </c>
      <c r="Y236" s="46">
        <v>160001</v>
      </c>
      <c r="Z236" s="37">
        <f t="shared" si="84"/>
        <v>0.42013600000000001</v>
      </c>
      <c r="AA236" s="37" t="str">
        <f t="shared" si="85"/>
        <v/>
      </c>
      <c r="AB236" s="37" t="str">
        <f t="shared" si="86"/>
        <v/>
      </c>
      <c r="AC236" s="76">
        <f t="shared" si="97"/>
        <v>721.01429042167376</v>
      </c>
      <c r="AD236" s="76">
        <f t="shared" si="98"/>
        <v>0</v>
      </c>
      <c r="AE236" s="76">
        <f t="shared" si="104"/>
        <v>0</v>
      </c>
      <c r="AF236" s="76" t="str">
        <f t="shared" si="99"/>
        <v/>
      </c>
      <c r="AG236" s="37" t="str">
        <f t="shared" si="87"/>
        <v/>
      </c>
      <c r="AH236" s="37" t="str">
        <f t="shared" si="88"/>
        <v/>
      </c>
      <c r="AI236" s="38">
        <f t="shared" si="100"/>
        <v>721.01</v>
      </c>
      <c r="AJ236" s="38">
        <f t="shared" si="89"/>
        <v>721.01</v>
      </c>
      <c r="AK236" s="36">
        <f t="shared" si="90"/>
        <v>137770</v>
      </c>
      <c r="AL236" s="39">
        <f t="shared" si="91"/>
        <v>0.12439734468690533</v>
      </c>
      <c r="AM236" s="36">
        <f t="shared" si="101"/>
        <v>7137.2976514111933</v>
      </c>
      <c r="AN236" s="36">
        <f t="shared" si="102"/>
        <v>87532</v>
      </c>
      <c r="AO236" s="36">
        <f t="shared" si="92"/>
        <v>2370</v>
      </c>
      <c r="AP236" s="36">
        <f t="shared" si="93"/>
        <v>8000.05</v>
      </c>
      <c r="AQ236" s="36">
        <f t="shared" si="103"/>
        <v>78025</v>
      </c>
      <c r="AR236" s="40">
        <f t="shared" si="94"/>
        <v>87532</v>
      </c>
      <c r="AS236" s="37"/>
      <c r="AT236" s="37">
        <f t="shared" si="95"/>
        <v>1</v>
      </c>
    </row>
    <row r="237" spans="1:46" ht="15" customHeight="1" x14ac:dyDescent="0.25">
      <c r="A237" s="43">
        <v>27</v>
      </c>
      <c r="B237" s="43">
        <v>6000</v>
      </c>
      <c r="C237" s="44" t="s">
        <v>224</v>
      </c>
      <c r="D237" s="35">
        <v>0</v>
      </c>
      <c r="E237" s="36">
        <v>64142</v>
      </c>
      <c r="F237" s="58">
        <f t="shared" si="79"/>
        <v>4.8071424974605543</v>
      </c>
      <c r="G237" s="52">
        <v>417</v>
      </c>
      <c r="H237" s="52">
        <v>25878</v>
      </c>
      <c r="I237" s="37">
        <f t="shared" si="105"/>
        <v>1.6113999999999999</v>
      </c>
      <c r="J237" s="37">
        <v>6938</v>
      </c>
      <c r="K237" s="37">
        <v>16263</v>
      </c>
      <c r="L237" s="37">
        <v>39311</v>
      </c>
      <c r="M237" s="37">
        <v>54901</v>
      </c>
      <c r="N237" s="45">
        <v>60797</v>
      </c>
      <c r="O237" s="55">
        <v>64198</v>
      </c>
      <c r="P237" s="45">
        <f t="shared" si="81"/>
        <v>64198</v>
      </c>
      <c r="Q237" s="38">
        <f t="shared" si="82"/>
        <v>0.09</v>
      </c>
      <c r="R237" s="65">
        <v>2413060000</v>
      </c>
      <c r="S237" s="65">
        <v>13421621598</v>
      </c>
      <c r="T237" s="66">
        <f t="shared" si="83"/>
        <v>17.978901</v>
      </c>
      <c r="U237" s="36">
        <v>8923</v>
      </c>
      <c r="V237">
        <v>64048</v>
      </c>
      <c r="W237">
        <f t="shared" si="96"/>
        <v>13.93</v>
      </c>
      <c r="X237" s="57">
        <v>138232642.502101</v>
      </c>
      <c r="Y237" s="46">
        <v>43105331</v>
      </c>
      <c r="Z237" s="37">
        <f t="shared" si="84"/>
        <v>0.42013600000000001</v>
      </c>
      <c r="AA237" s="37" t="str">
        <f t="shared" si="85"/>
        <v/>
      </c>
      <c r="AB237" s="37" t="str">
        <f t="shared" si="86"/>
        <v/>
      </c>
      <c r="AC237" s="76">
        <f t="shared" si="97"/>
        <v>0</v>
      </c>
      <c r="AD237" s="76">
        <f t="shared" si="98"/>
        <v>0</v>
      </c>
      <c r="AE237" s="76">
        <f t="shared" si="104"/>
        <v>656.25352096184997</v>
      </c>
      <c r="AF237" s="76" t="str">
        <f t="shared" si="99"/>
        <v/>
      </c>
      <c r="AG237" s="37" t="str">
        <f t="shared" si="87"/>
        <v/>
      </c>
      <c r="AH237" s="37" t="str">
        <f t="shared" si="88"/>
        <v/>
      </c>
      <c r="AI237" s="38">
        <f t="shared" si="100"/>
        <v>656.25</v>
      </c>
      <c r="AJ237" s="38">
        <f t="shared" si="89"/>
        <v>656.25</v>
      </c>
      <c r="AK237" s="36">
        <f t="shared" si="90"/>
        <v>0</v>
      </c>
      <c r="AL237" s="39">
        <f t="shared" si="91"/>
        <v>0.12439734468690533</v>
      </c>
      <c r="AM237" s="36">
        <f t="shared" si="101"/>
        <v>0</v>
      </c>
      <c r="AN237" s="36">
        <f t="shared" si="102"/>
        <v>0</v>
      </c>
      <c r="AO237" s="36">
        <f t="shared" si="92"/>
        <v>641420</v>
      </c>
      <c r="AP237" s="36">
        <f t="shared" si="93"/>
        <v>2155266.5500000003</v>
      </c>
      <c r="AQ237" s="36">
        <f t="shared" si="103"/>
        <v>-641420</v>
      </c>
      <c r="AR237" s="40">
        <f t="shared" si="94"/>
        <v>0</v>
      </c>
      <c r="AS237" s="37"/>
      <c r="AT237" s="37">
        <f t="shared" si="95"/>
        <v>0</v>
      </c>
    </row>
    <row r="238" spans="1:46" ht="15" customHeight="1" x14ac:dyDescent="0.25">
      <c r="A238" s="43">
        <v>47</v>
      </c>
      <c r="B238" s="43">
        <v>6700</v>
      </c>
      <c r="C238" s="44" t="s">
        <v>225</v>
      </c>
      <c r="D238" s="35">
        <v>338403</v>
      </c>
      <c r="E238" s="36">
        <v>1026</v>
      </c>
      <c r="F238" s="58">
        <f t="shared" si="79"/>
        <v>3.0111473607757975</v>
      </c>
      <c r="G238" s="52">
        <v>85</v>
      </c>
      <c r="H238" s="52">
        <v>385</v>
      </c>
      <c r="I238" s="37">
        <f t="shared" si="105"/>
        <v>22.0779</v>
      </c>
      <c r="J238" s="37">
        <v>776</v>
      </c>
      <c r="K238" s="37">
        <v>763</v>
      </c>
      <c r="L238" s="37">
        <v>732</v>
      </c>
      <c r="M238" s="37">
        <v>866</v>
      </c>
      <c r="N238" s="45">
        <v>1042</v>
      </c>
      <c r="O238" s="55">
        <v>1027</v>
      </c>
      <c r="P238" s="45">
        <f t="shared" si="81"/>
        <v>1042</v>
      </c>
      <c r="Q238" s="38">
        <f t="shared" si="82"/>
        <v>1.54</v>
      </c>
      <c r="R238" s="65">
        <v>11521000</v>
      </c>
      <c r="S238" s="65">
        <v>60833718</v>
      </c>
      <c r="T238" s="66">
        <f t="shared" si="83"/>
        <v>18.938510000000001</v>
      </c>
      <c r="U238" s="36">
        <v>131</v>
      </c>
      <c r="V238">
        <v>917</v>
      </c>
      <c r="W238">
        <f t="shared" si="96"/>
        <v>14.29</v>
      </c>
      <c r="X238" s="57">
        <v>639335.96295954799</v>
      </c>
      <c r="Y238" s="46">
        <v>590016</v>
      </c>
      <c r="Z238" s="37">
        <f t="shared" si="84"/>
        <v>0.42013600000000001</v>
      </c>
      <c r="AA238" s="37" t="str">
        <f t="shared" si="85"/>
        <v/>
      </c>
      <c r="AB238" s="37" t="str">
        <f t="shared" si="86"/>
        <v/>
      </c>
      <c r="AC238" s="76">
        <f t="shared" si="97"/>
        <v>861.58019560607579</v>
      </c>
      <c r="AD238" s="76">
        <f t="shared" si="98"/>
        <v>0</v>
      </c>
      <c r="AE238" s="76">
        <f t="shared" si="104"/>
        <v>0</v>
      </c>
      <c r="AF238" s="76" t="str">
        <f t="shared" si="99"/>
        <v/>
      </c>
      <c r="AG238" s="37" t="str">
        <f t="shared" si="87"/>
        <v/>
      </c>
      <c r="AH238" s="37" t="str">
        <f t="shared" si="88"/>
        <v/>
      </c>
      <c r="AI238" s="38">
        <f t="shared" si="100"/>
        <v>861.58</v>
      </c>
      <c r="AJ238" s="38">
        <f t="shared" si="89"/>
        <v>861.58</v>
      </c>
      <c r="AK238" s="36">
        <f t="shared" si="90"/>
        <v>615373</v>
      </c>
      <c r="AL238" s="39">
        <f t="shared" si="91"/>
        <v>0.12439734468690533</v>
      </c>
      <c r="AM238" s="36">
        <f t="shared" si="101"/>
        <v>34454.332557932168</v>
      </c>
      <c r="AN238" s="36">
        <f t="shared" si="102"/>
        <v>372857</v>
      </c>
      <c r="AO238" s="36">
        <f t="shared" si="92"/>
        <v>10260</v>
      </c>
      <c r="AP238" s="36">
        <f t="shared" si="93"/>
        <v>29500.800000000003</v>
      </c>
      <c r="AQ238" s="36">
        <f t="shared" si="103"/>
        <v>328143</v>
      </c>
      <c r="AR238" s="40">
        <f t="shared" si="94"/>
        <v>372857</v>
      </c>
      <c r="AS238" s="37"/>
      <c r="AT238" s="37">
        <f t="shared" si="95"/>
        <v>1</v>
      </c>
    </row>
    <row r="239" spans="1:46" ht="15" customHeight="1" x14ac:dyDescent="0.25">
      <c r="A239" s="43">
        <v>59</v>
      </c>
      <c r="B239" s="43">
        <v>100</v>
      </c>
      <c r="C239" s="44" t="s">
        <v>226</v>
      </c>
      <c r="D239" s="35">
        <v>376332</v>
      </c>
      <c r="E239" s="36">
        <v>1247</v>
      </c>
      <c r="F239" s="58">
        <f t="shared" si="79"/>
        <v>3.0958664534785427</v>
      </c>
      <c r="G239" s="52">
        <v>102</v>
      </c>
      <c r="H239" s="52">
        <v>564</v>
      </c>
      <c r="I239" s="37">
        <f t="shared" si="105"/>
        <v>18.085100000000001</v>
      </c>
      <c r="J239" s="37">
        <v>1119</v>
      </c>
      <c r="K239" s="37">
        <v>1123</v>
      </c>
      <c r="L239" s="37">
        <v>1106</v>
      </c>
      <c r="M239" s="37">
        <v>1033</v>
      </c>
      <c r="N239" s="45">
        <v>1189</v>
      </c>
      <c r="O239" s="55">
        <v>1258</v>
      </c>
      <c r="P239" s="45">
        <f t="shared" si="81"/>
        <v>1258</v>
      </c>
      <c r="Q239" s="38">
        <f t="shared" si="82"/>
        <v>0.87</v>
      </c>
      <c r="R239" s="65">
        <v>15978900</v>
      </c>
      <c r="S239" s="65">
        <v>80699762</v>
      </c>
      <c r="T239" s="66">
        <f t="shared" si="83"/>
        <v>19.800429999999999</v>
      </c>
      <c r="U239" s="36">
        <v>320</v>
      </c>
      <c r="V239">
        <v>1226</v>
      </c>
      <c r="W239">
        <f t="shared" si="96"/>
        <v>26.1</v>
      </c>
      <c r="X239" s="57">
        <v>846255.97008319898</v>
      </c>
      <c r="Y239" s="46">
        <v>649426</v>
      </c>
      <c r="Z239" s="37">
        <f t="shared" si="84"/>
        <v>0.42013600000000001</v>
      </c>
      <c r="AA239" s="37" t="str">
        <f t="shared" si="85"/>
        <v/>
      </c>
      <c r="AB239" s="37" t="str">
        <f t="shared" si="86"/>
        <v/>
      </c>
      <c r="AC239" s="76">
        <f t="shared" si="97"/>
        <v>880.29269464498009</v>
      </c>
      <c r="AD239" s="76">
        <f t="shared" si="98"/>
        <v>0</v>
      </c>
      <c r="AE239" s="76">
        <f t="shared" si="104"/>
        <v>0</v>
      </c>
      <c r="AF239" s="76" t="str">
        <f t="shared" si="99"/>
        <v/>
      </c>
      <c r="AG239" s="37" t="str">
        <f t="shared" si="87"/>
        <v/>
      </c>
      <c r="AH239" s="37" t="str">
        <f t="shared" si="88"/>
        <v/>
      </c>
      <c r="AI239" s="38">
        <f t="shared" si="100"/>
        <v>880.29</v>
      </c>
      <c r="AJ239" s="38">
        <f t="shared" si="89"/>
        <v>880.29</v>
      </c>
      <c r="AK239" s="36">
        <f t="shared" si="90"/>
        <v>742179</v>
      </c>
      <c r="AL239" s="39">
        <f t="shared" si="91"/>
        <v>0.12439734468690533</v>
      </c>
      <c r="AM239" s="36">
        <f t="shared" si="101"/>
        <v>45510.395361670257</v>
      </c>
      <c r="AN239" s="36">
        <f t="shared" si="102"/>
        <v>421842</v>
      </c>
      <c r="AO239" s="36">
        <f t="shared" si="92"/>
        <v>12470</v>
      </c>
      <c r="AP239" s="36">
        <f t="shared" si="93"/>
        <v>32471.300000000003</v>
      </c>
      <c r="AQ239" s="36">
        <f t="shared" si="103"/>
        <v>363862</v>
      </c>
      <c r="AR239" s="40">
        <f t="shared" si="94"/>
        <v>421842</v>
      </c>
      <c r="AS239" s="37"/>
      <c r="AT239" s="37">
        <f t="shared" si="95"/>
        <v>1</v>
      </c>
    </row>
    <row r="240" spans="1:46" ht="15" customHeight="1" x14ac:dyDescent="0.25">
      <c r="A240" s="43">
        <v>27</v>
      </c>
      <c r="B240" s="43">
        <v>700</v>
      </c>
      <c r="C240" s="44" t="s">
        <v>227</v>
      </c>
      <c r="D240" s="35">
        <v>0</v>
      </c>
      <c r="E240" s="36">
        <v>53572</v>
      </c>
      <c r="F240" s="58">
        <f t="shared" si="79"/>
        <v>4.7289378601632297</v>
      </c>
      <c r="G240" s="52">
        <v>1853</v>
      </c>
      <c r="H240" s="52">
        <v>24090</v>
      </c>
      <c r="I240" s="37">
        <f t="shared" si="105"/>
        <v>7.6920000000000002</v>
      </c>
      <c r="J240" s="37">
        <v>44046</v>
      </c>
      <c r="K240" s="37">
        <v>46073</v>
      </c>
      <c r="L240" s="37">
        <v>46070</v>
      </c>
      <c r="M240" s="37">
        <v>47425</v>
      </c>
      <c r="N240" s="45">
        <v>47941</v>
      </c>
      <c r="O240" s="55">
        <v>53494</v>
      </c>
      <c r="P240" s="45">
        <f t="shared" si="81"/>
        <v>53494</v>
      </c>
      <c r="Q240" s="38">
        <f t="shared" si="82"/>
        <v>0</v>
      </c>
      <c r="R240" s="65">
        <v>2327673300</v>
      </c>
      <c r="S240" s="65">
        <v>15391991745</v>
      </c>
      <c r="T240" s="66">
        <f t="shared" si="83"/>
        <v>15.122626</v>
      </c>
      <c r="U240" s="36">
        <v>11697</v>
      </c>
      <c r="V240">
        <v>53059</v>
      </c>
      <c r="W240">
        <f t="shared" si="96"/>
        <v>22.05</v>
      </c>
      <c r="X240" s="57">
        <v>167663770.83688799</v>
      </c>
      <c r="Y240" s="46">
        <v>45143195</v>
      </c>
      <c r="Z240" s="37">
        <f t="shared" si="84"/>
        <v>0.42013600000000001</v>
      </c>
      <c r="AA240" s="37" t="str">
        <f t="shared" si="85"/>
        <v/>
      </c>
      <c r="AB240" s="37" t="str">
        <f t="shared" si="86"/>
        <v/>
      </c>
      <c r="AC240" s="76">
        <f t="shared" si="97"/>
        <v>0</v>
      </c>
      <c r="AD240" s="76">
        <f t="shared" si="98"/>
        <v>0</v>
      </c>
      <c r="AE240" s="76">
        <f t="shared" si="104"/>
        <v>803.75894540809986</v>
      </c>
      <c r="AF240" s="76" t="str">
        <f t="shared" si="99"/>
        <v/>
      </c>
      <c r="AG240" s="37" t="str">
        <f t="shared" si="87"/>
        <v/>
      </c>
      <c r="AH240" s="37" t="str">
        <f t="shared" si="88"/>
        <v/>
      </c>
      <c r="AI240" s="38">
        <f t="shared" si="100"/>
        <v>803.76</v>
      </c>
      <c r="AJ240" s="38">
        <f t="shared" si="89"/>
        <v>803.76</v>
      </c>
      <c r="AK240" s="36">
        <f t="shared" si="90"/>
        <v>0</v>
      </c>
      <c r="AL240" s="39">
        <f t="shared" si="91"/>
        <v>0.12439734468690533</v>
      </c>
      <c r="AM240" s="36">
        <f t="shared" si="101"/>
        <v>0</v>
      </c>
      <c r="AN240" s="36">
        <f t="shared" si="102"/>
        <v>0</v>
      </c>
      <c r="AO240" s="36">
        <f t="shared" si="92"/>
        <v>535720</v>
      </c>
      <c r="AP240" s="36">
        <f t="shared" si="93"/>
        <v>2257159.75</v>
      </c>
      <c r="AQ240" s="36">
        <f t="shared" si="103"/>
        <v>-535720</v>
      </c>
      <c r="AR240" s="40">
        <f t="shared" si="94"/>
        <v>0</v>
      </c>
      <c r="AS240" s="37"/>
      <c r="AT240" s="37">
        <f t="shared" si="95"/>
        <v>0</v>
      </c>
    </row>
    <row r="241" spans="1:46" ht="15" customHeight="1" x14ac:dyDescent="0.25">
      <c r="A241" s="43">
        <v>31</v>
      </c>
      <c r="B241" s="43">
        <v>1400</v>
      </c>
      <c r="C241" s="44" t="s">
        <v>228</v>
      </c>
      <c r="D241" s="35">
        <v>19676</v>
      </c>
      <c r="E241" s="36">
        <v>108</v>
      </c>
      <c r="F241" s="58">
        <f t="shared" si="79"/>
        <v>2.0334237554869499</v>
      </c>
      <c r="G241" s="52">
        <v>1</v>
      </c>
      <c r="H241" s="52">
        <v>67</v>
      </c>
      <c r="I241" s="37">
        <f t="shared" si="105"/>
        <v>1.4925000000000002</v>
      </c>
      <c r="J241" s="37">
        <v>165</v>
      </c>
      <c r="K241" s="37">
        <v>141</v>
      </c>
      <c r="L241" s="37">
        <v>130</v>
      </c>
      <c r="M241" s="37">
        <v>91</v>
      </c>
      <c r="N241" s="48">
        <v>123</v>
      </c>
      <c r="O241" s="55">
        <v>109</v>
      </c>
      <c r="P241" s="45">
        <f t="shared" si="81"/>
        <v>165</v>
      </c>
      <c r="Q241" s="38">
        <f t="shared" si="82"/>
        <v>34.549999999999997</v>
      </c>
      <c r="R241" s="65">
        <v>527900</v>
      </c>
      <c r="S241" s="65">
        <v>6976319</v>
      </c>
      <c r="T241" s="66">
        <f t="shared" si="83"/>
        <v>7.5670279999999996</v>
      </c>
      <c r="U241" s="36">
        <v>21</v>
      </c>
      <c r="V241">
        <v>111</v>
      </c>
      <c r="W241">
        <f t="shared" si="96"/>
        <v>18.920000000000002</v>
      </c>
      <c r="X241" s="57">
        <v>67229.019634153898</v>
      </c>
      <c r="Y241" s="46">
        <v>40424.14</v>
      </c>
      <c r="Z241" s="37">
        <f t="shared" si="84"/>
        <v>0.42013600000000001</v>
      </c>
      <c r="AA241" s="37" t="str">
        <f t="shared" si="85"/>
        <v/>
      </c>
      <c r="AB241" s="37" t="str">
        <f t="shared" si="86"/>
        <v/>
      </c>
      <c r="AC241" s="76">
        <f t="shared" si="97"/>
        <v>645.62353884069103</v>
      </c>
      <c r="AD241" s="76">
        <f t="shared" si="98"/>
        <v>0</v>
      </c>
      <c r="AE241" s="76">
        <f t="shared" si="104"/>
        <v>0</v>
      </c>
      <c r="AF241" s="76" t="str">
        <f t="shared" si="99"/>
        <v/>
      </c>
      <c r="AG241" s="37" t="str">
        <f t="shared" si="87"/>
        <v/>
      </c>
      <c r="AH241" s="37" t="str">
        <f t="shared" si="88"/>
        <v/>
      </c>
      <c r="AI241" s="38">
        <f t="shared" si="100"/>
        <v>645.62</v>
      </c>
      <c r="AJ241" s="38">
        <f t="shared" si="89"/>
        <v>645.62</v>
      </c>
      <c r="AK241" s="36">
        <f t="shared" si="90"/>
        <v>41482</v>
      </c>
      <c r="AL241" s="39">
        <f t="shared" si="91"/>
        <v>0.12439734468690533</v>
      </c>
      <c r="AM241" s="36">
        <f t="shared" si="101"/>
        <v>2712.6084982426578</v>
      </c>
      <c r="AN241" s="36">
        <f t="shared" si="102"/>
        <v>22389</v>
      </c>
      <c r="AO241" s="36">
        <f t="shared" si="92"/>
        <v>1080</v>
      </c>
      <c r="AP241" s="36">
        <f t="shared" si="93"/>
        <v>2021.2070000000001</v>
      </c>
      <c r="AQ241" s="36">
        <f t="shared" si="103"/>
        <v>18596</v>
      </c>
      <c r="AR241" s="40">
        <f t="shared" si="94"/>
        <v>22389</v>
      </c>
      <c r="AS241" s="37"/>
      <c r="AT241" s="37">
        <f t="shared" si="95"/>
        <v>1</v>
      </c>
    </row>
    <row r="242" spans="1:46" ht="15" customHeight="1" x14ac:dyDescent="0.25">
      <c r="A242" s="43">
        <v>28</v>
      </c>
      <c r="B242" s="43">
        <v>300</v>
      </c>
      <c r="C242" s="44" t="s">
        <v>229</v>
      </c>
      <c r="D242" s="35">
        <v>46903</v>
      </c>
      <c r="E242" s="36">
        <v>277</v>
      </c>
      <c r="F242" s="58">
        <f t="shared" si="79"/>
        <v>2.4424797690644486</v>
      </c>
      <c r="G242" s="52">
        <v>33</v>
      </c>
      <c r="H242" s="52">
        <v>132</v>
      </c>
      <c r="I242" s="37">
        <f t="shared" si="105"/>
        <v>25</v>
      </c>
      <c r="J242" s="37">
        <v>208</v>
      </c>
      <c r="K242" s="37">
        <v>226</v>
      </c>
      <c r="L242" s="37">
        <v>221</v>
      </c>
      <c r="M242" s="37">
        <v>229</v>
      </c>
      <c r="N242" s="48">
        <v>243</v>
      </c>
      <c r="O242" s="55">
        <v>279</v>
      </c>
      <c r="P242" s="45">
        <f t="shared" si="81"/>
        <v>279</v>
      </c>
      <c r="Q242" s="38">
        <f t="shared" si="82"/>
        <v>0.72</v>
      </c>
      <c r="R242" s="65">
        <v>1471700</v>
      </c>
      <c r="S242" s="65">
        <v>13863600</v>
      </c>
      <c r="T242" s="66">
        <f t="shared" si="83"/>
        <v>10.615569000000001</v>
      </c>
      <c r="U242" s="36">
        <v>79</v>
      </c>
      <c r="V242">
        <v>273</v>
      </c>
      <c r="W242">
        <f t="shared" si="96"/>
        <v>28.94</v>
      </c>
      <c r="X242" s="57">
        <v>136384.59363086699</v>
      </c>
      <c r="Y242" s="46">
        <v>118000</v>
      </c>
      <c r="Z242" s="37">
        <f t="shared" si="84"/>
        <v>0.42013600000000001</v>
      </c>
      <c r="AA242" s="37" t="str">
        <f t="shared" si="85"/>
        <v/>
      </c>
      <c r="AB242" s="37" t="str">
        <f t="shared" si="86"/>
        <v/>
      </c>
      <c r="AC242" s="76">
        <f t="shared" si="97"/>
        <v>735.97460395164819</v>
      </c>
      <c r="AD242" s="76">
        <f t="shared" si="98"/>
        <v>0</v>
      </c>
      <c r="AE242" s="76">
        <f t="shared" si="104"/>
        <v>0</v>
      </c>
      <c r="AF242" s="76" t="str">
        <f t="shared" si="99"/>
        <v/>
      </c>
      <c r="AG242" s="37" t="str">
        <f t="shared" si="87"/>
        <v/>
      </c>
      <c r="AH242" s="37" t="str">
        <f t="shared" si="88"/>
        <v/>
      </c>
      <c r="AI242" s="38">
        <f t="shared" si="100"/>
        <v>735.97</v>
      </c>
      <c r="AJ242" s="38">
        <f t="shared" si="89"/>
        <v>735.97</v>
      </c>
      <c r="AK242" s="36">
        <f t="shared" si="90"/>
        <v>146564</v>
      </c>
      <c r="AL242" s="39">
        <f t="shared" si="91"/>
        <v>0.12439734468690533</v>
      </c>
      <c r="AM242" s="36">
        <f t="shared" si="101"/>
        <v>12397.563768841672</v>
      </c>
      <c r="AN242" s="36">
        <f t="shared" si="102"/>
        <v>59301</v>
      </c>
      <c r="AO242" s="36">
        <f t="shared" si="92"/>
        <v>2770</v>
      </c>
      <c r="AP242" s="36">
        <f t="shared" si="93"/>
        <v>5900</v>
      </c>
      <c r="AQ242" s="36">
        <f t="shared" si="103"/>
        <v>44133</v>
      </c>
      <c r="AR242" s="40">
        <f t="shared" si="94"/>
        <v>59301</v>
      </c>
      <c r="AS242" s="37"/>
      <c r="AT242" s="37">
        <f t="shared" si="95"/>
        <v>1</v>
      </c>
    </row>
    <row r="243" spans="1:46" ht="15" customHeight="1" x14ac:dyDescent="0.25">
      <c r="A243" s="43">
        <v>85</v>
      </c>
      <c r="B243" s="43">
        <v>400</v>
      </c>
      <c r="C243" s="44" t="s">
        <v>230</v>
      </c>
      <c r="D243" s="35">
        <v>23252</v>
      </c>
      <c r="E243" s="36">
        <v>128</v>
      </c>
      <c r="F243" s="58">
        <f t="shared" si="79"/>
        <v>2.1072099696478683</v>
      </c>
      <c r="G243" s="52">
        <v>16</v>
      </c>
      <c r="H243" s="52">
        <v>45</v>
      </c>
      <c r="I243" s="37">
        <f t="shared" si="105"/>
        <v>35.555599999999998</v>
      </c>
      <c r="J243" s="37">
        <v>158</v>
      </c>
      <c r="K243" s="37">
        <v>198</v>
      </c>
      <c r="L243" s="37">
        <v>220</v>
      </c>
      <c r="M243" s="37">
        <v>214</v>
      </c>
      <c r="N243" s="48">
        <v>152</v>
      </c>
      <c r="O243" s="55">
        <v>129</v>
      </c>
      <c r="P243" s="45">
        <f t="shared" si="81"/>
        <v>220</v>
      </c>
      <c r="Q243" s="38">
        <f t="shared" si="82"/>
        <v>41.82</v>
      </c>
      <c r="R243" s="65">
        <v>672100</v>
      </c>
      <c r="S243" s="65">
        <v>14374000</v>
      </c>
      <c r="T243" s="66">
        <f t="shared" si="83"/>
        <v>4.6758040000000003</v>
      </c>
      <c r="U243" s="36">
        <v>24</v>
      </c>
      <c r="V243">
        <v>71</v>
      </c>
      <c r="W243">
        <f t="shared" si="96"/>
        <v>33.799999999999997</v>
      </c>
      <c r="X243" s="57">
        <v>132862.12164413501</v>
      </c>
      <c r="Y243" s="46">
        <v>37339</v>
      </c>
      <c r="Z243" s="37">
        <f t="shared" si="84"/>
        <v>0.42013600000000001</v>
      </c>
      <c r="AA243" s="37" t="str">
        <f t="shared" si="85"/>
        <v/>
      </c>
      <c r="AB243" s="37" t="str">
        <f t="shared" si="86"/>
        <v/>
      </c>
      <c r="AC243" s="76">
        <f t="shared" si="97"/>
        <v>661.92121646591227</v>
      </c>
      <c r="AD243" s="76">
        <f t="shared" si="98"/>
        <v>0</v>
      </c>
      <c r="AE243" s="76">
        <f t="shared" si="104"/>
        <v>0</v>
      </c>
      <c r="AF243" s="76" t="str">
        <f t="shared" si="99"/>
        <v/>
      </c>
      <c r="AG243" s="37" t="str">
        <f t="shared" si="87"/>
        <v/>
      </c>
      <c r="AH243" s="37" t="str">
        <f t="shared" si="88"/>
        <v/>
      </c>
      <c r="AI243" s="38">
        <f t="shared" si="100"/>
        <v>661.92</v>
      </c>
      <c r="AJ243" s="38">
        <f t="shared" si="89"/>
        <v>661.92</v>
      </c>
      <c r="AK243" s="36">
        <f t="shared" si="90"/>
        <v>28906</v>
      </c>
      <c r="AL243" s="39">
        <f t="shared" si="91"/>
        <v>0.12439734468690533</v>
      </c>
      <c r="AM243" s="36">
        <f t="shared" si="101"/>
        <v>703.34258685976272</v>
      </c>
      <c r="AN243" s="36">
        <f t="shared" si="102"/>
        <v>23955</v>
      </c>
      <c r="AO243" s="36">
        <f t="shared" si="92"/>
        <v>1280</v>
      </c>
      <c r="AP243" s="36">
        <f t="shared" si="93"/>
        <v>1866.95</v>
      </c>
      <c r="AQ243" s="36">
        <f t="shared" si="103"/>
        <v>21972</v>
      </c>
      <c r="AR243" s="40">
        <f t="shared" si="94"/>
        <v>23955</v>
      </c>
      <c r="AS243" s="37"/>
      <c r="AT243" s="37">
        <f t="shared" si="95"/>
        <v>1</v>
      </c>
    </row>
    <row r="244" spans="1:46" ht="15" customHeight="1" x14ac:dyDescent="0.25">
      <c r="A244" s="43">
        <v>26</v>
      </c>
      <c r="B244" s="43">
        <v>300</v>
      </c>
      <c r="C244" s="44" t="s">
        <v>231</v>
      </c>
      <c r="D244" s="35">
        <v>445500</v>
      </c>
      <c r="E244" s="36">
        <v>1281</v>
      </c>
      <c r="F244" s="58">
        <f t="shared" si="79"/>
        <v>3.1075491297446862</v>
      </c>
      <c r="G244" s="52">
        <v>156</v>
      </c>
      <c r="H244" s="52">
        <v>547</v>
      </c>
      <c r="I244" s="37">
        <f t="shared" si="105"/>
        <v>28.519200000000001</v>
      </c>
      <c r="J244" s="37">
        <v>1484</v>
      </c>
      <c r="K244" s="37">
        <v>1358</v>
      </c>
      <c r="L244" s="37">
        <v>1186</v>
      </c>
      <c r="M244" s="37">
        <v>1275</v>
      </c>
      <c r="N244" s="45">
        <v>1176</v>
      </c>
      <c r="O244" s="55">
        <v>1276</v>
      </c>
      <c r="P244" s="45">
        <f t="shared" si="81"/>
        <v>1484</v>
      </c>
      <c r="Q244" s="38">
        <f t="shared" si="82"/>
        <v>13.68</v>
      </c>
      <c r="R244" s="65">
        <v>12518300</v>
      </c>
      <c r="S244" s="65">
        <v>51713448</v>
      </c>
      <c r="T244" s="66">
        <f t="shared" si="83"/>
        <v>24.207049999999999</v>
      </c>
      <c r="U244" s="36">
        <v>237</v>
      </c>
      <c r="V244">
        <v>1129</v>
      </c>
      <c r="W244">
        <f t="shared" si="96"/>
        <v>20.99</v>
      </c>
      <c r="X244" s="57">
        <v>604537.07624725101</v>
      </c>
      <c r="Y244" s="46">
        <v>739729</v>
      </c>
      <c r="Z244" s="37">
        <f t="shared" si="84"/>
        <v>0.42013600000000001</v>
      </c>
      <c r="AA244" s="37" t="str">
        <f t="shared" si="85"/>
        <v/>
      </c>
      <c r="AB244" s="37" t="str">
        <f t="shared" si="86"/>
        <v/>
      </c>
      <c r="AC244" s="76">
        <f t="shared" si="97"/>
        <v>882.87312913061703</v>
      </c>
      <c r="AD244" s="76">
        <f t="shared" si="98"/>
        <v>0</v>
      </c>
      <c r="AE244" s="76">
        <f t="shared" si="104"/>
        <v>0</v>
      </c>
      <c r="AF244" s="76" t="str">
        <f t="shared" si="99"/>
        <v/>
      </c>
      <c r="AG244" s="37" t="str">
        <f t="shared" si="87"/>
        <v/>
      </c>
      <c r="AH244" s="37" t="str">
        <f t="shared" si="88"/>
        <v/>
      </c>
      <c r="AI244" s="38">
        <f t="shared" si="100"/>
        <v>882.87</v>
      </c>
      <c r="AJ244" s="38">
        <f t="shared" si="89"/>
        <v>882.87</v>
      </c>
      <c r="AK244" s="36">
        <f t="shared" si="90"/>
        <v>876969</v>
      </c>
      <c r="AL244" s="39">
        <f t="shared" si="91"/>
        <v>0.12439734468690533</v>
      </c>
      <c r="AM244" s="36">
        <f t="shared" si="101"/>
        <v>53673.597914714359</v>
      </c>
      <c r="AN244" s="36">
        <f t="shared" si="102"/>
        <v>499174</v>
      </c>
      <c r="AO244" s="36">
        <f t="shared" si="92"/>
        <v>12810</v>
      </c>
      <c r="AP244" s="36">
        <f t="shared" si="93"/>
        <v>36986.450000000004</v>
      </c>
      <c r="AQ244" s="36">
        <f t="shared" si="103"/>
        <v>432690</v>
      </c>
      <c r="AR244" s="40">
        <f t="shared" si="94"/>
        <v>499174</v>
      </c>
      <c r="AS244" s="37"/>
      <c r="AT244" s="37">
        <f t="shared" si="95"/>
        <v>1</v>
      </c>
    </row>
    <row r="245" spans="1:46" ht="15" customHeight="1" x14ac:dyDescent="0.25">
      <c r="A245" s="43">
        <v>79</v>
      </c>
      <c r="B245" s="43">
        <v>100</v>
      </c>
      <c r="C245" s="44" t="s">
        <v>232</v>
      </c>
      <c r="D245" s="35">
        <v>360964</v>
      </c>
      <c r="E245" s="36">
        <v>1147</v>
      </c>
      <c r="F245" s="58">
        <f t="shared" si="79"/>
        <v>3.0595634179012676</v>
      </c>
      <c r="G245" s="52">
        <v>114</v>
      </c>
      <c r="H245" s="52">
        <v>452</v>
      </c>
      <c r="I245" s="37">
        <f t="shared" si="105"/>
        <v>25.2212</v>
      </c>
      <c r="J245" s="37">
        <v>580</v>
      </c>
      <c r="K245" s="37">
        <v>667</v>
      </c>
      <c r="L245" s="37">
        <v>733</v>
      </c>
      <c r="M245" s="37">
        <v>826</v>
      </c>
      <c r="N245" s="45">
        <v>1089</v>
      </c>
      <c r="O245" s="55">
        <v>1115</v>
      </c>
      <c r="P245" s="45">
        <f t="shared" si="81"/>
        <v>1115</v>
      </c>
      <c r="Q245" s="38">
        <f t="shared" si="82"/>
        <v>0</v>
      </c>
      <c r="R245" s="65">
        <v>12344400</v>
      </c>
      <c r="S245" s="65">
        <v>93246100</v>
      </c>
      <c r="T245" s="66">
        <f t="shared" si="83"/>
        <v>13.238516000000001</v>
      </c>
      <c r="U245" s="36">
        <v>71</v>
      </c>
      <c r="V245">
        <v>1110</v>
      </c>
      <c r="W245">
        <f t="shared" si="96"/>
        <v>6.4</v>
      </c>
      <c r="X245" s="57">
        <v>876936.72352806397</v>
      </c>
      <c r="Y245" s="46">
        <v>567737</v>
      </c>
      <c r="Z245" s="37">
        <f t="shared" si="84"/>
        <v>0.42013600000000001</v>
      </c>
      <c r="AA245" s="37" t="str">
        <f t="shared" si="85"/>
        <v/>
      </c>
      <c r="AB245" s="37" t="str">
        <f t="shared" si="86"/>
        <v/>
      </c>
      <c r="AC245" s="76">
        <f t="shared" si="97"/>
        <v>872.27418905577827</v>
      </c>
      <c r="AD245" s="76">
        <f t="shared" si="98"/>
        <v>0</v>
      </c>
      <c r="AE245" s="76">
        <f t="shared" si="104"/>
        <v>0</v>
      </c>
      <c r="AF245" s="76" t="str">
        <f t="shared" si="99"/>
        <v/>
      </c>
      <c r="AG245" s="37" t="str">
        <f t="shared" si="87"/>
        <v/>
      </c>
      <c r="AH245" s="37" t="str">
        <f t="shared" si="88"/>
        <v/>
      </c>
      <c r="AI245" s="38">
        <f t="shared" si="100"/>
        <v>872.27</v>
      </c>
      <c r="AJ245" s="38">
        <f t="shared" si="89"/>
        <v>872.27</v>
      </c>
      <c r="AK245" s="36">
        <f t="shared" si="90"/>
        <v>632061</v>
      </c>
      <c r="AL245" s="39">
        <f t="shared" si="91"/>
        <v>0.12439734468690533</v>
      </c>
      <c r="AM245" s="36">
        <f t="shared" si="101"/>
        <v>33723.746952585978</v>
      </c>
      <c r="AN245" s="36">
        <f t="shared" si="102"/>
        <v>394688</v>
      </c>
      <c r="AO245" s="36">
        <f t="shared" si="92"/>
        <v>11470</v>
      </c>
      <c r="AP245" s="36">
        <f t="shared" si="93"/>
        <v>28386.850000000002</v>
      </c>
      <c r="AQ245" s="36">
        <f t="shared" si="103"/>
        <v>349494</v>
      </c>
      <c r="AR245" s="40">
        <f t="shared" si="94"/>
        <v>394688</v>
      </c>
      <c r="AS245" s="37"/>
      <c r="AT245" s="37">
        <f t="shared" si="95"/>
        <v>1</v>
      </c>
    </row>
    <row r="246" spans="1:46" ht="15" customHeight="1" x14ac:dyDescent="0.25">
      <c r="A246" s="43">
        <v>56</v>
      </c>
      <c r="B246" s="43">
        <v>1100</v>
      </c>
      <c r="C246" s="44" t="s">
        <v>233</v>
      </c>
      <c r="D246" s="35">
        <v>40420</v>
      </c>
      <c r="E246" s="36">
        <v>166</v>
      </c>
      <c r="F246" s="58">
        <f t="shared" si="79"/>
        <v>2.220108088040055</v>
      </c>
      <c r="G246" s="52">
        <v>14</v>
      </c>
      <c r="H246" s="52">
        <v>72</v>
      </c>
      <c r="I246" s="37">
        <f t="shared" si="105"/>
        <v>19.444400000000002</v>
      </c>
      <c r="J246" s="37">
        <v>188</v>
      </c>
      <c r="K246" s="37">
        <v>195</v>
      </c>
      <c r="L246" s="37">
        <v>152</v>
      </c>
      <c r="M246" s="37">
        <v>172</v>
      </c>
      <c r="N246" s="48">
        <v>173</v>
      </c>
      <c r="O246" s="55">
        <v>168</v>
      </c>
      <c r="P246" s="45">
        <f t="shared" si="81"/>
        <v>195</v>
      </c>
      <c r="Q246" s="38">
        <f t="shared" si="82"/>
        <v>14.87</v>
      </c>
      <c r="R246" s="65">
        <v>504200</v>
      </c>
      <c r="S246" s="65">
        <v>8131600</v>
      </c>
      <c r="T246" s="66">
        <f t="shared" si="83"/>
        <v>6.2005020000000002</v>
      </c>
      <c r="U246" s="36">
        <v>20</v>
      </c>
      <c r="V246">
        <v>147</v>
      </c>
      <c r="W246">
        <f t="shared" si="96"/>
        <v>13.61</v>
      </c>
      <c r="X246" s="57">
        <v>77421.385252750202</v>
      </c>
      <c r="Y246" s="46">
        <v>36695</v>
      </c>
      <c r="Z246" s="37">
        <f t="shared" si="84"/>
        <v>0.42013600000000001</v>
      </c>
      <c r="AA246" s="37" t="str">
        <f t="shared" si="85"/>
        <v/>
      </c>
      <c r="AB246" s="37" t="str">
        <f t="shared" si="86"/>
        <v/>
      </c>
      <c r="AC246" s="76">
        <f t="shared" si="97"/>
        <v>686.85781416202326</v>
      </c>
      <c r="AD246" s="76">
        <f t="shared" si="98"/>
        <v>0</v>
      </c>
      <c r="AE246" s="76">
        <f t="shared" si="104"/>
        <v>0</v>
      </c>
      <c r="AF246" s="76" t="str">
        <f t="shared" si="99"/>
        <v/>
      </c>
      <c r="AG246" s="37" t="str">
        <f t="shared" si="87"/>
        <v/>
      </c>
      <c r="AH246" s="37" t="str">
        <f t="shared" si="88"/>
        <v/>
      </c>
      <c r="AI246" s="38">
        <f t="shared" si="100"/>
        <v>686.86</v>
      </c>
      <c r="AJ246" s="38">
        <f t="shared" si="89"/>
        <v>686.86</v>
      </c>
      <c r="AK246" s="36">
        <f t="shared" si="90"/>
        <v>81491</v>
      </c>
      <c r="AL246" s="39">
        <f t="shared" si="91"/>
        <v>0.12439734468690533</v>
      </c>
      <c r="AM246" s="36">
        <f t="shared" si="101"/>
        <v>5109.1233436358889</v>
      </c>
      <c r="AN246" s="36">
        <f t="shared" si="102"/>
        <v>45529</v>
      </c>
      <c r="AO246" s="36">
        <f t="shared" si="92"/>
        <v>1660</v>
      </c>
      <c r="AP246" s="36">
        <f t="shared" si="93"/>
        <v>1834.75</v>
      </c>
      <c r="AQ246" s="36">
        <f t="shared" si="103"/>
        <v>38760</v>
      </c>
      <c r="AR246" s="40">
        <f t="shared" si="94"/>
        <v>45529</v>
      </c>
      <c r="AS246" s="37"/>
      <c r="AT246" s="37">
        <f t="shared" si="95"/>
        <v>1</v>
      </c>
    </row>
    <row r="247" spans="1:46" ht="15" customHeight="1" x14ac:dyDescent="0.25">
      <c r="A247" s="43">
        <v>71</v>
      </c>
      <c r="B247" s="43">
        <v>400</v>
      </c>
      <c r="C247" s="44" t="s">
        <v>234</v>
      </c>
      <c r="D247" s="35">
        <v>466586</v>
      </c>
      <c r="E247" s="36">
        <v>26179</v>
      </c>
      <c r="F247" s="58">
        <f t="shared" si="79"/>
        <v>4.4179530531094464</v>
      </c>
      <c r="G247" s="52">
        <v>130</v>
      </c>
      <c r="H247" s="52">
        <v>9622</v>
      </c>
      <c r="I247" s="37">
        <f t="shared" si="105"/>
        <v>1.3511</v>
      </c>
      <c r="J247" s="37">
        <v>2252</v>
      </c>
      <c r="K247" s="37">
        <v>6785</v>
      </c>
      <c r="L247" s="37">
        <v>11143</v>
      </c>
      <c r="M247" s="37">
        <v>16447</v>
      </c>
      <c r="N247" s="45">
        <v>22974</v>
      </c>
      <c r="O247" s="55">
        <v>25835</v>
      </c>
      <c r="P247" s="45">
        <f t="shared" si="81"/>
        <v>25835</v>
      </c>
      <c r="Q247" s="38">
        <f t="shared" si="82"/>
        <v>0</v>
      </c>
      <c r="R247" s="65">
        <v>438795910</v>
      </c>
      <c r="S247" s="65">
        <v>3424018270</v>
      </c>
      <c r="T247" s="66">
        <f t="shared" si="83"/>
        <v>12.815232999999999</v>
      </c>
      <c r="U247" s="36">
        <v>3592</v>
      </c>
      <c r="V247">
        <v>25467</v>
      </c>
      <c r="W247">
        <f t="shared" si="96"/>
        <v>14.1</v>
      </c>
      <c r="X247" s="57">
        <v>35204343.554020301</v>
      </c>
      <c r="Y247" s="46">
        <v>13885536</v>
      </c>
      <c r="Z247" s="37">
        <f t="shared" si="84"/>
        <v>0.42013600000000001</v>
      </c>
      <c r="AA247" s="37" t="str">
        <f t="shared" si="85"/>
        <v/>
      </c>
      <c r="AB247" s="37" t="str">
        <f t="shared" si="86"/>
        <v/>
      </c>
      <c r="AC247" s="76">
        <f t="shared" si="97"/>
        <v>0</v>
      </c>
      <c r="AD247" s="76">
        <f t="shared" si="98"/>
        <v>0</v>
      </c>
      <c r="AE247" s="76">
        <f t="shared" si="104"/>
        <v>620.99234873604985</v>
      </c>
      <c r="AF247" s="76" t="str">
        <f t="shared" si="99"/>
        <v/>
      </c>
      <c r="AG247" s="37" t="str">
        <f t="shared" si="87"/>
        <v/>
      </c>
      <c r="AH247" s="37" t="str">
        <f t="shared" si="88"/>
        <v/>
      </c>
      <c r="AI247" s="38">
        <f t="shared" si="100"/>
        <v>620.99</v>
      </c>
      <c r="AJ247" s="38">
        <f t="shared" si="89"/>
        <v>620.99</v>
      </c>
      <c r="AK247" s="36">
        <f t="shared" si="90"/>
        <v>1466285</v>
      </c>
      <c r="AL247" s="39">
        <f t="shared" si="91"/>
        <v>0.12439734468690533</v>
      </c>
      <c r="AM247" s="36">
        <f t="shared" si="101"/>
        <v>124359.90108615457</v>
      </c>
      <c r="AN247" s="36">
        <f t="shared" si="102"/>
        <v>590946</v>
      </c>
      <c r="AO247" s="36">
        <f t="shared" si="92"/>
        <v>261790</v>
      </c>
      <c r="AP247" s="36">
        <f t="shared" si="93"/>
        <v>694276.8</v>
      </c>
      <c r="AQ247" s="36">
        <f t="shared" si="103"/>
        <v>204796</v>
      </c>
      <c r="AR247" s="40">
        <f t="shared" si="94"/>
        <v>590946</v>
      </c>
      <c r="AS247" s="37"/>
      <c r="AT247" s="37">
        <f t="shared" si="95"/>
        <v>1</v>
      </c>
    </row>
    <row r="248" spans="1:46" ht="15" customHeight="1" x14ac:dyDescent="0.25">
      <c r="A248" s="43">
        <v>70</v>
      </c>
      <c r="B248" s="43">
        <v>600</v>
      </c>
      <c r="C248" s="44" t="s">
        <v>235</v>
      </c>
      <c r="D248" s="35">
        <v>198589</v>
      </c>
      <c r="E248" s="36">
        <v>4920</v>
      </c>
      <c r="F248" s="58">
        <f t="shared" si="79"/>
        <v>3.6919651027673601</v>
      </c>
      <c r="G248" s="52">
        <v>70</v>
      </c>
      <c r="H248" s="52">
        <v>1602</v>
      </c>
      <c r="I248" s="37">
        <f t="shared" si="105"/>
        <v>4.3694999999999995</v>
      </c>
      <c r="J248" s="37">
        <v>330</v>
      </c>
      <c r="K248" s="37">
        <v>560</v>
      </c>
      <c r="L248" s="37">
        <v>450</v>
      </c>
      <c r="M248" s="37">
        <v>804</v>
      </c>
      <c r="N248" s="45">
        <v>4110</v>
      </c>
      <c r="O248" s="55">
        <v>4846</v>
      </c>
      <c r="P248" s="45">
        <f t="shared" si="81"/>
        <v>4846</v>
      </c>
      <c r="Q248" s="38">
        <f t="shared" si="82"/>
        <v>0</v>
      </c>
      <c r="R248" s="65">
        <v>17387200</v>
      </c>
      <c r="S248" s="65">
        <v>643034929</v>
      </c>
      <c r="T248" s="66">
        <f t="shared" si="83"/>
        <v>2.7039279999999999</v>
      </c>
      <c r="U248" s="36">
        <v>150</v>
      </c>
      <c r="V248">
        <v>4777</v>
      </c>
      <c r="W248">
        <f t="shared" si="96"/>
        <v>3.14</v>
      </c>
      <c r="X248" s="57">
        <v>6236199.4308149796</v>
      </c>
      <c r="Y248" s="46">
        <v>2824132</v>
      </c>
      <c r="Z248" s="37">
        <f t="shared" si="84"/>
        <v>0.42013600000000001</v>
      </c>
      <c r="AA248" s="37" t="str">
        <f t="shared" si="85"/>
        <v/>
      </c>
      <c r="AB248" s="37" t="str">
        <f t="shared" si="86"/>
        <v/>
      </c>
      <c r="AC248" s="76">
        <f t="shared" si="97"/>
        <v>0</v>
      </c>
      <c r="AD248" s="76">
        <f t="shared" si="98"/>
        <v>634.05957597299994</v>
      </c>
      <c r="AE248" s="76">
        <f t="shared" si="104"/>
        <v>0</v>
      </c>
      <c r="AF248" s="76" t="str">
        <f t="shared" si="99"/>
        <v/>
      </c>
      <c r="AG248" s="37" t="str">
        <f t="shared" si="87"/>
        <v/>
      </c>
      <c r="AH248" s="37" t="str">
        <f t="shared" si="88"/>
        <v/>
      </c>
      <c r="AI248" s="38">
        <f t="shared" si="100"/>
        <v>634.05999999999995</v>
      </c>
      <c r="AJ248" s="38">
        <f t="shared" si="89"/>
        <v>634.05999999999995</v>
      </c>
      <c r="AK248" s="36">
        <f t="shared" si="90"/>
        <v>499523</v>
      </c>
      <c r="AL248" s="39">
        <f t="shared" si="91"/>
        <v>0.12439734468690533</v>
      </c>
      <c r="AM248" s="36">
        <f t="shared" si="101"/>
        <v>37435.390526009171</v>
      </c>
      <c r="AN248" s="36">
        <f t="shared" si="102"/>
        <v>236024</v>
      </c>
      <c r="AO248" s="36">
        <f t="shared" si="92"/>
        <v>49200</v>
      </c>
      <c r="AP248" s="36">
        <f t="shared" si="93"/>
        <v>141206.6</v>
      </c>
      <c r="AQ248" s="36">
        <f t="shared" si="103"/>
        <v>149389</v>
      </c>
      <c r="AR248" s="40">
        <f t="shared" si="94"/>
        <v>236024</v>
      </c>
      <c r="AS248" s="37"/>
      <c r="AT248" s="37">
        <f t="shared" si="95"/>
        <v>1</v>
      </c>
    </row>
    <row r="249" spans="1:46" ht="15" customHeight="1" x14ac:dyDescent="0.25">
      <c r="A249" s="43">
        <v>50</v>
      </c>
      <c r="B249" s="43">
        <v>500</v>
      </c>
      <c r="C249" s="44" t="s">
        <v>236</v>
      </c>
      <c r="D249" s="35">
        <v>13915</v>
      </c>
      <c r="E249" s="36">
        <v>131</v>
      </c>
      <c r="F249" s="58">
        <f t="shared" si="79"/>
        <v>2.1172712956557644</v>
      </c>
      <c r="G249" s="52">
        <v>13</v>
      </c>
      <c r="H249" s="52">
        <v>61</v>
      </c>
      <c r="I249" s="37">
        <f t="shared" si="105"/>
        <v>21.311499999999999</v>
      </c>
      <c r="J249" s="37">
        <v>134</v>
      </c>
      <c r="K249" s="37">
        <v>139</v>
      </c>
      <c r="L249" s="37">
        <v>142</v>
      </c>
      <c r="M249" s="37">
        <v>149</v>
      </c>
      <c r="N249" s="48">
        <v>141</v>
      </c>
      <c r="O249" s="55">
        <v>130</v>
      </c>
      <c r="P249" s="45">
        <f t="shared" si="81"/>
        <v>149</v>
      </c>
      <c r="Q249" s="38">
        <f t="shared" si="82"/>
        <v>12.08</v>
      </c>
      <c r="R249" s="65">
        <v>395200</v>
      </c>
      <c r="S249" s="65">
        <v>15098100</v>
      </c>
      <c r="T249" s="66">
        <f t="shared" si="83"/>
        <v>2.6175480000000002</v>
      </c>
      <c r="U249" s="36">
        <v>26</v>
      </c>
      <c r="V249">
        <v>113</v>
      </c>
      <c r="W249">
        <f t="shared" si="96"/>
        <v>23.01</v>
      </c>
      <c r="X249" s="57">
        <v>104627.298083298</v>
      </c>
      <c r="Y249" s="46">
        <v>52404</v>
      </c>
      <c r="Z249" s="37">
        <f t="shared" si="84"/>
        <v>0.42013600000000001</v>
      </c>
      <c r="AA249" s="37" t="str">
        <f t="shared" si="85"/>
        <v/>
      </c>
      <c r="AB249" s="37" t="str">
        <f t="shared" si="86"/>
        <v/>
      </c>
      <c r="AC249" s="76">
        <f t="shared" si="97"/>
        <v>664.14353197055834</v>
      </c>
      <c r="AD249" s="76">
        <f t="shared" si="98"/>
        <v>0</v>
      </c>
      <c r="AE249" s="76">
        <f t="shared" si="104"/>
        <v>0</v>
      </c>
      <c r="AF249" s="76" t="str">
        <f t="shared" si="99"/>
        <v/>
      </c>
      <c r="AG249" s="37" t="str">
        <f t="shared" si="87"/>
        <v/>
      </c>
      <c r="AH249" s="37" t="str">
        <f t="shared" si="88"/>
        <v/>
      </c>
      <c r="AI249" s="38">
        <f t="shared" si="100"/>
        <v>664.14</v>
      </c>
      <c r="AJ249" s="38">
        <f t="shared" si="89"/>
        <v>664.14</v>
      </c>
      <c r="AK249" s="36">
        <f t="shared" si="90"/>
        <v>43045</v>
      </c>
      <c r="AL249" s="39">
        <f t="shared" si="91"/>
        <v>0.12439734468690533</v>
      </c>
      <c r="AM249" s="36">
        <f t="shared" si="101"/>
        <v>3623.6946507295524</v>
      </c>
      <c r="AN249" s="36">
        <f t="shared" si="102"/>
        <v>17539</v>
      </c>
      <c r="AO249" s="36">
        <f t="shared" si="92"/>
        <v>1310</v>
      </c>
      <c r="AP249" s="36">
        <f t="shared" si="93"/>
        <v>2620.2000000000003</v>
      </c>
      <c r="AQ249" s="36">
        <f t="shared" si="103"/>
        <v>12605</v>
      </c>
      <c r="AR249" s="40">
        <f t="shared" si="94"/>
        <v>17539</v>
      </c>
      <c r="AS249" s="37"/>
      <c r="AT249" s="37">
        <f t="shared" si="95"/>
        <v>1</v>
      </c>
    </row>
    <row r="250" spans="1:46" ht="15" customHeight="1" x14ac:dyDescent="0.25">
      <c r="A250" s="43">
        <v>74</v>
      </c>
      <c r="B250" s="43">
        <v>300</v>
      </c>
      <c r="C250" s="44" t="s">
        <v>237</v>
      </c>
      <c r="D250" s="35">
        <v>198270</v>
      </c>
      <c r="E250" s="36">
        <v>675</v>
      </c>
      <c r="F250" s="58">
        <f t="shared" si="79"/>
        <v>2.8293037728310249</v>
      </c>
      <c r="G250" s="52">
        <v>87</v>
      </c>
      <c r="H250" s="52">
        <v>303</v>
      </c>
      <c r="I250" s="37">
        <f t="shared" si="105"/>
        <v>28.712900000000001</v>
      </c>
      <c r="J250" s="37">
        <v>569</v>
      </c>
      <c r="K250" s="37">
        <v>555</v>
      </c>
      <c r="L250" s="37">
        <v>549</v>
      </c>
      <c r="M250" s="37">
        <v>590</v>
      </c>
      <c r="N250" s="48">
        <v>691</v>
      </c>
      <c r="O250" s="55">
        <v>676</v>
      </c>
      <c r="P250" s="45">
        <f t="shared" si="81"/>
        <v>691</v>
      </c>
      <c r="Q250" s="38">
        <f t="shared" si="82"/>
        <v>2.3199999999999998</v>
      </c>
      <c r="R250" s="65">
        <v>6402200</v>
      </c>
      <c r="S250" s="65">
        <v>51345589</v>
      </c>
      <c r="T250" s="66">
        <f t="shared" si="83"/>
        <v>12.468840999999999</v>
      </c>
      <c r="U250" s="36">
        <v>119</v>
      </c>
      <c r="V250">
        <v>637</v>
      </c>
      <c r="W250">
        <f t="shared" si="96"/>
        <v>18.68</v>
      </c>
      <c r="X250" s="57">
        <v>475724.32323293301</v>
      </c>
      <c r="Y250" s="46">
        <v>466819</v>
      </c>
      <c r="Z250" s="37">
        <f t="shared" si="84"/>
        <v>0.42013600000000001</v>
      </c>
      <c r="AA250" s="37" t="str">
        <f t="shared" si="85"/>
        <v/>
      </c>
      <c r="AB250" s="37" t="str">
        <f t="shared" si="86"/>
        <v/>
      </c>
      <c r="AC250" s="76">
        <f t="shared" si="97"/>
        <v>821.4151294315983</v>
      </c>
      <c r="AD250" s="76">
        <f t="shared" si="98"/>
        <v>0</v>
      </c>
      <c r="AE250" s="76">
        <f t="shared" si="104"/>
        <v>0</v>
      </c>
      <c r="AF250" s="76" t="str">
        <f t="shared" si="99"/>
        <v/>
      </c>
      <c r="AG250" s="37" t="str">
        <f t="shared" si="87"/>
        <v/>
      </c>
      <c r="AH250" s="37" t="str">
        <f t="shared" si="88"/>
        <v/>
      </c>
      <c r="AI250" s="38">
        <f t="shared" si="100"/>
        <v>821.42</v>
      </c>
      <c r="AJ250" s="38">
        <f t="shared" si="89"/>
        <v>821.42</v>
      </c>
      <c r="AK250" s="36">
        <f t="shared" si="90"/>
        <v>354590</v>
      </c>
      <c r="AL250" s="39">
        <f t="shared" si="91"/>
        <v>0.12439734468690533</v>
      </c>
      <c r="AM250" s="36">
        <f t="shared" si="101"/>
        <v>19445.792921457043</v>
      </c>
      <c r="AN250" s="36">
        <f t="shared" si="102"/>
        <v>217716</v>
      </c>
      <c r="AO250" s="36">
        <f t="shared" si="92"/>
        <v>6750</v>
      </c>
      <c r="AP250" s="36">
        <f t="shared" si="93"/>
        <v>23340.95</v>
      </c>
      <c r="AQ250" s="36">
        <f t="shared" si="103"/>
        <v>191520</v>
      </c>
      <c r="AR250" s="40">
        <f t="shared" si="94"/>
        <v>217716</v>
      </c>
      <c r="AS250" s="37"/>
      <c r="AT250" s="37">
        <f t="shared" si="95"/>
        <v>1</v>
      </c>
    </row>
    <row r="251" spans="1:46" ht="15" customHeight="1" x14ac:dyDescent="0.25">
      <c r="A251" s="43">
        <v>53</v>
      </c>
      <c r="B251" s="43">
        <v>500</v>
      </c>
      <c r="C251" s="44" t="s">
        <v>238</v>
      </c>
      <c r="D251" s="35">
        <v>183953</v>
      </c>
      <c r="E251" s="36">
        <v>500</v>
      </c>
      <c r="F251" s="58">
        <f t="shared" si="79"/>
        <v>2.6989700043360187</v>
      </c>
      <c r="G251" s="52">
        <v>36</v>
      </c>
      <c r="H251" s="52">
        <v>184</v>
      </c>
      <c r="I251" s="37">
        <f t="shared" si="105"/>
        <v>19.565200000000001</v>
      </c>
      <c r="J251" s="37">
        <v>588</v>
      </c>
      <c r="K251" s="37">
        <v>629</v>
      </c>
      <c r="L251" s="37">
        <v>580</v>
      </c>
      <c r="M251" s="37">
        <v>540</v>
      </c>
      <c r="N251" s="48">
        <v>463</v>
      </c>
      <c r="O251" s="55">
        <v>497</v>
      </c>
      <c r="P251" s="45">
        <f t="shared" si="81"/>
        <v>629</v>
      </c>
      <c r="Q251" s="38">
        <f t="shared" si="82"/>
        <v>20.51</v>
      </c>
      <c r="R251" s="65">
        <v>2020200</v>
      </c>
      <c r="S251" s="65">
        <v>14862859</v>
      </c>
      <c r="T251" s="66">
        <f t="shared" si="83"/>
        <v>13.592271</v>
      </c>
      <c r="U251" s="36">
        <v>98</v>
      </c>
      <c r="V251">
        <v>485</v>
      </c>
      <c r="W251">
        <f t="shared" si="96"/>
        <v>20.21</v>
      </c>
      <c r="X251" s="57">
        <v>142665.242700192</v>
      </c>
      <c r="Y251" s="46">
        <v>214005</v>
      </c>
      <c r="Z251" s="37">
        <f t="shared" si="84"/>
        <v>0.42013600000000001</v>
      </c>
      <c r="AA251" s="37" t="str">
        <f t="shared" si="85"/>
        <v/>
      </c>
      <c r="AB251" s="37" t="str">
        <f t="shared" si="86"/>
        <v/>
      </c>
      <c r="AC251" s="76">
        <f t="shared" si="97"/>
        <v>792.62739764772675</v>
      </c>
      <c r="AD251" s="76">
        <f t="shared" si="98"/>
        <v>0</v>
      </c>
      <c r="AE251" s="76">
        <f t="shared" si="104"/>
        <v>0</v>
      </c>
      <c r="AF251" s="76" t="str">
        <f t="shared" si="99"/>
        <v/>
      </c>
      <c r="AG251" s="37" t="str">
        <f t="shared" si="87"/>
        <v/>
      </c>
      <c r="AH251" s="37" t="str">
        <f t="shared" si="88"/>
        <v/>
      </c>
      <c r="AI251" s="38">
        <f t="shared" si="100"/>
        <v>792.63</v>
      </c>
      <c r="AJ251" s="38">
        <f t="shared" si="89"/>
        <v>792.63</v>
      </c>
      <c r="AK251" s="36">
        <f t="shared" si="90"/>
        <v>336376</v>
      </c>
      <c r="AL251" s="39">
        <f t="shared" si="91"/>
        <v>0.12439734468690533</v>
      </c>
      <c r="AM251" s="36">
        <f t="shared" si="101"/>
        <v>18961.016469212173</v>
      </c>
      <c r="AN251" s="36">
        <f t="shared" si="102"/>
        <v>202914</v>
      </c>
      <c r="AO251" s="36">
        <f t="shared" si="92"/>
        <v>5000</v>
      </c>
      <c r="AP251" s="36">
        <f t="shared" si="93"/>
        <v>10700.25</v>
      </c>
      <c r="AQ251" s="36">
        <f t="shared" si="103"/>
        <v>178953</v>
      </c>
      <c r="AR251" s="40">
        <f t="shared" si="94"/>
        <v>202914</v>
      </c>
      <c r="AS251" s="37"/>
      <c r="AT251" s="37">
        <f t="shared" si="95"/>
        <v>1</v>
      </c>
    </row>
    <row r="252" spans="1:46" ht="15" customHeight="1" x14ac:dyDescent="0.25">
      <c r="A252" s="43">
        <v>49</v>
      </c>
      <c r="B252" s="43">
        <v>300</v>
      </c>
      <c r="C252" s="44" t="s">
        <v>239</v>
      </c>
      <c r="D252" s="35">
        <v>9879</v>
      </c>
      <c r="E252" s="36">
        <v>113</v>
      </c>
      <c r="F252" s="58">
        <f t="shared" si="79"/>
        <v>2.0530784434834195</v>
      </c>
      <c r="G252" s="52">
        <v>18</v>
      </c>
      <c r="H252" s="52">
        <v>56</v>
      </c>
      <c r="I252" s="37">
        <f t="shared" si="105"/>
        <v>32.142900000000004</v>
      </c>
      <c r="J252" s="37">
        <v>116</v>
      </c>
      <c r="K252" s="37">
        <v>126</v>
      </c>
      <c r="L252" s="37">
        <v>130</v>
      </c>
      <c r="M252" s="37">
        <v>107</v>
      </c>
      <c r="N252" s="48">
        <v>116</v>
      </c>
      <c r="O252" s="55">
        <v>114</v>
      </c>
      <c r="P252" s="45">
        <f t="shared" si="81"/>
        <v>130</v>
      </c>
      <c r="Q252" s="38">
        <f t="shared" si="82"/>
        <v>13.08</v>
      </c>
      <c r="R252" s="65">
        <v>1162300</v>
      </c>
      <c r="S252" s="65">
        <v>11976200</v>
      </c>
      <c r="T252" s="66">
        <f t="shared" si="83"/>
        <v>9.7050820000000009</v>
      </c>
      <c r="U252" s="36">
        <v>22</v>
      </c>
      <c r="V252">
        <v>170</v>
      </c>
      <c r="W252">
        <f t="shared" si="96"/>
        <v>12.94</v>
      </c>
      <c r="X252" s="57">
        <v>95501.613742842004</v>
      </c>
      <c r="Y252" s="46">
        <v>16786</v>
      </c>
      <c r="Z252" s="37">
        <f t="shared" si="84"/>
        <v>0.42013600000000001</v>
      </c>
      <c r="AA252" s="37" t="str">
        <f t="shared" si="85"/>
        <v/>
      </c>
      <c r="AB252" s="37" t="str">
        <f t="shared" si="86"/>
        <v/>
      </c>
      <c r="AC252" s="76">
        <f t="shared" si="97"/>
        <v>649.96480736128728</v>
      </c>
      <c r="AD252" s="76">
        <f t="shared" si="98"/>
        <v>0</v>
      </c>
      <c r="AE252" s="76">
        <f t="shared" si="104"/>
        <v>0</v>
      </c>
      <c r="AF252" s="76" t="str">
        <f t="shared" si="99"/>
        <v/>
      </c>
      <c r="AG252" s="37" t="str">
        <f t="shared" si="87"/>
        <v/>
      </c>
      <c r="AH252" s="37" t="str">
        <f t="shared" si="88"/>
        <v/>
      </c>
      <c r="AI252" s="38">
        <f t="shared" si="100"/>
        <v>649.96</v>
      </c>
      <c r="AJ252" s="38">
        <f t="shared" si="89"/>
        <v>649.96</v>
      </c>
      <c r="AK252" s="36">
        <f t="shared" si="90"/>
        <v>33322</v>
      </c>
      <c r="AL252" s="39">
        <f t="shared" si="91"/>
        <v>0.12439734468690533</v>
      </c>
      <c r="AM252" s="36">
        <f t="shared" si="101"/>
        <v>2916.2469514951217</v>
      </c>
      <c r="AN252" s="36">
        <f t="shared" si="102"/>
        <v>12795</v>
      </c>
      <c r="AO252" s="36">
        <f t="shared" si="92"/>
        <v>1130</v>
      </c>
      <c r="AP252" s="36">
        <f t="shared" si="93"/>
        <v>839.30000000000007</v>
      </c>
      <c r="AQ252" s="36">
        <f t="shared" si="103"/>
        <v>9040</v>
      </c>
      <c r="AR252" s="40">
        <f t="shared" si="94"/>
        <v>12795</v>
      </c>
      <c r="AS252" s="37"/>
      <c r="AT252" s="37">
        <f t="shared" si="95"/>
        <v>1</v>
      </c>
    </row>
    <row r="253" spans="1:46" ht="15" customHeight="1" x14ac:dyDescent="0.25">
      <c r="A253" s="43">
        <v>22</v>
      </c>
      <c r="B253" s="43">
        <v>500</v>
      </c>
      <c r="C253" s="44" t="s">
        <v>240</v>
      </c>
      <c r="D253" s="35">
        <v>265801</v>
      </c>
      <c r="E253" s="36">
        <v>541</v>
      </c>
      <c r="F253" s="58">
        <f t="shared" si="79"/>
        <v>2.7331972651065692</v>
      </c>
      <c r="G253" s="52">
        <v>91</v>
      </c>
      <c r="H253" s="52">
        <v>250</v>
      </c>
      <c r="I253" s="37">
        <f t="shared" si="105"/>
        <v>36.4</v>
      </c>
      <c r="J253" s="37">
        <v>910</v>
      </c>
      <c r="K253" s="37">
        <v>882</v>
      </c>
      <c r="L253" s="37">
        <v>709</v>
      </c>
      <c r="M253" s="37">
        <v>735</v>
      </c>
      <c r="N253" s="48">
        <v>663</v>
      </c>
      <c r="O253" s="55">
        <v>549</v>
      </c>
      <c r="P253" s="45">
        <f t="shared" si="81"/>
        <v>910</v>
      </c>
      <c r="Q253" s="38">
        <f t="shared" si="82"/>
        <v>40.549999999999997</v>
      </c>
      <c r="R253" s="65">
        <v>980800</v>
      </c>
      <c r="S253" s="65">
        <v>10080600</v>
      </c>
      <c r="T253" s="66">
        <f t="shared" si="83"/>
        <v>9.7295800000000003</v>
      </c>
      <c r="U253" s="36">
        <v>97</v>
      </c>
      <c r="V253">
        <v>398</v>
      </c>
      <c r="W253">
        <f t="shared" si="96"/>
        <v>24.37</v>
      </c>
      <c r="X253" s="57">
        <v>100750.567221342</v>
      </c>
      <c r="Y253" s="46">
        <v>389420</v>
      </c>
      <c r="Z253" s="37">
        <f t="shared" si="84"/>
        <v>0.42013600000000001</v>
      </c>
      <c r="AA253" s="37" t="str">
        <f t="shared" si="85"/>
        <v/>
      </c>
      <c r="AB253" s="37" t="str">
        <f t="shared" si="86"/>
        <v/>
      </c>
      <c r="AC253" s="76">
        <f t="shared" si="97"/>
        <v>800.18741232494369</v>
      </c>
      <c r="AD253" s="76">
        <f t="shared" si="98"/>
        <v>0</v>
      </c>
      <c r="AE253" s="76">
        <f t="shared" si="104"/>
        <v>0</v>
      </c>
      <c r="AF253" s="76" t="str">
        <f t="shared" si="99"/>
        <v/>
      </c>
      <c r="AG253" s="37" t="str">
        <f t="shared" si="87"/>
        <v/>
      </c>
      <c r="AH253" s="37" t="str">
        <f t="shared" si="88"/>
        <v/>
      </c>
      <c r="AI253" s="38">
        <f t="shared" si="100"/>
        <v>800.19</v>
      </c>
      <c r="AJ253" s="38">
        <f t="shared" si="89"/>
        <v>800.19</v>
      </c>
      <c r="AK253" s="36">
        <f t="shared" si="90"/>
        <v>390574</v>
      </c>
      <c r="AL253" s="39">
        <f t="shared" si="91"/>
        <v>0.12439734468690533</v>
      </c>
      <c r="AM253" s="36">
        <f t="shared" si="101"/>
        <v>15521.429888619239</v>
      </c>
      <c r="AN253" s="36">
        <f t="shared" si="102"/>
        <v>281322</v>
      </c>
      <c r="AO253" s="36">
        <f t="shared" si="92"/>
        <v>5410</v>
      </c>
      <c r="AP253" s="36">
        <f t="shared" si="93"/>
        <v>19471</v>
      </c>
      <c r="AQ253" s="36">
        <f t="shared" si="103"/>
        <v>260391</v>
      </c>
      <c r="AR253" s="40">
        <f t="shared" si="94"/>
        <v>281322</v>
      </c>
      <c r="AS253" s="37"/>
      <c r="AT253" s="37">
        <f t="shared" si="95"/>
        <v>1</v>
      </c>
    </row>
    <row r="254" spans="1:46" ht="15" customHeight="1" x14ac:dyDescent="0.25">
      <c r="A254" s="43">
        <v>73</v>
      </c>
      <c r="B254" s="43">
        <v>800</v>
      </c>
      <c r="C254" s="44" t="s">
        <v>241</v>
      </c>
      <c r="D254" s="35">
        <v>36115</v>
      </c>
      <c r="E254" s="36">
        <v>217</v>
      </c>
      <c r="F254" s="58">
        <f t="shared" si="79"/>
        <v>2.3364597338485296</v>
      </c>
      <c r="G254" s="52">
        <v>21</v>
      </c>
      <c r="H254" s="52">
        <v>88</v>
      </c>
      <c r="I254" s="37">
        <f t="shared" si="105"/>
        <v>23.863599999999998</v>
      </c>
      <c r="J254" s="37">
        <v>203</v>
      </c>
      <c r="K254" s="37">
        <v>214</v>
      </c>
      <c r="L254" s="37">
        <v>205</v>
      </c>
      <c r="M254" s="37">
        <v>166</v>
      </c>
      <c r="N254" s="48">
        <v>211</v>
      </c>
      <c r="O254" s="55">
        <v>213</v>
      </c>
      <c r="P254" s="45">
        <f t="shared" si="81"/>
        <v>214</v>
      </c>
      <c r="Q254" s="38">
        <f t="shared" si="82"/>
        <v>0</v>
      </c>
      <c r="R254" s="65">
        <v>4059800</v>
      </c>
      <c r="S254" s="65">
        <v>17714300</v>
      </c>
      <c r="T254" s="66">
        <f t="shared" si="83"/>
        <v>22.918206999999999</v>
      </c>
      <c r="U254" s="36">
        <v>67</v>
      </c>
      <c r="V254">
        <v>193</v>
      </c>
      <c r="W254">
        <f t="shared" si="96"/>
        <v>34.72</v>
      </c>
      <c r="X254" s="57">
        <v>197633.43129005699</v>
      </c>
      <c r="Y254" s="46">
        <v>27666</v>
      </c>
      <c r="Z254" s="37">
        <f t="shared" si="84"/>
        <v>0.42013600000000001</v>
      </c>
      <c r="AA254" s="37" t="str">
        <f t="shared" si="85"/>
        <v/>
      </c>
      <c r="AB254" s="37" t="str">
        <f t="shared" si="86"/>
        <v/>
      </c>
      <c r="AC254" s="76">
        <f t="shared" si="97"/>
        <v>712.55721663326165</v>
      </c>
      <c r="AD254" s="76">
        <f t="shared" si="98"/>
        <v>0</v>
      </c>
      <c r="AE254" s="76">
        <f t="shared" si="104"/>
        <v>0</v>
      </c>
      <c r="AF254" s="76" t="str">
        <f t="shared" si="99"/>
        <v/>
      </c>
      <c r="AG254" s="37" t="str">
        <f t="shared" si="87"/>
        <v/>
      </c>
      <c r="AH254" s="37" t="str">
        <f t="shared" si="88"/>
        <v/>
      </c>
      <c r="AI254" s="38">
        <f t="shared" si="100"/>
        <v>712.56</v>
      </c>
      <c r="AJ254" s="38">
        <f t="shared" si="89"/>
        <v>712.56</v>
      </c>
      <c r="AK254" s="36">
        <f t="shared" si="90"/>
        <v>71593</v>
      </c>
      <c r="AL254" s="39">
        <f t="shared" si="91"/>
        <v>0.12439734468690533</v>
      </c>
      <c r="AM254" s="36">
        <f t="shared" si="101"/>
        <v>4413.3689948020274</v>
      </c>
      <c r="AN254" s="36">
        <f t="shared" si="102"/>
        <v>40528</v>
      </c>
      <c r="AO254" s="36">
        <f t="shared" si="92"/>
        <v>2170</v>
      </c>
      <c r="AP254" s="36">
        <f t="shared" si="93"/>
        <v>1383.3000000000002</v>
      </c>
      <c r="AQ254" s="36">
        <f t="shared" si="103"/>
        <v>34732</v>
      </c>
      <c r="AR254" s="40">
        <f t="shared" si="94"/>
        <v>40528</v>
      </c>
      <c r="AS254" s="37"/>
      <c r="AT254" s="37">
        <f t="shared" si="95"/>
        <v>1</v>
      </c>
    </row>
    <row r="255" spans="1:46" ht="15" customHeight="1" x14ac:dyDescent="0.25">
      <c r="A255" s="43">
        <v>69</v>
      </c>
      <c r="B255" s="43">
        <v>2500</v>
      </c>
      <c r="C255" s="44" t="s">
        <v>242</v>
      </c>
      <c r="D255" s="35">
        <v>2558444</v>
      </c>
      <c r="E255" s="36">
        <v>3209</v>
      </c>
      <c r="F255" s="58">
        <f t="shared" si="79"/>
        <v>3.5063697170955042</v>
      </c>
      <c r="G255" s="52">
        <v>954</v>
      </c>
      <c r="H255" s="52">
        <v>2007</v>
      </c>
      <c r="I255" s="37">
        <f t="shared" si="105"/>
        <v>47.5336</v>
      </c>
      <c r="J255" s="37">
        <v>4904</v>
      </c>
      <c r="K255" s="37">
        <v>4820</v>
      </c>
      <c r="L255" s="37">
        <v>3968</v>
      </c>
      <c r="M255" s="37">
        <v>3724</v>
      </c>
      <c r="N255" s="45">
        <v>3460</v>
      </c>
      <c r="O255" s="55">
        <v>3268</v>
      </c>
      <c r="P255" s="45">
        <f t="shared" si="81"/>
        <v>4904</v>
      </c>
      <c r="Q255" s="38">
        <f t="shared" si="82"/>
        <v>34.56</v>
      </c>
      <c r="R255" s="65">
        <v>33639400</v>
      </c>
      <c r="S255" s="65">
        <v>198380054</v>
      </c>
      <c r="T255" s="66">
        <f t="shared" si="83"/>
        <v>16.957048</v>
      </c>
      <c r="U255" s="36">
        <v>746</v>
      </c>
      <c r="V255">
        <v>3280</v>
      </c>
      <c r="W255">
        <f t="shared" si="96"/>
        <v>22.74</v>
      </c>
      <c r="X255" s="57">
        <v>2366751.8966318499</v>
      </c>
      <c r="Y255" s="46">
        <v>2010078.56</v>
      </c>
      <c r="Z255" s="37">
        <f t="shared" si="84"/>
        <v>0.42013600000000001</v>
      </c>
      <c r="AA255" s="37" t="str">
        <f t="shared" si="85"/>
        <v/>
      </c>
      <c r="AB255" s="37" t="str">
        <f t="shared" si="86"/>
        <v/>
      </c>
      <c r="AC255" s="76">
        <f t="shared" si="97"/>
        <v>0</v>
      </c>
      <c r="AD255" s="76">
        <f t="shared" si="98"/>
        <v>1755.1680287979998</v>
      </c>
      <c r="AE255" s="76">
        <f t="shared" si="104"/>
        <v>0</v>
      </c>
      <c r="AF255" s="76" t="str">
        <f t="shared" si="99"/>
        <v/>
      </c>
      <c r="AG255" s="37" t="str">
        <f t="shared" si="87"/>
        <v/>
      </c>
      <c r="AH255" s="37" t="str">
        <f t="shared" si="88"/>
        <v/>
      </c>
      <c r="AI255" s="38">
        <f t="shared" si="100"/>
        <v>1755.17</v>
      </c>
      <c r="AJ255" s="38">
        <f t="shared" si="89"/>
        <v>1755.17</v>
      </c>
      <c r="AK255" s="36">
        <f t="shared" si="90"/>
        <v>4637983</v>
      </c>
      <c r="AL255" s="39">
        <f t="shared" si="91"/>
        <v>0.12439734468690533</v>
      </c>
      <c r="AM255" s="36">
        <f t="shared" si="101"/>
        <v>258689.12977286242</v>
      </c>
      <c r="AN255" s="36">
        <f t="shared" si="102"/>
        <v>2817133</v>
      </c>
      <c r="AO255" s="36">
        <f t="shared" si="92"/>
        <v>32090</v>
      </c>
      <c r="AP255" s="36">
        <f t="shared" si="93"/>
        <v>100503.92800000001</v>
      </c>
      <c r="AQ255" s="36">
        <f t="shared" si="103"/>
        <v>2526354</v>
      </c>
      <c r="AR255" s="40">
        <f t="shared" si="94"/>
        <v>2817133</v>
      </c>
      <c r="AS255" s="37"/>
      <c r="AT255" s="37">
        <f t="shared" si="95"/>
        <v>1</v>
      </c>
    </row>
    <row r="256" spans="1:46" ht="15" customHeight="1" x14ac:dyDescent="0.25">
      <c r="A256" s="43">
        <v>40</v>
      </c>
      <c r="B256" s="43">
        <v>6800</v>
      </c>
      <c r="C256" s="44" t="s">
        <v>243</v>
      </c>
      <c r="D256" s="35">
        <v>19611</v>
      </c>
      <c r="E256" s="36">
        <v>730</v>
      </c>
      <c r="F256" s="58">
        <f t="shared" si="79"/>
        <v>2.8633228601204559</v>
      </c>
      <c r="G256" s="52">
        <v>68</v>
      </c>
      <c r="H256" s="52">
        <v>376</v>
      </c>
      <c r="I256" s="37">
        <f t="shared" si="105"/>
        <v>18.085100000000001</v>
      </c>
      <c r="J256" s="37">
        <v>445</v>
      </c>
      <c r="K256" s="37">
        <v>454</v>
      </c>
      <c r="L256" s="37">
        <v>445</v>
      </c>
      <c r="M256" s="37">
        <v>486</v>
      </c>
      <c r="N256" s="48">
        <v>652</v>
      </c>
      <c r="O256" s="55">
        <v>708</v>
      </c>
      <c r="P256" s="45">
        <f t="shared" si="81"/>
        <v>708</v>
      </c>
      <c r="Q256" s="38">
        <f t="shared" si="82"/>
        <v>0</v>
      </c>
      <c r="R256" s="65">
        <v>5783400</v>
      </c>
      <c r="S256" s="65">
        <v>142626500</v>
      </c>
      <c r="T256" s="66">
        <f t="shared" si="83"/>
        <v>4.0549270000000002</v>
      </c>
      <c r="U256" s="36">
        <v>154</v>
      </c>
      <c r="V256">
        <v>657</v>
      </c>
      <c r="W256">
        <f t="shared" si="96"/>
        <v>23.44</v>
      </c>
      <c r="X256" s="57">
        <v>1338282.9642824896</v>
      </c>
      <c r="Y256" s="46">
        <v>761440</v>
      </c>
      <c r="Z256" s="37">
        <f t="shared" si="84"/>
        <v>0.42013600000000001</v>
      </c>
      <c r="AA256" s="37" t="str">
        <f t="shared" si="85"/>
        <v/>
      </c>
      <c r="AB256" s="37" t="str">
        <f t="shared" si="86"/>
        <v/>
      </c>
      <c r="AC256" s="76">
        <f t="shared" si="97"/>
        <v>828.92916337482598</v>
      </c>
      <c r="AD256" s="76">
        <f t="shared" si="98"/>
        <v>0</v>
      </c>
      <c r="AE256" s="76">
        <f t="shared" si="104"/>
        <v>0</v>
      </c>
      <c r="AF256" s="76" t="str">
        <f t="shared" si="99"/>
        <v/>
      </c>
      <c r="AG256" s="37" t="str">
        <f t="shared" si="87"/>
        <v/>
      </c>
      <c r="AH256" s="37" t="str">
        <f t="shared" si="88"/>
        <v/>
      </c>
      <c r="AI256" s="38">
        <f t="shared" si="100"/>
        <v>828.93</v>
      </c>
      <c r="AJ256" s="38">
        <f t="shared" si="89"/>
        <v>828.93</v>
      </c>
      <c r="AK256" s="36">
        <f t="shared" si="90"/>
        <v>42858</v>
      </c>
      <c r="AL256" s="39">
        <f t="shared" si="91"/>
        <v>0.12439734468690533</v>
      </c>
      <c r="AM256" s="36">
        <f t="shared" si="101"/>
        <v>2891.8650719364882</v>
      </c>
      <c r="AN256" s="36">
        <f t="shared" si="102"/>
        <v>22503</v>
      </c>
      <c r="AO256" s="36">
        <f t="shared" si="92"/>
        <v>7300</v>
      </c>
      <c r="AP256" s="36">
        <f t="shared" si="93"/>
        <v>38072</v>
      </c>
      <c r="AQ256" s="36">
        <f t="shared" si="103"/>
        <v>12311</v>
      </c>
      <c r="AR256" s="40">
        <f t="shared" si="94"/>
        <v>22503</v>
      </c>
      <c r="AS256" s="37"/>
      <c r="AT256" s="37">
        <f t="shared" si="95"/>
        <v>1</v>
      </c>
    </row>
    <row r="257" spans="1:46" ht="15" customHeight="1" x14ac:dyDescent="0.25">
      <c r="A257" s="43">
        <v>18</v>
      </c>
      <c r="B257" s="43">
        <v>2400</v>
      </c>
      <c r="C257" s="44" t="s">
        <v>244</v>
      </c>
      <c r="D257" s="35">
        <v>0</v>
      </c>
      <c r="E257" s="36">
        <v>861</v>
      </c>
      <c r="F257" s="58">
        <f t="shared" si="79"/>
        <v>2.935003151453655</v>
      </c>
      <c r="G257" s="52">
        <v>49</v>
      </c>
      <c r="H257" s="52">
        <v>966</v>
      </c>
      <c r="I257" s="37">
        <f t="shared" si="105"/>
        <v>5.0724999999999998</v>
      </c>
      <c r="J257" s="37">
        <v>386</v>
      </c>
      <c r="K257" s="37">
        <v>588</v>
      </c>
      <c r="L257" s="37">
        <v>613</v>
      </c>
      <c r="M257" s="37">
        <v>847</v>
      </c>
      <c r="N257" s="48">
        <v>813</v>
      </c>
      <c r="O257" s="55">
        <v>843</v>
      </c>
      <c r="P257" s="45">
        <f t="shared" si="81"/>
        <v>847</v>
      </c>
      <c r="Q257" s="38">
        <f t="shared" si="82"/>
        <v>0</v>
      </c>
      <c r="R257" s="65">
        <v>7286000</v>
      </c>
      <c r="S257" s="65">
        <v>417644967</v>
      </c>
      <c r="T257" s="66">
        <f t="shared" si="83"/>
        <v>1.7445440000000001</v>
      </c>
      <c r="U257" s="36">
        <v>230</v>
      </c>
      <c r="V257">
        <v>547</v>
      </c>
      <c r="W257">
        <f t="shared" si="96"/>
        <v>42.05</v>
      </c>
      <c r="X257" s="57">
        <v>3363620.2336645499</v>
      </c>
      <c r="Y257" s="46">
        <v>1170769</v>
      </c>
      <c r="Z257" s="37">
        <f t="shared" si="84"/>
        <v>0.42013600000000001</v>
      </c>
      <c r="AA257" s="37" t="str">
        <f t="shared" si="85"/>
        <v/>
      </c>
      <c r="AB257" s="37" t="str">
        <f t="shared" si="86"/>
        <v/>
      </c>
      <c r="AC257" s="76">
        <f t="shared" si="97"/>
        <v>844.76169108362899</v>
      </c>
      <c r="AD257" s="76">
        <f t="shared" si="98"/>
        <v>0</v>
      </c>
      <c r="AE257" s="76">
        <f t="shared" si="104"/>
        <v>0</v>
      </c>
      <c r="AF257" s="76" t="str">
        <f t="shared" si="99"/>
        <v/>
      </c>
      <c r="AG257" s="37" t="str">
        <f t="shared" si="87"/>
        <v/>
      </c>
      <c r="AH257" s="37" t="str">
        <f t="shared" si="88"/>
        <v/>
      </c>
      <c r="AI257" s="38">
        <f t="shared" si="100"/>
        <v>844.76</v>
      </c>
      <c r="AJ257" s="38">
        <f t="shared" si="89"/>
        <v>844.76</v>
      </c>
      <c r="AK257" s="36">
        <f t="shared" si="90"/>
        <v>0</v>
      </c>
      <c r="AL257" s="39">
        <f t="shared" si="91"/>
        <v>0.12439734468690533</v>
      </c>
      <c r="AM257" s="36">
        <f t="shared" si="101"/>
        <v>0</v>
      </c>
      <c r="AN257" s="36">
        <f t="shared" si="102"/>
        <v>0</v>
      </c>
      <c r="AO257" s="36">
        <f t="shared" si="92"/>
        <v>8610</v>
      </c>
      <c r="AP257" s="36">
        <f t="shared" si="93"/>
        <v>58538.450000000004</v>
      </c>
      <c r="AQ257" s="36">
        <f t="shared" si="103"/>
        <v>-8610</v>
      </c>
      <c r="AR257" s="40">
        <f t="shared" si="94"/>
        <v>0</v>
      </c>
      <c r="AS257" s="37"/>
      <c r="AT257" s="37">
        <f t="shared" si="95"/>
        <v>0</v>
      </c>
    </row>
    <row r="258" spans="1:46" ht="15" customHeight="1" x14ac:dyDescent="0.25">
      <c r="A258" s="43">
        <v>24</v>
      </c>
      <c r="B258" s="43">
        <v>600</v>
      </c>
      <c r="C258" s="44" t="s">
        <v>245</v>
      </c>
      <c r="D258" s="35">
        <v>107829</v>
      </c>
      <c r="E258" s="36">
        <v>365</v>
      </c>
      <c r="F258" s="58">
        <f t="shared" si="79"/>
        <v>2.5622928644564746</v>
      </c>
      <c r="G258" s="52">
        <v>49</v>
      </c>
      <c r="H258" s="52">
        <v>171</v>
      </c>
      <c r="I258" s="37">
        <f t="shared" si="105"/>
        <v>28.655000000000001</v>
      </c>
      <c r="J258" s="37">
        <v>412</v>
      </c>
      <c r="K258" s="37">
        <v>465</v>
      </c>
      <c r="L258" s="37">
        <v>439</v>
      </c>
      <c r="M258" s="37">
        <v>432</v>
      </c>
      <c r="N258" s="48">
        <v>391</v>
      </c>
      <c r="O258" s="55">
        <v>367</v>
      </c>
      <c r="P258" s="45">
        <f t="shared" si="81"/>
        <v>465</v>
      </c>
      <c r="Q258" s="38">
        <f t="shared" si="82"/>
        <v>21.51</v>
      </c>
      <c r="R258" s="65">
        <v>2350700</v>
      </c>
      <c r="S258" s="65">
        <v>17729100</v>
      </c>
      <c r="T258" s="66">
        <f t="shared" si="83"/>
        <v>13.258991999999999</v>
      </c>
      <c r="U258" s="36">
        <v>110</v>
      </c>
      <c r="V258">
        <v>326</v>
      </c>
      <c r="W258">
        <f t="shared" si="96"/>
        <v>33.74</v>
      </c>
      <c r="X258" s="57">
        <v>164694.29596297999</v>
      </c>
      <c r="Y258" s="46">
        <v>186436</v>
      </c>
      <c r="Z258" s="37">
        <f t="shared" si="84"/>
        <v>0.42013600000000001</v>
      </c>
      <c r="AA258" s="37" t="str">
        <f t="shared" si="85"/>
        <v/>
      </c>
      <c r="AB258" s="37" t="str">
        <f t="shared" si="86"/>
        <v/>
      </c>
      <c r="AC258" s="76">
        <f t="shared" si="97"/>
        <v>762.43856102255279</v>
      </c>
      <c r="AD258" s="76">
        <f t="shared" si="98"/>
        <v>0</v>
      </c>
      <c r="AE258" s="76">
        <f t="shared" si="104"/>
        <v>0</v>
      </c>
      <c r="AF258" s="76" t="str">
        <f t="shared" si="99"/>
        <v/>
      </c>
      <c r="AG258" s="37" t="str">
        <f t="shared" si="87"/>
        <v/>
      </c>
      <c r="AH258" s="37" t="str">
        <f t="shared" si="88"/>
        <v/>
      </c>
      <c r="AI258" s="38">
        <f t="shared" si="100"/>
        <v>762.44</v>
      </c>
      <c r="AJ258" s="38">
        <f t="shared" si="89"/>
        <v>762.44</v>
      </c>
      <c r="AK258" s="36">
        <f t="shared" si="90"/>
        <v>209097</v>
      </c>
      <c r="AL258" s="39">
        <f t="shared" si="91"/>
        <v>0.12439734468690533</v>
      </c>
      <c r="AM258" s="36">
        <f t="shared" si="101"/>
        <v>12597.470301753528</v>
      </c>
      <c r="AN258" s="36">
        <f t="shared" si="102"/>
        <v>120426</v>
      </c>
      <c r="AO258" s="36">
        <f t="shared" si="92"/>
        <v>3650</v>
      </c>
      <c r="AP258" s="36">
        <f t="shared" si="93"/>
        <v>9321.8000000000011</v>
      </c>
      <c r="AQ258" s="36">
        <f t="shared" si="103"/>
        <v>104179</v>
      </c>
      <c r="AR258" s="40">
        <f t="shared" si="94"/>
        <v>120426</v>
      </c>
      <c r="AS258" s="37"/>
      <c r="AT258" s="37">
        <f t="shared" si="95"/>
        <v>1</v>
      </c>
    </row>
    <row r="259" spans="1:46" ht="15" customHeight="1" x14ac:dyDescent="0.25">
      <c r="A259" s="43">
        <v>19</v>
      </c>
      <c r="B259" s="43">
        <v>2100</v>
      </c>
      <c r="C259" s="44" t="s">
        <v>894</v>
      </c>
      <c r="D259" s="35">
        <v>0</v>
      </c>
      <c r="E259" s="36">
        <v>3160</v>
      </c>
      <c r="F259" s="58">
        <f t="shared" si="79"/>
        <v>3.4996870826184039</v>
      </c>
      <c r="G259" s="52">
        <v>45</v>
      </c>
      <c r="H259" s="52">
        <v>1052</v>
      </c>
      <c r="I259" s="37">
        <f t="shared" si="105"/>
        <v>4.2776000000000005</v>
      </c>
      <c r="J259" s="37">
        <v>0</v>
      </c>
      <c r="K259" s="37">
        <v>0</v>
      </c>
      <c r="L259" s="37">
        <v>0</v>
      </c>
      <c r="M259" s="37">
        <v>1638</v>
      </c>
      <c r="N259" s="45">
        <v>2444</v>
      </c>
      <c r="O259" s="55">
        <v>3177</v>
      </c>
      <c r="P259" s="45">
        <f t="shared" si="81"/>
        <v>3177</v>
      </c>
      <c r="Q259" s="38">
        <f t="shared" si="82"/>
        <v>0.54</v>
      </c>
      <c r="R259" s="65">
        <v>52198300</v>
      </c>
      <c r="S259" s="65">
        <v>547796517</v>
      </c>
      <c r="T259" s="66">
        <f t="shared" si="83"/>
        <v>9.5287749999999996</v>
      </c>
      <c r="U259" s="36">
        <v>336</v>
      </c>
      <c r="V259">
        <v>3091</v>
      </c>
      <c r="W259">
        <f t="shared" si="96"/>
        <v>10.87</v>
      </c>
      <c r="X259" s="57">
        <v>5291703.0679462003</v>
      </c>
      <c r="Y259" s="46">
        <v>1399396</v>
      </c>
      <c r="Z259" s="37">
        <f t="shared" si="84"/>
        <v>0.42013600000000001</v>
      </c>
      <c r="AA259" s="37" t="str">
        <f t="shared" si="85"/>
        <v/>
      </c>
      <c r="AB259" s="37" t="str">
        <f t="shared" si="86"/>
        <v/>
      </c>
      <c r="AC259" s="76">
        <f t="shared" si="97"/>
        <v>0</v>
      </c>
      <c r="AD259" s="76">
        <f t="shared" si="98"/>
        <v>715.66588494874986</v>
      </c>
      <c r="AE259" s="76">
        <f t="shared" si="104"/>
        <v>0</v>
      </c>
      <c r="AF259" s="76" t="str">
        <f t="shared" si="99"/>
        <v/>
      </c>
      <c r="AG259" s="37" t="str">
        <f t="shared" si="87"/>
        <v/>
      </c>
      <c r="AH259" s="37" t="str">
        <f t="shared" si="88"/>
        <v/>
      </c>
      <c r="AI259" s="38">
        <f t="shared" si="100"/>
        <v>715.67</v>
      </c>
      <c r="AJ259" s="38">
        <f t="shared" si="89"/>
        <v>715.67</v>
      </c>
      <c r="AK259" s="36">
        <f t="shared" si="90"/>
        <v>38282</v>
      </c>
      <c r="AL259" s="39">
        <f t="shared" si="91"/>
        <v>0.12439734468690533</v>
      </c>
      <c r="AM259" s="36">
        <f t="shared" si="101"/>
        <v>4762.1791493041101</v>
      </c>
      <c r="AN259" s="36">
        <f t="shared" si="102"/>
        <v>4762</v>
      </c>
      <c r="AO259" s="36">
        <f t="shared" si="92"/>
        <v>31600</v>
      </c>
      <c r="AP259" s="36">
        <f t="shared" si="93"/>
        <v>69969.8</v>
      </c>
      <c r="AQ259" s="36">
        <f t="shared" si="103"/>
        <v>-31600</v>
      </c>
      <c r="AR259" s="40">
        <f t="shared" si="94"/>
        <v>4762</v>
      </c>
      <c r="AS259" s="37"/>
      <c r="AT259" s="37">
        <f t="shared" si="95"/>
        <v>1</v>
      </c>
    </row>
    <row r="260" spans="1:46" ht="15" customHeight="1" x14ac:dyDescent="0.25">
      <c r="A260" s="43">
        <v>56</v>
      </c>
      <c r="B260" s="43">
        <v>1200</v>
      </c>
      <c r="C260" s="44" t="s">
        <v>246</v>
      </c>
      <c r="D260" s="35">
        <v>33075</v>
      </c>
      <c r="E260" s="36">
        <v>133</v>
      </c>
      <c r="F260" s="58">
        <f t="shared" si="79"/>
        <v>2.1238516409670858</v>
      </c>
      <c r="G260" s="52">
        <v>22</v>
      </c>
      <c r="H260" s="52">
        <v>53</v>
      </c>
      <c r="I260" s="37">
        <f t="shared" si="105"/>
        <v>41.509399999999999</v>
      </c>
      <c r="J260" s="37">
        <v>148</v>
      </c>
      <c r="K260" s="37">
        <v>194</v>
      </c>
      <c r="L260" s="37">
        <v>181</v>
      </c>
      <c r="M260" s="37">
        <v>150</v>
      </c>
      <c r="N260" s="48">
        <v>148</v>
      </c>
      <c r="O260" s="55">
        <v>132</v>
      </c>
      <c r="P260" s="45">
        <f t="shared" si="81"/>
        <v>194</v>
      </c>
      <c r="Q260" s="38">
        <f t="shared" si="82"/>
        <v>31.44</v>
      </c>
      <c r="R260" s="65">
        <v>1064100</v>
      </c>
      <c r="S260" s="65">
        <v>5246500</v>
      </c>
      <c r="T260" s="66">
        <f t="shared" si="83"/>
        <v>20.282093</v>
      </c>
      <c r="U260" s="36">
        <v>25</v>
      </c>
      <c r="V260">
        <v>151</v>
      </c>
      <c r="W260">
        <f t="shared" si="96"/>
        <v>16.559999999999999</v>
      </c>
      <c r="X260" s="57">
        <v>61401.225916834199</v>
      </c>
      <c r="Y260" s="46">
        <v>32811</v>
      </c>
      <c r="Z260" s="37">
        <f t="shared" si="84"/>
        <v>0.42013600000000001</v>
      </c>
      <c r="AA260" s="37" t="str">
        <f t="shared" si="85"/>
        <v/>
      </c>
      <c r="AB260" s="37" t="str">
        <f t="shared" si="86"/>
        <v/>
      </c>
      <c r="AC260" s="76">
        <f t="shared" si="97"/>
        <v>665.59697890188704</v>
      </c>
      <c r="AD260" s="76">
        <f t="shared" si="98"/>
        <v>0</v>
      </c>
      <c r="AE260" s="76">
        <f t="shared" si="104"/>
        <v>0</v>
      </c>
      <c r="AF260" s="76" t="str">
        <f t="shared" si="99"/>
        <v/>
      </c>
      <c r="AG260" s="37" t="str">
        <f t="shared" si="87"/>
        <v/>
      </c>
      <c r="AH260" s="37" t="str">
        <f t="shared" si="88"/>
        <v/>
      </c>
      <c r="AI260" s="38">
        <f t="shared" si="100"/>
        <v>665.6</v>
      </c>
      <c r="AJ260" s="38">
        <f t="shared" si="89"/>
        <v>665.6</v>
      </c>
      <c r="AK260" s="36">
        <f t="shared" si="90"/>
        <v>62728</v>
      </c>
      <c r="AL260" s="39">
        <f t="shared" si="91"/>
        <v>0.12439734468690533</v>
      </c>
      <c r="AM260" s="36">
        <f t="shared" si="101"/>
        <v>3688.7544620008039</v>
      </c>
      <c r="AN260" s="36">
        <f t="shared" si="102"/>
        <v>36764</v>
      </c>
      <c r="AO260" s="36">
        <f t="shared" si="92"/>
        <v>1330</v>
      </c>
      <c r="AP260" s="36">
        <f t="shared" si="93"/>
        <v>1640.5500000000002</v>
      </c>
      <c r="AQ260" s="36">
        <f t="shared" si="103"/>
        <v>31745</v>
      </c>
      <c r="AR260" s="40">
        <f t="shared" si="94"/>
        <v>36764</v>
      </c>
      <c r="AS260" s="37"/>
      <c r="AT260" s="37">
        <f t="shared" si="95"/>
        <v>1</v>
      </c>
    </row>
    <row r="261" spans="1:46" ht="15" customHeight="1" x14ac:dyDescent="0.25">
      <c r="A261" s="43">
        <v>60</v>
      </c>
      <c r="B261" s="43">
        <v>700</v>
      </c>
      <c r="C261" s="44" t="s">
        <v>247</v>
      </c>
      <c r="D261" s="35">
        <v>147172</v>
      </c>
      <c r="E261" s="36">
        <v>397</v>
      </c>
      <c r="F261" s="58">
        <f t="shared" si="79"/>
        <v>2.5987905067631152</v>
      </c>
      <c r="G261" s="52">
        <v>84</v>
      </c>
      <c r="H261" s="52">
        <v>265</v>
      </c>
      <c r="I261" s="37">
        <f t="shared" si="105"/>
        <v>31.6981</v>
      </c>
      <c r="J261" s="37">
        <v>571</v>
      </c>
      <c r="K261" s="37">
        <v>585</v>
      </c>
      <c r="L261" s="37">
        <v>422</v>
      </c>
      <c r="M261" s="37">
        <v>437</v>
      </c>
      <c r="N261" s="48">
        <v>503</v>
      </c>
      <c r="O261" s="55">
        <v>403</v>
      </c>
      <c r="P261" s="45">
        <f t="shared" si="81"/>
        <v>585</v>
      </c>
      <c r="Q261" s="38">
        <f t="shared" si="82"/>
        <v>32.14</v>
      </c>
      <c r="R261" s="65">
        <v>5571300</v>
      </c>
      <c r="S261" s="65">
        <v>22334000</v>
      </c>
      <c r="T261" s="66">
        <f t="shared" si="83"/>
        <v>24.945374999999999</v>
      </c>
      <c r="U261" s="36">
        <v>98</v>
      </c>
      <c r="V261">
        <v>458</v>
      </c>
      <c r="W261">
        <f t="shared" si="96"/>
        <v>21.4</v>
      </c>
      <c r="X261" s="57">
        <v>238110.32916535801</v>
      </c>
      <c r="Y261" s="46">
        <v>189588</v>
      </c>
      <c r="Z261" s="37">
        <f t="shared" si="84"/>
        <v>0.42013600000000001</v>
      </c>
      <c r="AA261" s="37" t="str">
        <f t="shared" si="85"/>
        <v/>
      </c>
      <c r="AB261" s="37" t="str">
        <f t="shared" si="86"/>
        <v/>
      </c>
      <c r="AC261" s="76">
        <f t="shared" si="97"/>
        <v>770.50005076231662</v>
      </c>
      <c r="AD261" s="76">
        <f t="shared" si="98"/>
        <v>0</v>
      </c>
      <c r="AE261" s="76">
        <f t="shared" si="104"/>
        <v>0</v>
      </c>
      <c r="AF261" s="76" t="str">
        <f t="shared" si="99"/>
        <v/>
      </c>
      <c r="AG261" s="37" t="str">
        <f t="shared" si="87"/>
        <v/>
      </c>
      <c r="AH261" s="37" t="str">
        <f t="shared" si="88"/>
        <v/>
      </c>
      <c r="AI261" s="38">
        <f t="shared" si="100"/>
        <v>770.5</v>
      </c>
      <c r="AJ261" s="38">
        <f t="shared" si="89"/>
        <v>770.5</v>
      </c>
      <c r="AK261" s="36">
        <f t="shared" si="90"/>
        <v>205850</v>
      </c>
      <c r="AL261" s="39">
        <f t="shared" si="91"/>
        <v>0.12439734468690533</v>
      </c>
      <c r="AM261" s="36">
        <f t="shared" si="101"/>
        <v>7299.387391538231</v>
      </c>
      <c r="AN261" s="36">
        <f t="shared" si="102"/>
        <v>154471</v>
      </c>
      <c r="AO261" s="36">
        <f t="shared" si="92"/>
        <v>3970</v>
      </c>
      <c r="AP261" s="36">
        <f t="shared" si="93"/>
        <v>9479.4</v>
      </c>
      <c r="AQ261" s="36">
        <f t="shared" si="103"/>
        <v>143202</v>
      </c>
      <c r="AR261" s="40">
        <f t="shared" si="94"/>
        <v>154471</v>
      </c>
      <c r="AS261" s="37"/>
      <c r="AT261" s="37">
        <f t="shared" si="95"/>
        <v>1</v>
      </c>
    </row>
    <row r="262" spans="1:46" ht="15" customHeight="1" x14ac:dyDescent="0.25">
      <c r="A262" s="43">
        <v>8</v>
      </c>
      <c r="B262" s="43">
        <v>400</v>
      </c>
      <c r="C262" s="44" t="s">
        <v>248</v>
      </c>
      <c r="D262" s="35">
        <v>14332</v>
      </c>
      <c r="E262" s="36">
        <v>69</v>
      </c>
      <c r="F262" s="58">
        <f t="shared" si="79"/>
        <v>1.8388490907372552</v>
      </c>
      <c r="G262" s="52">
        <v>23</v>
      </c>
      <c r="H262" s="52">
        <v>34</v>
      </c>
      <c r="I262" s="37">
        <f t="shared" si="105"/>
        <v>67.647100000000009</v>
      </c>
      <c r="J262" s="37">
        <v>126</v>
      </c>
      <c r="K262" s="37">
        <v>90</v>
      </c>
      <c r="L262" s="37">
        <v>83</v>
      </c>
      <c r="M262" s="37">
        <v>91</v>
      </c>
      <c r="N262" s="48">
        <v>86</v>
      </c>
      <c r="O262" s="55">
        <v>70</v>
      </c>
      <c r="P262" s="45">
        <f t="shared" si="81"/>
        <v>126</v>
      </c>
      <c r="Q262" s="38">
        <f t="shared" si="82"/>
        <v>45.24</v>
      </c>
      <c r="R262" s="65">
        <v>140800</v>
      </c>
      <c r="S262" s="65">
        <v>5743200</v>
      </c>
      <c r="T262" s="66">
        <f t="shared" si="83"/>
        <v>2.4515950000000002</v>
      </c>
      <c r="U262" s="36">
        <v>13</v>
      </c>
      <c r="V262">
        <v>59</v>
      </c>
      <c r="W262">
        <f t="shared" si="96"/>
        <v>22.03</v>
      </c>
      <c r="X262" s="57">
        <v>40252.492973496199</v>
      </c>
      <c r="Y262" s="46">
        <v>30535</v>
      </c>
      <c r="Z262" s="37">
        <f t="shared" si="84"/>
        <v>0.42013600000000001</v>
      </c>
      <c r="AA262" s="37" t="str">
        <f t="shared" si="85"/>
        <v/>
      </c>
      <c r="AB262" s="37" t="str">
        <f t="shared" si="86"/>
        <v/>
      </c>
      <c r="AC262" s="76">
        <f t="shared" si="97"/>
        <v>602.64647061477274</v>
      </c>
      <c r="AD262" s="76">
        <f t="shared" si="98"/>
        <v>0</v>
      </c>
      <c r="AE262" s="76">
        <f t="shared" si="104"/>
        <v>0</v>
      </c>
      <c r="AF262" s="76" t="str">
        <f t="shared" si="99"/>
        <v/>
      </c>
      <c r="AG262" s="37" t="str">
        <f t="shared" si="87"/>
        <v/>
      </c>
      <c r="AH262" s="37" t="str">
        <f t="shared" si="88"/>
        <v/>
      </c>
      <c r="AI262" s="38">
        <f t="shared" si="100"/>
        <v>602.65</v>
      </c>
      <c r="AJ262" s="38">
        <f t="shared" si="89"/>
        <v>602.65</v>
      </c>
      <c r="AK262" s="36">
        <f t="shared" si="90"/>
        <v>24671</v>
      </c>
      <c r="AL262" s="39">
        <f t="shared" si="91"/>
        <v>0.12439734468690533</v>
      </c>
      <c r="AM262" s="36">
        <f t="shared" si="101"/>
        <v>1286.1441467179143</v>
      </c>
      <c r="AN262" s="36">
        <f t="shared" si="102"/>
        <v>15618</v>
      </c>
      <c r="AO262" s="36">
        <f t="shared" si="92"/>
        <v>690</v>
      </c>
      <c r="AP262" s="36">
        <f t="shared" si="93"/>
        <v>1526.75</v>
      </c>
      <c r="AQ262" s="36">
        <f t="shared" si="103"/>
        <v>13642</v>
      </c>
      <c r="AR262" s="40">
        <f t="shared" si="94"/>
        <v>15618</v>
      </c>
      <c r="AS262" s="37"/>
      <c r="AT262" s="37">
        <f t="shared" si="95"/>
        <v>1</v>
      </c>
    </row>
    <row r="263" spans="1:46" ht="15" customHeight="1" x14ac:dyDescent="0.25">
      <c r="A263" s="43">
        <v>21</v>
      </c>
      <c r="B263" s="43">
        <v>400</v>
      </c>
      <c r="C263" s="44" t="s">
        <v>249</v>
      </c>
      <c r="D263" s="35">
        <v>187560</v>
      </c>
      <c r="E263" s="36">
        <v>604</v>
      </c>
      <c r="F263" s="58">
        <f t="shared" si="79"/>
        <v>2.7810369386211318</v>
      </c>
      <c r="G263" s="52">
        <v>62</v>
      </c>
      <c r="H263" s="52">
        <v>331</v>
      </c>
      <c r="I263" s="37">
        <f t="shared" si="105"/>
        <v>18.731100000000001</v>
      </c>
      <c r="J263" s="37">
        <v>553</v>
      </c>
      <c r="K263" s="37">
        <v>571</v>
      </c>
      <c r="L263" s="37">
        <v>566</v>
      </c>
      <c r="M263" s="37">
        <v>566</v>
      </c>
      <c r="N263" s="48">
        <v>612</v>
      </c>
      <c r="O263" s="55">
        <v>603</v>
      </c>
      <c r="P263" s="45">
        <f t="shared" si="81"/>
        <v>612</v>
      </c>
      <c r="Q263" s="38">
        <f t="shared" si="82"/>
        <v>1.31</v>
      </c>
      <c r="R263" s="65">
        <v>3325800</v>
      </c>
      <c r="S263" s="65">
        <v>30298906</v>
      </c>
      <c r="T263" s="66">
        <f t="shared" si="83"/>
        <v>10.976634000000001</v>
      </c>
      <c r="U263" s="36">
        <v>173</v>
      </c>
      <c r="V263">
        <v>633</v>
      </c>
      <c r="W263">
        <f t="shared" si="96"/>
        <v>27.33</v>
      </c>
      <c r="X263" s="57">
        <v>283920.11585557699</v>
      </c>
      <c r="Y263" s="46">
        <v>228072</v>
      </c>
      <c r="Z263" s="37">
        <f t="shared" si="84"/>
        <v>0.42013600000000001</v>
      </c>
      <c r="AA263" s="37" t="str">
        <f t="shared" si="85"/>
        <v/>
      </c>
      <c r="AB263" s="37" t="str">
        <f t="shared" si="86"/>
        <v/>
      </c>
      <c r="AC263" s="76">
        <f t="shared" si="97"/>
        <v>810.7540958918197</v>
      </c>
      <c r="AD263" s="76">
        <f t="shared" si="98"/>
        <v>0</v>
      </c>
      <c r="AE263" s="76">
        <f t="shared" si="104"/>
        <v>0</v>
      </c>
      <c r="AF263" s="76" t="str">
        <f t="shared" si="99"/>
        <v/>
      </c>
      <c r="AG263" s="37" t="str">
        <f t="shared" si="87"/>
        <v/>
      </c>
      <c r="AH263" s="37" t="str">
        <f t="shared" si="88"/>
        <v/>
      </c>
      <c r="AI263" s="38">
        <f t="shared" si="100"/>
        <v>810.75</v>
      </c>
      <c r="AJ263" s="38">
        <f t="shared" si="89"/>
        <v>810.75</v>
      </c>
      <c r="AK263" s="36">
        <f t="shared" si="90"/>
        <v>370408</v>
      </c>
      <c r="AL263" s="39">
        <f t="shared" si="91"/>
        <v>0.12439734468690533</v>
      </c>
      <c r="AM263" s="36">
        <f t="shared" si="101"/>
        <v>22745.805681311267</v>
      </c>
      <c r="AN263" s="36">
        <f t="shared" si="102"/>
        <v>210306</v>
      </c>
      <c r="AO263" s="36">
        <f t="shared" si="92"/>
        <v>6040</v>
      </c>
      <c r="AP263" s="36">
        <f t="shared" si="93"/>
        <v>11403.6</v>
      </c>
      <c r="AQ263" s="36">
        <f t="shared" si="103"/>
        <v>181520</v>
      </c>
      <c r="AR263" s="40">
        <f t="shared" si="94"/>
        <v>210306</v>
      </c>
      <c r="AS263" s="37"/>
      <c r="AT263" s="37">
        <f t="shared" si="95"/>
        <v>1</v>
      </c>
    </row>
    <row r="264" spans="1:46" ht="15" customHeight="1" x14ac:dyDescent="0.25">
      <c r="A264" s="43">
        <v>69</v>
      </c>
      <c r="B264" s="43">
        <v>2700</v>
      </c>
      <c r="C264" s="44" t="s">
        <v>250</v>
      </c>
      <c r="D264" s="35">
        <v>2972237</v>
      </c>
      <c r="E264" s="36">
        <v>3469</v>
      </c>
      <c r="F264" s="58">
        <f t="shared" si="79"/>
        <v>3.5402042998420598</v>
      </c>
      <c r="G264" s="52">
        <v>997</v>
      </c>
      <c r="H264" s="52">
        <v>2000</v>
      </c>
      <c r="I264" s="37">
        <f t="shared" si="105"/>
        <v>49.85</v>
      </c>
      <c r="J264" s="37">
        <v>4721</v>
      </c>
      <c r="K264" s="37">
        <v>5042</v>
      </c>
      <c r="L264" s="37">
        <v>4064</v>
      </c>
      <c r="M264" s="37">
        <v>3865</v>
      </c>
      <c r="N264" s="45">
        <v>3718</v>
      </c>
      <c r="O264" s="55">
        <v>3493</v>
      </c>
      <c r="P264" s="45">
        <f t="shared" si="81"/>
        <v>5042</v>
      </c>
      <c r="Q264" s="38">
        <f t="shared" si="82"/>
        <v>31.2</v>
      </c>
      <c r="R264" s="65">
        <v>20632500</v>
      </c>
      <c r="S264" s="65">
        <v>118193899</v>
      </c>
      <c r="T264" s="66">
        <f t="shared" si="83"/>
        <v>17.456485000000001</v>
      </c>
      <c r="U264" s="36">
        <v>536</v>
      </c>
      <c r="V264">
        <v>3513</v>
      </c>
      <c r="W264">
        <f t="shared" si="96"/>
        <v>15.26</v>
      </c>
      <c r="X264" s="57">
        <v>1854931.7912682099</v>
      </c>
      <c r="Y264" s="46">
        <v>2210224.44</v>
      </c>
      <c r="Z264" s="37">
        <f t="shared" si="84"/>
        <v>0.42013600000000001</v>
      </c>
      <c r="AA264" s="37" t="str">
        <f t="shared" si="85"/>
        <v/>
      </c>
      <c r="AB264" s="37" t="str">
        <f t="shared" si="86"/>
        <v/>
      </c>
      <c r="AC264" s="76">
        <f t="shared" si="97"/>
        <v>0</v>
      </c>
      <c r="AD264" s="76">
        <f t="shared" si="98"/>
        <v>1716.0836581662497</v>
      </c>
      <c r="AE264" s="76">
        <f t="shared" si="104"/>
        <v>0</v>
      </c>
      <c r="AF264" s="76" t="str">
        <f t="shared" si="99"/>
        <v/>
      </c>
      <c r="AG264" s="37" t="str">
        <f t="shared" si="87"/>
        <v/>
      </c>
      <c r="AH264" s="37" t="str">
        <f t="shared" si="88"/>
        <v/>
      </c>
      <c r="AI264" s="38">
        <f t="shared" si="100"/>
        <v>1716.08</v>
      </c>
      <c r="AJ264" s="38">
        <f t="shared" si="89"/>
        <v>1716.08</v>
      </c>
      <c r="AK264" s="36">
        <f t="shared" si="90"/>
        <v>5173758</v>
      </c>
      <c r="AL264" s="39">
        <f t="shared" si="91"/>
        <v>0.12439734468690533</v>
      </c>
      <c r="AM264" s="36">
        <f t="shared" si="101"/>
        <v>273863.36667246051</v>
      </c>
      <c r="AN264" s="36">
        <f t="shared" si="102"/>
        <v>3246100</v>
      </c>
      <c r="AO264" s="36">
        <f t="shared" si="92"/>
        <v>34690</v>
      </c>
      <c r="AP264" s="36">
        <f t="shared" si="93"/>
        <v>110511.22200000001</v>
      </c>
      <c r="AQ264" s="36">
        <f t="shared" si="103"/>
        <v>2937547</v>
      </c>
      <c r="AR264" s="40">
        <f t="shared" si="94"/>
        <v>3246100</v>
      </c>
      <c r="AS264" s="37"/>
      <c r="AT264" s="37">
        <f t="shared" si="95"/>
        <v>1</v>
      </c>
    </row>
    <row r="265" spans="1:46" ht="15" customHeight="1" x14ac:dyDescent="0.25">
      <c r="A265" s="43">
        <v>27</v>
      </c>
      <c r="B265" s="43">
        <v>900</v>
      </c>
      <c r="C265" s="44" t="s">
        <v>251</v>
      </c>
      <c r="D265" s="35">
        <v>0</v>
      </c>
      <c r="E265" s="36">
        <v>2360</v>
      </c>
      <c r="F265" s="58">
        <f t="shared" si="79"/>
        <v>3.3729120029701067</v>
      </c>
      <c r="G265" s="52">
        <v>355</v>
      </c>
      <c r="H265" s="52">
        <v>1286</v>
      </c>
      <c r="I265" s="37">
        <f t="shared" si="105"/>
        <v>27.605</v>
      </c>
      <c r="J265" s="37">
        <v>2563</v>
      </c>
      <c r="K265" s="37">
        <v>2523</v>
      </c>
      <c r="L265" s="37">
        <v>2367</v>
      </c>
      <c r="M265" s="37">
        <v>2393</v>
      </c>
      <c r="N265" s="45">
        <v>2188</v>
      </c>
      <c r="O265" s="55">
        <v>2355</v>
      </c>
      <c r="P265" s="45">
        <f t="shared" si="81"/>
        <v>2563</v>
      </c>
      <c r="Q265" s="38">
        <f t="shared" si="82"/>
        <v>7.92</v>
      </c>
      <c r="R265" s="65">
        <v>127884400</v>
      </c>
      <c r="S265" s="65">
        <v>732858733</v>
      </c>
      <c r="T265" s="66">
        <f t="shared" si="83"/>
        <v>17.450074999999998</v>
      </c>
      <c r="U265" s="36">
        <v>470</v>
      </c>
      <c r="V265">
        <v>2389</v>
      </c>
      <c r="W265">
        <f t="shared" si="96"/>
        <v>19.670000000000002</v>
      </c>
      <c r="X265" s="57">
        <v>7786472.2297546798</v>
      </c>
      <c r="Y265" s="46">
        <v>2189035</v>
      </c>
      <c r="Z265" s="37">
        <f t="shared" si="84"/>
        <v>0.42013600000000001</v>
      </c>
      <c r="AA265" s="37" t="str">
        <f t="shared" si="85"/>
        <v/>
      </c>
      <c r="AB265" s="37" t="str">
        <f t="shared" si="86"/>
        <v/>
      </c>
      <c r="AC265" s="76">
        <f t="shared" si="97"/>
        <v>941.48568448002823</v>
      </c>
      <c r="AD265" s="76">
        <f t="shared" si="98"/>
        <v>0</v>
      </c>
      <c r="AE265" s="76">
        <f t="shared" si="104"/>
        <v>0</v>
      </c>
      <c r="AF265" s="76" t="str">
        <f t="shared" si="99"/>
        <v/>
      </c>
      <c r="AG265" s="37" t="str">
        <f t="shared" si="87"/>
        <v/>
      </c>
      <c r="AH265" s="37" t="str">
        <f t="shared" si="88"/>
        <v/>
      </c>
      <c r="AI265" s="38">
        <f t="shared" si="100"/>
        <v>941.49</v>
      </c>
      <c r="AJ265" s="38">
        <f t="shared" si="89"/>
        <v>941.49</v>
      </c>
      <c r="AK265" s="36">
        <f t="shared" si="90"/>
        <v>0</v>
      </c>
      <c r="AL265" s="39">
        <f t="shared" si="91"/>
        <v>0.12439734468690533</v>
      </c>
      <c r="AM265" s="36">
        <f t="shared" si="101"/>
        <v>0</v>
      </c>
      <c r="AN265" s="36">
        <f t="shared" si="102"/>
        <v>0</v>
      </c>
      <c r="AO265" s="36">
        <f t="shared" si="92"/>
        <v>23600</v>
      </c>
      <c r="AP265" s="36">
        <f t="shared" si="93"/>
        <v>109451.75</v>
      </c>
      <c r="AQ265" s="36">
        <f t="shared" si="103"/>
        <v>-23600</v>
      </c>
      <c r="AR265" s="40">
        <f t="shared" si="94"/>
        <v>0</v>
      </c>
      <c r="AS265" s="37"/>
      <c r="AT265" s="37">
        <f t="shared" si="95"/>
        <v>0</v>
      </c>
    </row>
    <row r="266" spans="1:46" ht="15" customHeight="1" x14ac:dyDescent="0.25">
      <c r="A266" s="43">
        <v>55</v>
      </c>
      <c r="B266" s="43">
        <v>600</v>
      </c>
      <c r="C266" s="44" t="s">
        <v>252</v>
      </c>
      <c r="D266" s="35">
        <v>582638</v>
      </c>
      <c r="E266" s="36">
        <v>2032</v>
      </c>
      <c r="F266" s="58">
        <f t="shared" si="79"/>
        <v>3.3079237036118818</v>
      </c>
      <c r="G266" s="52">
        <v>110</v>
      </c>
      <c r="H266" s="52">
        <v>890</v>
      </c>
      <c r="I266" s="37">
        <f t="shared" si="105"/>
        <v>12.3596</v>
      </c>
      <c r="J266" s="37">
        <v>639</v>
      </c>
      <c r="K266" s="37">
        <v>1244</v>
      </c>
      <c r="L266" s="37">
        <v>1448</v>
      </c>
      <c r="M266" s="37">
        <v>1644</v>
      </c>
      <c r="N266" s="45">
        <v>1977</v>
      </c>
      <c r="O266" s="55">
        <v>2006</v>
      </c>
      <c r="P266" s="45">
        <f t="shared" si="81"/>
        <v>2006</v>
      </c>
      <c r="Q266" s="38">
        <f t="shared" si="82"/>
        <v>0</v>
      </c>
      <c r="R266" s="65">
        <v>16300000</v>
      </c>
      <c r="S266" s="65">
        <v>178931529</v>
      </c>
      <c r="T266" s="66">
        <f t="shared" si="83"/>
        <v>9.1096299999999992</v>
      </c>
      <c r="U266" s="36">
        <v>348</v>
      </c>
      <c r="V266">
        <v>2027</v>
      </c>
      <c r="W266">
        <f t="shared" si="96"/>
        <v>17.170000000000002</v>
      </c>
      <c r="X266" s="57">
        <v>1814774.34110191</v>
      </c>
      <c r="Y266" s="46">
        <v>893169</v>
      </c>
      <c r="Z266" s="37">
        <f t="shared" si="84"/>
        <v>0.42013600000000001</v>
      </c>
      <c r="AA266" s="37" t="str">
        <f t="shared" si="85"/>
        <v/>
      </c>
      <c r="AB266" s="37" t="str">
        <f t="shared" si="86"/>
        <v/>
      </c>
      <c r="AC266" s="76">
        <f t="shared" si="97"/>
        <v>927.13126388268165</v>
      </c>
      <c r="AD266" s="76">
        <f t="shared" si="98"/>
        <v>0</v>
      </c>
      <c r="AE266" s="76">
        <f t="shared" si="104"/>
        <v>0</v>
      </c>
      <c r="AF266" s="76" t="str">
        <f t="shared" si="99"/>
        <v/>
      </c>
      <c r="AG266" s="37" t="str">
        <f t="shared" si="87"/>
        <v/>
      </c>
      <c r="AH266" s="37" t="str">
        <f t="shared" si="88"/>
        <v/>
      </c>
      <c r="AI266" s="38">
        <f t="shared" si="100"/>
        <v>927.13</v>
      </c>
      <c r="AJ266" s="38">
        <f t="shared" si="89"/>
        <v>927.13</v>
      </c>
      <c r="AK266" s="36">
        <f t="shared" si="90"/>
        <v>1121476</v>
      </c>
      <c r="AL266" s="39">
        <f t="shared" si="91"/>
        <v>0.12439734468690533</v>
      </c>
      <c r="AM266" s="36">
        <f t="shared" si="101"/>
        <v>67030.016416402694</v>
      </c>
      <c r="AN266" s="36">
        <f t="shared" si="102"/>
        <v>649668</v>
      </c>
      <c r="AO266" s="36">
        <f t="shared" si="92"/>
        <v>20320</v>
      </c>
      <c r="AP266" s="36">
        <f t="shared" si="93"/>
        <v>44658.450000000004</v>
      </c>
      <c r="AQ266" s="36">
        <f t="shared" si="103"/>
        <v>562318</v>
      </c>
      <c r="AR266" s="40">
        <f t="shared" si="94"/>
        <v>649668</v>
      </c>
      <c r="AS266" s="37"/>
      <c r="AT266" s="37">
        <f t="shared" si="95"/>
        <v>1</v>
      </c>
    </row>
    <row r="267" spans="1:46" ht="15" customHeight="1" x14ac:dyDescent="0.25">
      <c r="A267" s="43">
        <v>65</v>
      </c>
      <c r="B267" s="43">
        <v>400</v>
      </c>
      <c r="C267" s="44" t="s">
        <v>253</v>
      </c>
      <c r="D267" s="35">
        <v>493826</v>
      </c>
      <c r="E267" s="36">
        <v>1224</v>
      </c>
      <c r="F267" s="58">
        <f t="shared" si="79"/>
        <v>3.0877814178095422</v>
      </c>
      <c r="G267" s="52">
        <v>224</v>
      </c>
      <c r="H267" s="52">
        <v>531</v>
      </c>
      <c r="I267" s="37">
        <f t="shared" si="105"/>
        <v>42.184600000000003</v>
      </c>
      <c r="J267" s="37">
        <v>1432</v>
      </c>
      <c r="K267" s="37">
        <v>1405</v>
      </c>
      <c r="L267" s="37">
        <v>1276</v>
      </c>
      <c r="M267" s="37">
        <v>1295</v>
      </c>
      <c r="N267" s="45">
        <v>1235</v>
      </c>
      <c r="O267" s="55">
        <v>1250</v>
      </c>
      <c r="P267" s="45">
        <f t="shared" si="81"/>
        <v>1432</v>
      </c>
      <c r="Q267" s="38">
        <f t="shared" si="82"/>
        <v>14.53</v>
      </c>
      <c r="R267" s="65">
        <v>5290600</v>
      </c>
      <c r="S267" s="65">
        <v>45835601</v>
      </c>
      <c r="T267" s="66">
        <f t="shared" si="83"/>
        <v>11.542555999999999</v>
      </c>
      <c r="U267" s="36">
        <v>237</v>
      </c>
      <c r="V267">
        <v>1334</v>
      </c>
      <c r="W267">
        <f t="shared" si="96"/>
        <v>17.77</v>
      </c>
      <c r="X267" s="57">
        <v>452736.93377070798</v>
      </c>
      <c r="Y267" s="46">
        <v>475002</v>
      </c>
      <c r="Z267" s="37">
        <f t="shared" si="84"/>
        <v>0.42013600000000001</v>
      </c>
      <c r="AA267" s="37" t="str">
        <f t="shared" si="85"/>
        <v/>
      </c>
      <c r="AB267" s="37" t="str">
        <f t="shared" si="86"/>
        <v/>
      </c>
      <c r="AC267" s="76">
        <f t="shared" si="97"/>
        <v>878.50689622151822</v>
      </c>
      <c r="AD267" s="76">
        <f t="shared" si="98"/>
        <v>0</v>
      </c>
      <c r="AE267" s="76">
        <f t="shared" si="104"/>
        <v>0</v>
      </c>
      <c r="AF267" s="76" t="str">
        <f t="shared" si="99"/>
        <v/>
      </c>
      <c r="AG267" s="37" t="str">
        <f t="shared" si="87"/>
        <v/>
      </c>
      <c r="AH267" s="37" t="str">
        <f t="shared" si="88"/>
        <v/>
      </c>
      <c r="AI267" s="38">
        <f t="shared" si="100"/>
        <v>878.51</v>
      </c>
      <c r="AJ267" s="38">
        <f t="shared" si="89"/>
        <v>878.51</v>
      </c>
      <c r="AK267" s="36">
        <f t="shared" si="90"/>
        <v>885085</v>
      </c>
      <c r="AL267" s="39">
        <f t="shared" si="91"/>
        <v>0.12439734468690533</v>
      </c>
      <c r="AM267" s="36">
        <f t="shared" si="101"/>
        <v>48671.580684853892</v>
      </c>
      <c r="AN267" s="36">
        <f t="shared" si="102"/>
        <v>542498</v>
      </c>
      <c r="AO267" s="36">
        <f t="shared" si="92"/>
        <v>12240</v>
      </c>
      <c r="AP267" s="36">
        <f t="shared" si="93"/>
        <v>23750.100000000002</v>
      </c>
      <c r="AQ267" s="36">
        <f t="shared" si="103"/>
        <v>481586</v>
      </c>
      <c r="AR267" s="40">
        <f t="shared" si="94"/>
        <v>542498</v>
      </c>
      <c r="AS267" s="37"/>
      <c r="AT267" s="37">
        <f t="shared" si="95"/>
        <v>1</v>
      </c>
    </row>
    <row r="268" spans="1:46" ht="15" customHeight="1" x14ac:dyDescent="0.25">
      <c r="A268" s="43">
        <v>46</v>
      </c>
      <c r="B268" s="43">
        <v>300</v>
      </c>
      <c r="C268" s="44" t="s">
        <v>254</v>
      </c>
      <c r="D268" s="35">
        <v>3745851</v>
      </c>
      <c r="E268" s="36">
        <v>10417</v>
      </c>
      <c r="F268" s="58">
        <f t="shared" ref="F268:F331" si="106">LOG10(E268)</f>
        <v>4.0177426641614984</v>
      </c>
      <c r="G268" s="52">
        <v>1003</v>
      </c>
      <c r="H268" s="52">
        <v>4985</v>
      </c>
      <c r="I268" s="37">
        <f t="shared" si="105"/>
        <v>20.1204</v>
      </c>
      <c r="J268" s="37">
        <v>10751</v>
      </c>
      <c r="K268" s="37">
        <v>11506</v>
      </c>
      <c r="L268" s="37">
        <v>11265</v>
      </c>
      <c r="M268" s="37">
        <v>10889</v>
      </c>
      <c r="N268" s="45">
        <v>10666</v>
      </c>
      <c r="O268" s="55">
        <v>10487</v>
      </c>
      <c r="P268" s="45">
        <f t="shared" ref="P268:P331" si="107">MAX(J268:O268)</f>
        <v>11506</v>
      </c>
      <c r="Q268" s="38">
        <f t="shared" ref="Q268:Q331" si="108">ROUND(IF(100*(1-(E268/P268))&lt;0,0,100*(1-E268/P268)),2)</f>
        <v>9.4600000000000009</v>
      </c>
      <c r="R268" s="65">
        <v>229402300</v>
      </c>
      <c r="S268" s="65">
        <v>923365121</v>
      </c>
      <c r="T268" s="66">
        <f t="shared" ref="T268:T331" si="109">ROUND(R268/S268*100,6)</f>
        <v>24.844159000000001</v>
      </c>
      <c r="U268" s="36">
        <v>2203</v>
      </c>
      <c r="V268">
        <v>10465</v>
      </c>
      <c r="W268">
        <f t="shared" si="96"/>
        <v>21.05</v>
      </c>
      <c r="X268" s="57">
        <v>10485661.0608621</v>
      </c>
      <c r="Y268" s="46">
        <v>5988283</v>
      </c>
      <c r="Z268" s="37">
        <f t="shared" ref="Z268:Z331" si="110">ROUND(Y$11/X$11,6)</f>
        <v>0.42013600000000001</v>
      </c>
      <c r="AA268" s="37" t="str">
        <f t="shared" ref="AA268:AA331" si="111">IF(AND(2500&lt;=E268,E268&lt;3000),(E268-2500)*0.002,"")</f>
        <v/>
      </c>
      <c r="AB268" s="37">
        <f t="shared" ref="AB268:AB331" si="112">IF(AND(10000&lt;=E268,E268&lt;11000),(11000-E268)*0.001,"")</f>
        <v>0.58299999999999996</v>
      </c>
      <c r="AC268" s="76">
        <f t="shared" si="97"/>
        <v>0</v>
      </c>
      <c r="AD268" s="76">
        <f t="shared" si="98"/>
        <v>1164.3932757827499</v>
      </c>
      <c r="AE268" s="76">
        <f t="shared" si="104"/>
        <v>1080.1710272391499</v>
      </c>
      <c r="AF268" s="76" t="str">
        <f t="shared" si="99"/>
        <v/>
      </c>
      <c r="AG268" s="37">
        <f t="shared" ref="AG268:AG331" si="113">IF(AND(10000&lt;=E268,E268&lt;11000),(AB268*AD268)+(AE268*(1-AB268)),"")</f>
        <v>1129.2725981400686</v>
      </c>
      <c r="AH268" s="37">
        <f t="shared" ref="AH268:AH331" si="114">IF(AND(AA268="",AB268=""),"",1)</f>
        <v>1</v>
      </c>
      <c r="AI268" s="38">
        <f t="shared" si="100"/>
        <v>1129.27</v>
      </c>
      <c r="AJ268" s="38">
        <f t="shared" ref="AJ268:AJ331" si="115">ROUND(AI268*AJ$2,2)</f>
        <v>1129.27</v>
      </c>
      <c r="AK268" s="36">
        <f t="shared" ref="AK268:AK331" si="116">ROUND(IF((AJ268*E268)-(X268*Z268)&lt;0,0,(AJ268*E268)-(X268*Z268)),0)</f>
        <v>7358202</v>
      </c>
      <c r="AL268" s="39">
        <f t="shared" ref="AL268:AL331" si="117">$AL$11</f>
        <v>0.12439734468690533</v>
      </c>
      <c r="AM268" s="36">
        <f t="shared" si="101"/>
        <v>449366.87247708713</v>
      </c>
      <c r="AN268" s="36">
        <f t="shared" si="102"/>
        <v>4195218</v>
      </c>
      <c r="AO268" s="36">
        <f t="shared" ref="AO268:AO331" si="118">10*E268</f>
        <v>104170</v>
      </c>
      <c r="AP268" s="36">
        <f t="shared" ref="AP268:AP331" si="119">0.05*Y268</f>
        <v>299414.15000000002</v>
      </c>
      <c r="AQ268" s="36">
        <f t="shared" si="103"/>
        <v>3641681</v>
      </c>
      <c r="AR268" s="40">
        <f t="shared" ref="AR268:AR331" si="120">MAX(AN268,AQ268)</f>
        <v>4195218</v>
      </c>
      <c r="AS268" s="37"/>
      <c r="AT268" s="37">
        <f t="shared" ref="AT268:AT331" si="121">IF(AR268&gt;0,1,0)</f>
        <v>1</v>
      </c>
    </row>
    <row r="269" spans="1:46" ht="15" customHeight="1" x14ac:dyDescent="0.25">
      <c r="A269" s="43">
        <v>62</v>
      </c>
      <c r="B269" s="43">
        <v>500</v>
      </c>
      <c r="C269" s="44" t="s">
        <v>255</v>
      </c>
      <c r="D269" s="35">
        <v>743050</v>
      </c>
      <c r="E269" s="36">
        <v>5125</v>
      </c>
      <c r="F269" s="58">
        <f t="shared" si="106"/>
        <v>3.7096938697277917</v>
      </c>
      <c r="G269" s="52">
        <v>278</v>
      </c>
      <c r="H269" s="52">
        <v>2146</v>
      </c>
      <c r="I269" s="37">
        <f t="shared" si="105"/>
        <v>12.9543</v>
      </c>
      <c r="J269" s="37">
        <v>5530</v>
      </c>
      <c r="K269" s="37">
        <v>5291</v>
      </c>
      <c r="L269" s="37">
        <v>5380</v>
      </c>
      <c r="M269" s="37">
        <v>5572</v>
      </c>
      <c r="N269" s="45">
        <v>5321</v>
      </c>
      <c r="O269" s="55">
        <v>5369</v>
      </c>
      <c r="P269" s="45">
        <f t="shared" si="107"/>
        <v>5572</v>
      </c>
      <c r="Q269" s="38">
        <f t="shared" si="108"/>
        <v>8.02</v>
      </c>
      <c r="R269" s="65">
        <v>30594100</v>
      </c>
      <c r="S269" s="65">
        <v>594405236</v>
      </c>
      <c r="T269" s="66">
        <f t="shared" si="109"/>
        <v>5.147011</v>
      </c>
      <c r="U269" s="36">
        <v>861</v>
      </c>
      <c r="V269">
        <v>5388</v>
      </c>
      <c r="W269">
        <f t="shared" ref="W269:W332" si="122">ROUND(U269/V269*100,2)</f>
        <v>15.98</v>
      </c>
      <c r="X269" s="57">
        <v>6626191.9881005296</v>
      </c>
      <c r="Y269" s="46">
        <v>2360445</v>
      </c>
      <c r="Z269" s="37">
        <f t="shared" si="110"/>
        <v>0.42013600000000001</v>
      </c>
      <c r="AA269" s="37" t="str">
        <f t="shared" si="111"/>
        <v/>
      </c>
      <c r="AB269" s="37" t="str">
        <f t="shared" si="112"/>
        <v/>
      </c>
      <c r="AC269" s="76">
        <f t="shared" ref="AC269:AC332" si="123">IF(E269&lt;3000, 196.487+(220.877*F269),0)</f>
        <v>0</v>
      </c>
      <c r="AD269" s="76">
        <f t="shared" ref="AD269:AD332" si="124">IF((AND(2500&lt;=E269,E269&lt;11000)),1.15*(497.308+(6.667*I269)+(9.215*T269)+(16.081*Q269)),0)</f>
        <v>874.08469113474985</v>
      </c>
      <c r="AE269" s="76">
        <f t="shared" si="104"/>
        <v>0</v>
      </c>
      <c r="AF269" s="76" t="str">
        <f t="shared" ref="AF269:AF332" si="125">IF(AND(2500&lt;=E269,E269&lt;3000),(AA269*AD269)+((1-AA269)*AC269),"")</f>
        <v/>
      </c>
      <c r="AG269" s="37" t="str">
        <f t="shared" si="113"/>
        <v/>
      </c>
      <c r="AH269" s="37" t="str">
        <f t="shared" si="114"/>
        <v/>
      </c>
      <c r="AI269" s="38">
        <f t="shared" ref="AI269:AI332" si="126">ROUND(IF(AH269="",MAX(AC269,AD269,AE269),MAX(AF269,AG269)),2)</f>
        <v>874.08</v>
      </c>
      <c r="AJ269" s="38">
        <f t="shared" si="115"/>
        <v>874.08</v>
      </c>
      <c r="AK269" s="36">
        <f t="shared" si="116"/>
        <v>1695758</v>
      </c>
      <c r="AL269" s="39">
        <f t="shared" si="117"/>
        <v>0.12439734468690533</v>
      </c>
      <c r="AM269" s="36">
        <f t="shared" ref="AM269:AM332" si="127">(AK269-D269)*AL269</f>
        <v>118514.3454619722</v>
      </c>
      <c r="AN269" s="36">
        <f t="shared" ref="AN269:AN332" si="128">ROUND(MAX(IF(D269&lt;AK269,D269+AM269,AK269),0),0)</f>
        <v>861564</v>
      </c>
      <c r="AO269" s="36">
        <f t="shared" si="118"/>
        <v>51250</v>
      </c>
      <c r="AP269" s="36">
        <f t="shared" si="119"/>
        <v>118022.25</v>
      </c>
      <c r="AQ269" s="36">
        <f t="shared" ref="AQ269:AQ332" si="129">ROUND(MAX(D269-MIN(AO269:AP269)),0)</f>
        <v>691800</v>
      </c>
      <c r="AR269" s="40">
        <f t="shared" si="120"/>
        <v>861564</v>
      </c>
      <c r="AS269" s="37"/>
      <c r="AT269" s="37">
        <f t="shared" si="121"/>
        <v>1</v>
      </c>
    </row>
    <row r="270" spans="1:46" ht="15" customHeight="1" x14ac:dyDescent="0.25">
      <c r="A270" s="43">
        <v>66</v>
      </c>
      <c r="B270" s="43">
        <v>300</v>
      </c>
      <c r="C270" s="44" t="s">
        <v>256</v>
      </c>
      <c r="D270" s="35">
        <v>6102837</v>
      </c>
      <c r="E270" s="36">
        <v>24298</v>
      </c>
      <c r="F270" s="58">
        <f t="shared" si="106"/>
        <v>4.3855705277254655</v>
      </c>
      <c r="G270" s="52">
        <v>2084</v>
      </c>
      <c r="H270" s="52">
        <v>9350</v>
      </c>
      <c r="I270" s="37">
        <f t="shared" si="105"/>
        <v>22.288800000000002</v>
      </c>
      <c r="J270" s="37">
        <v>16595</v>
      </c>
      <c r="K270" s="37">
        <v>16241</v>
      </c>
      <c r="L270" s="37">
        <v>17085</v>
      </c>
      <c r="M270" s="37">
        <v>20818</v>
      </c>
      <c r="N270" s="45">
        <v>23352</v>
      </c>
      <c r="O270" s="55">
        <v>24453</v>
      </c>
      <c r="P270" s="45">
        <f t="shared" si="107"/>
        <v>24453</v>
      </c>
      <c r="Q270" s="38">
        <f t="shared" si="108"/>
        <v>0.63</v>
      </c>
      <c r="R270" s="65">
        <v>442260100</v>
      </c>
      <c r="S270" s="65">
        <v>1956026200</v>
      </c>
      <c r="T270" s="66">
        <f t="shared" si="109"/>
        <v>22.610132</v>
      </c>
      <c r="U270" s="36">
        <v>4093</v>
      </c>
      <c r="V270">
        <v>24310</v>
      </c>
      <c r="W270">
        <f t="shared" si="122"/>
        <v>16.84</v>
      </c>
      <c r="X270" s="57">
        <v>22908286.357437301</v>
      </c>
      <c r="Y270" s="46">
        <v>10559078</v>
      </c>
      <c r="Z270" s="37">
        <f t="shared" si="110"/>
        <v>0.42013600000000001</v>
      </c>
      <c r="AA270" s="37" t="str">
        <f t="shared" si="111"/>
        <v/>
      </c>
      <c r="AB270" s="37" t="str">
        <f t="shared" si="112"/>
        <v/>
      </c>
      <c r="AC270" s="76">
        <f t="shared" si="123"/>
        <v>0</v>
      </c>
      <c r="AD270" s="76">
        <f t="shared" si="124"/>
        <v>0</v>
      </c>
      <c r="AE270" s="76">
        <f t="shared" si="104"/>
        <v>934.90034128419984</v>
      </c>
      <c r="AF270" s="76" t="str">
        <f t="shared" si="125"/>
        <v/>
      </c>
      <c r="AG270" s="37" t="str">
        <f t="shared" si="113"/>
        <v/>
      </c>
      <c r="AH270" s="37" t="str">
        <f t="shared" si="114"/>
        <v/>
      </c>
      <c r="AI270" s="38">
        <f t="shared" si="126"/>
        <v>934.9</v>
      </c>
      <c r="AJ270" s="38">
        <f t="shared" si="115"/>
        <v>934.9</v>
      </c>
      <c r="AK270" s="36">
        <f t="shared" si="116"/>
        <v>13091604</v>
      </c>
      <c r="AL270" s="39">
        <f t="shared" si="117"/>
        <v>0.12439734468690533</v>
      </c>
      <c r="AM270" s="36">
        <f t="shared" si="127"/>
        <v>869384.05743546935</v>
      </c>
      <c r="AN270" s="36">
        <f t="shared" si="128"/>
        <v>6972221</v>
      </c>
      <c r="AO270" s="36">
        <f t="shared" si="118"/>
        <v>242980</v>
      </c>
      <c r="AP270" s="36">
        <f t="shared" si="119"/>
        <v>527953.9</v>
      </c>
      <c r="AQ270" s="36">
        <f t="shared" si="129"/>
        <v>5859857</v>
      </c>
      <c r="AR270" s="40">
        <f t="shared" si="120"/>
        <v>6972221</v>
      </c>
      <c r="AS270" s="37"/>
      <c r="AT270" s="37">
        <f t="shared" si="121"/>
        <v>1</v>
      </c>
    </row>
    <row r="271" spans="1:46" ht="15" customHeight="1" x14ac:dyDescent="0.25">
      <c r="A271" s="43">
        <v>19</v>
      </c>
      <c r="B271" s="43">
        <v>200</v>
      </c>
      <c r="C271" s="44" t="s">
        <v>257</v>
      </c>
      <c r="D271" s="35">
        <v>0</v>
      </c>
      <c r="E271" s="36">
        <v>23654</v>
      </c>
      <c r="F271" s="58">
        <f t="shared" si="106"/>
        <v>4.37390459247497</v>
      </c>
      <c r="G271" s="52">
        <v>279</v>
      </c>
      <c r="H271" s="52">
        <v>8102</v>
      </c>
      <c r="I271" s="37">
        <f t="shared" si="105"/>
        <v>3.4436</v>
      </c>
      <c r="J271" s="37">
        <v>3104</v>
      </c>
      <c r="K271" s="37">
        <v>4370</v>
      </c>
      <c r="L271" s="37">
        <v>5940</v>
      </c>
      <c r="M271" s="37">
        <v>12365</v>
      </c>
      <c r="N271" s="45">
        <v>21086</v>
      </c>
      <c r="O271" s="55">
        <v>23632</v>
      </c>
      <c r="P271" s="45">
        <f t="shared" si="107"/>
        <v>23632</v>
      </c>
      <c r="Q271" s="38">
        <f t="shared" si="108"/>
        <v>0</v>
      </c>
      <c r="R271" s="65">
        <v>218126800</v>
      </c>
      <c r="S271" s="65">
        <v>2911649897</v>
      </c>
      <c r="T271" s="66">
        <f t="shared" si="109"/>
        <v>7.4915190000000003</v>
      </c>
      <c r="U271" s="36">
        <v>1843</v>
      </c>
      <c r="V271">
        <v>23253</v>
      </c>
      <c r="W271">
        <f t="shared" si="122"/>
        <v>7.93</v>
      </c>
      <c r="X271" s="57">
        <v>30281165.937430199</v>
      </c>
      <c r="Y271" s="46">
        <v>14384023</v>
      </c>
      <c r="Z271" s="37">
        <f t="shared" si="110"/>
        <v>0.42013600000000001</v>
      </c>
      <c r="AA271" s="37" t="str">
        <f t="shared" si="111"/>
        <v/>
      </c>
      <c r="AB271" s="37" t="str">
        <f t="shared" si="112"/>
        <v/>
      </c>
      <c r="AC271" s="76">
        <f t="shared" si="123"/>
        <v>0</v>
      </c>
      <c r="AD271" s="76">
        <f t="shared" si="124"/>
        <v>0</v>
      </c>
      <c r="AE271" s="76">
        <f t="shared" si="104"/>
        <v>525.05084981514995</v>
      </c>
      <c r="AF271" s="76" t="str">
        <f t="shared" si="125"/>
        <v/>
      </c>
      <c r="AG271" s="37" t="str">
        <f t="shared" si="113"/>
        <v/>
      </c>
      <c r="AH271" s="37" t="str">
        <f t="shared" si="114"/>
        <v/>
      </c>
      <c r="AI271" s="38">
        <f t="shared" si="126"/>
        <v>525.04999999999995</v>
      </c>
      <c r="AJ271" s="38">
        <f t="shared" si="115"/>
        <v>525.04999999999995</v>
      </c>
      <c r="AK271" s="36">
        <f t="shared" si="116"/>
        <v>0</v>
      </c>
      <c r="AL271" s="39">
        <f t="shared" si="117"/>
        <v>0.12439734468690533</v>
      </c>
      <c r="AM271" s="36">
        <f t="shared" si="127"/>
        <v>0</v>
      </c>
      <c r="AN271" s="36">
        <f t="shared" si="128"/>
        <v>0</v>
      </c>
      <c r="AO271" s="36">
        <f t="shared" si="118"/>
        <v>236540</v>
      </c>
      <c r="AP271" s="36">
        <f t="shared" si="119"/>
        <v>719201.15</v>
      </c>
      <c r="AQ271" s="36">
        <f t="shared" si="129"/>
        <v>-236540</v>
      </c>
      <c r="AR271" s="40">
        <f t="shared" si="120"/>
        <v>0</v>
      </c>
      <c r="AS271" s="37"/>
      <c r="AT271" s="37">
        <f t="shared" si="121"/>
        <v>0</v>
      </c>
    </row>
    <row r="272" spans="1:46" ht="15" customHeight="1" x14ac:dyDescent="0.25">
      <c r="A272" s="43">
        <v>61</v>
      </c>
      <c r="B272" s="43">
        <v>200</v>
      </c>
      <c r="C272" s="44" t="s">
        <v>258</v>
      </c>
      <c r="D272" s="35">
        <v>13429</v>
      </c>
      <c r="E272" s="36">
        <v>56</v>
      </c>
      <c r="F272" s="58">
        <f t="shared" si="106"/>
        <v>1.7481880270062005</v>
      </c>
      <c r="G272" s="52">
        <v>13</v>
      </c>
      <c r="H272" s="52">
        <v>22</v>
      </c>
      <c r="I272" s="37">
        <f t="shared" si="105"/>
        <v>59.090900000000005</v>
      </c>
      <c r="J272" s="37">
        <v>102</v>
      </c>
      <c r="K272" s="37">
        <v>77</v>
      </c>
      <c r="L272" s="37">
        <v>74</v>
      </c>
      <c r="M272" s="37">
        <v>57</v>
      </c>
      <c r="N272" s="48">
        <v>51</v>
      </c>
      <c r="O272" s="55">
        <v>56</v>
      </c>
      <c r="P272" s="45">
        <f t="shared" si="107"/>
        <v>102</v>
      </c>
      <c r="Q272" s="38">
        <f t="shared" si="108"/>
        <v>45.1</v>
      </c>
      <c r="R272" s="65">
        <v>601400</v>
      </c>
      <c r="S272" s="65">
        <v>3899952</v>
      </c>
      <c r="T272" s="66">
        <f t="shared" si="109"/>
        <v>15.420703</v>
      </c>
      <c r="U272" s="36">
        <v>8</v>
      </c>
      <c r="V272">
        <v>39</v>
      </c>
      <c r="W272">
        <f t="shared" si="122"/>
        <v>20.51</v>
      </c>
      <c r="X272" s="57">
        <v>31602.238232416599</v>
      </c>
      <c r="Y272" s="46">
        <v>11000</v>
      </c>
      <c r="Z272" s="37">
        <f t="shared" si="110"/>
        <v>0.42013600000000001</v>
      </c>
      <c r="AA272" s="37" t="str">
        <f t="shared" si="111"/>
        <v/>
      </c>
      <c r="AB272" s="37" t="str">
        <f t="shared" si="112"/>
        <v/>
      </c>
      <c r="AC272" s="76">
        <f t="shared" si="123"/>
        <v>582.62152684104854</v>
      </c>
      <c r="AD272" s="76">
        <f t="shared" si="124"/>
        <v>0</v>
      </c>
      <c r="AE272" s="76">
        <f t="shared" ref="AE272:AE335" si="130">IF(E272&gt;=10000,1.15*(293.056+(8.572*I272)+(11.494*W272)+(5.719*T272)+(9.484*Q272)),0)</f>
        <v>0</v>
      </c>
      <c r="AF272" s="76" t="str">
        <f t="shared" si="125"/>
        <v/>
      </c>
      <c r="AG272" s="37" t="str">
        <f t="shared" si="113"/>
        <v/>
      </c>
      <c r="AH272" s="37" t="str">
        <f t="shared" si="114"/>
        <v/>
      </c>
      <c r="AI272" s="38">
        <f t="shared" si="126"/>
        <v>582.62</v>
      </c>
      <c r="AJ272" s="38">
        <f t="shared" si="115"/>
        <v>582.62</v>
      </c>
      <c r="AK272" s="36">
        <f t="shared" si="116"/>
        <v>19349</v>
      </c>
      <c r="AL272" s="39">
        <f t="shared" si="117"/>
        <v>0.12439734468690533</v>
      </c>
      <c r="AM272" s="36">
        <f t="shared" si="127"/>
        <v>736.43228054647955</v>
      </c>
      <c r="AN272" s="36">
        <f t="shared" si="128"/>
        <v>14165</v>
      </c>
      <c r="AO272" s="36">
        <f t="shared" si="118"/>
        <v>560</v>
      </c>
      <c r="AP272" s="36">
        <f t="shared" si="119"/>
        <v>550</v>
      </c>
      <c r="AQ272" s="36">
        <f t="shared" si="129"/>
        <v>12879</v>
      </c>
      <c r="AR272" s="40">
        <f t="shared" si="120"/>
        <v>14165</v>
      </c>
      <c r="AS272" s="37"/>
      <c r="AT272" s="37">
        <f t="shared" si="121"/>
        <v>1</v>
      </c>
    </row>
    <row r="273" spans="1:46" ht="15" customHeight="1" x14ac:dyDescent="0.25">
      <c r="A273" s="43">
        <v>11</v>
      </c>
      <c r="B273" s="43">
        <v>700</v>
      </c>
      <c r="C273" s="44" t="s">
        <v>259</v>
      </c>
      <c r="D273" s="35">
        <v>0</v>
      </c>
      <c r="E273" s="36">
        <v>125</v>
      </c>
      <c r="F273" s="58">
        <f t="shared" si="106"/>
        <v>2.0969100130080562</v>
      </c>
      <c r="G273" s="52">
        <v>8</v>
      </c>
      <c r="H273" s="52">
        <v>132</v>
      </c>
      <c r="I273" s="37">
        <f t="shared" si="105"/>
        <v>6.0606</v>
      </c>
      <c r="J273" s="37">
        <v>147</v>
      </c>
      <c r="K273" s="37">
        <v>192</v>
      </c>
      <c r="L273" s="37">
        <v>118</v>
      </c>
      <c r="M273" s="37">
        <v>101</v>
      </c>
      <c r="N273" s="48">
        <v>110</v>
      </c>
      <c r="O273" s="55">
        <v>123</v>
      </c>
      <c r="P273" s="45">
        <f t="shared" si="107"/>
        <v>192</v>
      </c>
      <c r="Q273" s="38">
        <f t="shared" si="108"/>
        <v>34.9</v>
      </c>
      <c r="R273" s="65">
        <v>279300</v>
      </c>
      <c r="S273" s="65">
        <v>23938678</v>
      </c>
      <c r="T273" s="66">
        <f t="shared" si="109"/>
        <v>1.166731</v>
      </c>
      <c r="U273" s="36">
        <v>29</v>
      </c>
      <c r="V273">
        <v>138</v>
      </c>
      <c r="W273">
        <f t="shared" si="122"/>
        <v>21.01</v>
      </c>
      <c r="X273" s="57">
        <v>200723.064460086</v>
      </c>
      <c r="Y273" s="46">
        <v>62900</v>
      </c>
      <c r="Z273" s="37">
        <f t="shared" si="110"/>
        <v>0.42013600000000001</v>
      </c>
      <c r="AA273" s="37" t="str">
        <f t="shared" si="111"/>
        <v/>
      </c>
      <c r="AB273" s="37" t="str">
        <f t="shared" si="112"/>
        <v/>
      </c>
      <c r="AC273" s="76">
        <f t="shared" si="123"/>
        <v>659.64619294318049</v>
      </c>
      <c r="AD273" s="76">
        <f t="shared" si="124"/>
        <v>0</v>
      </c>
      <c r="AE273" s="76">
        <f t="shared" si="130"/>
        <v>0</v>
      </c>
      <c r="AF273" s="76" t="str">
        <f t="shared" si="125"/>
        <v/>
      </c>
      <c r="AG273" s="37" t="str">
        <f t="shared" si="113"/>
        <v/>
      </c>
      <c r="AH273" s="37" t="str">
        <f t="shared" si="114"/>
        <v/>
      </c>
      <c r="AI273" s="38">
        <f t="shared" si="126"/>
        <v>659.65</v>
      </c>
      <c r="AJ273" s="38">
        <f t="shared" si="115"/>
        <v>659.65</v>
      </c>
      <c r="AK273" s="36">
        <f t="shared" si="116"/>
        <v>0</v>
      </c>
      <c r="AL273" s="39">
        <f t="shared" si="117"/>
        <v>0.12439734468690533</v>
      </c>
      <c r="AM273" s="36">
        <f t="shared" si="127"/>
        <v>0</v>
      </c>
      <c r="AN273" s="36">
        <f t="shared" si="128"/>
        <v>0</v>
      </c>
      <c r="AO273" s="36">
        <f t="shared" si="118"/>
        <v>1250</v>
      </c>
      <c r="AP273" s="36">
        <f t="shared" si="119"/>
        <v>3145</v>
      </c>
      <c r="AQ273" s="36">
        <f t="shared" si="129"/>
        <v>-1250</v>
      </c>
      <c r="AR273" s="40">
        <f t="shared" si="120"/>
        <v>0</v>
      </c>
      <c r="AS273" s="37"/>
      <c r="AT273" s="37">
        <f t="shared" si="121"/>
        <v>0</v>
      </c>
    </row>
    <row r="274" spans="1:46" ht="15" customHeight="1" x14ac:dyDescent="0.25">
      <c r="A274" s="43">
        <v>14</v>
      </c>
      <c r="B274" s="43">
        <v>900</v>
      </c>
      <c r="C274" s="44" t="s">
        <v>260</v>
      </c>
      <c r="D274" s="35">
        <v>32836</v>
      </c>
      <c r="E274" s="36">
        <v>176</v>
      </c>
      <c r="F274" s="58">
        <f t="shared" si="106"/>
        <v>2.2455126678141499</v>
      </c>
      <c r="G274" s="52">
        <v>15</v>
      </c>
      <c r="H274" s="52">
        <v>71</v>
      </c>
      <c r="I274" s="37">
        <f t="shared" si="105"/>
        <v>21.126800000000003</v>
      </c>
      <c r="J274" s="37">
        <v>232</v>
      </c>
      <c r="K274" s="37">
        <v>264</v>
      </c>
      <c r="L274" s="37">
        <v>211</v>
      </c>
      <c r="M274" s="37">
        <v>216</v>
      </c>
      <c r="N274" s="48">
        <v>177</v>
      </c>
      <c r="O274" s="55">
        <v>177</v>
      </c>
      <c r="P274" s="45">
        <f t="shared" si="107"/>
        <v>264</v>
      </c>
      <c r="Q274" s="38">
        <f t="shared" si="108"/>
        <v>33.33</v>
      </c>
      <c r="R274" s="65">
        <v>1592700</v>
      </c>
      <c r="S274" s="65">
        <v>10392400</v>
      </c>
      <c r="T274" s="66">
        <f t="shared" si="109"/>
        <v>15.325623</v>
      </c>
      <c r="U274" s="36">
        <v>32</v>
      </c>
      <c r="V274">
        <v>114</v>
      </c>
      <c r="W274">
        <f t="shared" si="122"/>
        <v>28.07</v>
      </c>
      <c r="X274" s="57">
        <v>108358.13248645799</v>
      </c>
      <c r="Y274" s="46">
        <v>30060</v>
      </c>
      <c r="Z274" s="37">
        <f t="shared" si="110"/>
        <v>0.42013600000000001</v>
      </c>
      <c r="AA274" s="37" t="str">
        <f t="shared" si="111"/>
        <v/>
      </c>
      <c r="AB274" s="37" t="str">
        <f t="shared" si="112"/>
        <v/>
      </c>
      <c r="AC274" s="76">
        <f t="shared" si="123"/>
        <v>692.46910152878604</v>
      </c>
      <c r="AD274" s="76">
        <f t="shared" si="124"/>
        <v>0</v>
      </c>
      <c r="AE274" s="76">
        <f t="shared" si="130"/>
        <v>0</v>
      </c>
      <c r="AF274" s="76" t="str">
        <f t="shared" si="125"/>
        <v/>
      </c>
      <c r="AG274" s="37" t="str">
        <f t="shared" si="113"/>
        <v/>
      </c>
      <c r="AH274" s="37" t="str">
        <f t="shared" si="114"/>
        <v/>
      </c>
      <c r="AI274" s="38">
        <f t="shared" si="126"/>
        <v>692.47</v>
      </c>
      <c r="AJ274" s="38">
        <f t="shared" si="115"/>
        <v>692.47</v>
      </c>
      <c r="AK274" s="36">
        <f t="shared" si="116"/>
        <v>76350</v>
      </c>
      <c r="AL274" s="39">
        <f t="shared" si="117"/>
        <v>0.12439734468690533</v>
      </c>
      <c r="AM274" s="36">
        <f t="shared" si="127"/>
        <v>5413.0260567059986</v>
      </c>
      <c r="AN274" s="36">
        <f t="shared" si="128"/>
        <v>38249</v>
      </c>
      <c r="AO274" s="36">
        <f t="shared" si="118"/>
        <v>1760</v>
      </c>
      <c r="AP274" s="36">
        <f t="shared" si="119"/>
        <v>1503</v>
      </c>
      <c r="AQ274" s="36">
        <f t="shared" si="129"/>
        <v>31333</v>
      </c>
      <c r="AR274" s="40">
        <f t="shared" si="120"/>
        <v>38249</v>
      </c>
      <c r="AS274" s="37"/>
      <c r="AT274" s="37">
        <f t="shared" si="121"/>
        <v>1</v>
      </c>
    </row>
    <row r="275" spans="1:46" ht="15" customHeight="1" x14ac:dyDescent="0.25">
      <c r="A275" s="43">
        <v>56</v>
      </c>
      <c r="B275" s="43">
        <v>1300</v>
      </c>
      <c r="C275" s="44" t="s">
        <v>261</v>
      </c>
      <c r="D275" s="35">
        <v>3837648</v>
      </c>
      <c r="E275" s="36">
        <v>14042</v>
      </c>
      <c r="F275" s="58">
        <f t="shared" si="106"/>
        <v>4.1474289686986561</v>
      </c>
      <c r="G275" s="52">
        <v>1283</v>
      </c>
      <c r="H275" s="52">
        <v>7167</v>
      </c>
      <c r="I275" s="37">
        <f t="shared" si="105"/>
        <v>17.901500000000002</v>
      </c>
      <c r="J275" s="37">
        <v>12443</v>
      </c>
      <c r="K275" s="37">
        <v>12519</v>
      </c>
      <c r="L275" s="37">
        <v>12362</v>
      </c>
      <c r="M275" s="37">
        <v>13471</v>
      </c>
      <c r="N275" s="45">
        <v>13138</v>
      </c>
      <c r="O275" s="55">
        <v>14119</v>
      </c>
      <c r="P275" s="45">
        <f t="shared" si="107"/>
        <v>14119</v>
      </c>
      <c r="Q275" s="38">
        <f t="shared" si="108"/>
        <v>0.55000000000000004</v>
      </c>
      <c r="R275" s="65">
        <v>284483500</v>
      </c>
      <c r="S275" s="65">
        <v>1155360100</v>
      </c>
      <c r="T275" s="66">
        <f t="shared" si="109"/>
        <v>24.622928999999999</v>
      </c>
      <c r="U275" s="36">
        <v>3558</v>
      </c>
      <c r="V275">
        <v>13969</v>
      </c>
      <c r="W275">
        <f t="shared" si="122"/>
        <v>25.47</v>
      </c>
      <c r="X275" s="57">
        <v>13833600.504681701</v>
      </c>
      <c r="Y275" s="46">
        <v>6998651</v>
      </c>
      <c r="Z275" s="37">
        <f t="shared" si="110"/>
        <v>0.42013600000000001</v>
      </c>
      <c r="AA275" s="37" t="str">
        <f t="shared" si="111"/>
        <v/>
      </c>
      <c r="AB275" s="37" t="str">
        <f t="shared" si="112"/>
        <v/>
      </c>
      <c r="AC275" s="76">
        <f t="shared" si="123"/>
        <v>0</v>
      </c>
      <c r="AD275" s="76">
        <f t="shared" si="124"/>
        <v>0</v>
      </c>
      <c r="AE275" s="76">
        <f t="shared" si="130"/>
        <v>1018.0887542936498</v>
      </c>
      <c r="AF275" s="76" t="str">
        <f t="shared" si="125"/>
        <v/>
      </c>
      <c r="AG275" s="37" t="str">
        <f t="shared" si="113"/>
        <v/>
      </c>
      <c r="AH275" s="37" t="str">
        <f t="shared" si="114"/>
        <v/>
      </c>
      <c r="AI275" s="38">
        <f t="shared" si="126"/>
        <v>1018.09</v>
      </c>
      <c r="AJ275" s="38">
        <f t="shared" si="115"/>
        <v>1018.09</v>
      </c>
      <c r="AK275" s="36">
        <f t="shared" si="116"/>
        <v>8484026</v>
      </c>
      <c r="AL275" s="39">
        <f t="shared" si="117"/>
        <v>0.12439734468690533</v>
      </c>
      <c r="AM275" s="36">
        <f t="shared" si="127"/>
        <v>577997.08561165386</v>
      </c>
      <c r="AN275" s="36">
        <f t="shared" si="128"/>
        <v>4415645</v>
      </c>
      <c r="AO275" s="36">
        <f t="shared" si="118"/>
        <v>140420</v>
      </c>
      <c r="AP275" s="36">
        <f t="shared" si="119"/>
        <v>349932.55000000005</v>
      </c>
      <c r="AQ275" s="36">
        <f t="shared" si="129"/>
        <v>3697228</v>
      </c>
      <c r="AR275" s="40">
        <f t="shared" si="120"/>
        <v>4415645</v>
      </c>
      <c r="AS275" s="37"/>
      <c r="AT275" s="37">
        <f t="shared" si="121"/>
        <v>1</v>
      </c>
    </row>
    <row r="276" spans="1:46" ht="15" customHeight="1" x14ac:dyDescent="0.25">
      <c r="A276" s="43">
        <v>60</v>
      </c>
      <c r="B276" s="43">
        <v>900</v>
      </c>
      <c r="C276" s="44" t="s">
        <v>262</v>
      </c>
      <c r="D276" s="35">
        <v>323011</v>
      </c>
      <c r="E276" s="36">
        <v>800</v>
      </c>
      <c r="F276" s="58">
        <f t="shared" si="106"/>
        <v>2.9030899869919438</v>
      </c>
      <c r="G276" s="52">
        <v>142</v>
      </c>
      <c r="H276" s="52">
        <v>378</v>
      </c>
      <c r="I276" s="37">
        <f t="shared" si="105"/>
        <v>37.566100000000006</v>
      </c>
      <c r="J276" s="37">
        <v>955</v>
      </c>
      <c r="K276" s="37">
        <v>869</v>
      </c>
      <c r="L276" s="37">
        <v>853</v>
      </c>
      <c r="M276" s="37">
        <v>893</v>
      </c>
      <c r="N276" s="48">
        <v>842</v>
      </c>
      <c r="O276" s="55">
        <v>804</v>
      </c>
      <c r="P276" s="45">
        <f t="shared" si="107"/>
        <v>955</v>
      </c>
      <c r="Q276" s="38">
        <f t="shared" si="108"/>
        <v>16.23</v>
      </c>
      <c r="R276" s="65">
        <v>10523500</v>
      </c>
      <c r="S276" s="65">
        <v>48164200</v>
      </c>
      <c r="T276" s="66">
        <f t="shared" si="109"/>
        <v>21.849215999999998</v>
      </c>
      <c r="U276" s="36">
        <v>233</v>
      </c>
      <c r="V276">
        <v>847</v>
      </c>
      <c r="W276">
        <f t="shared" si="122"/>
        <v>27.51</v>
      </c>
      <c r="X276" s="57">
        <v>503193.80794765899</v>
      </c>
      <c r="Y276" s="46">
        <v>228998</v>
      </c>
      <c r="Z276" s="37">
        <f t="shared" si="110"/>
        <v>0.42013600000000001</v>
      </c>
      <c r="AA276" s="37" t="str">
        <f t="shared" si="111"/>
        <v/>
      </c>
      <c r="AB276" s="37" t="str">
        <f t="shared" si="112"/>
        <v/>
      </c>
      <c r="AC276" s="76">
        <f t="shared" si="123"/>
        <v>837.71280705681954</v>
      </c>
      <c r="AD276" s="76">
        <f t="shared" si="124"/>
        <v>0</v>
      </c>
      <c r="AE276" s="76">
        <f t="shared" si="130"/>
        <v>0</v>
      </c>
      <c r="AF276" s="76" t="str">
        <f t="shared" si="125"/>
        <v/>
      </c>
      <c r="AG276" s="37" t="str">
        <f t="shared" si="113"/>
        <v/>
      </c>
      <c r="AH276" s="37" t="str">
        <f t="shared" si="114"/>
        <v/>
      </c>
      <c r="AI276" s="38">
        <f t="shared" si="126"/>
        <v>837.71</v>
      </c>
      <c r="AJ276" s="38">
        <f t="shared" si="115"/>
        <v>837.71</v>
      </c>
      <c r="AK276" s="36">
        <f t="shared" si="116"/>
        <v>458758</v>
      </c>
      <c r="AL276" s="39">
        <f t="shared" si="117"/>
        <v>0.12439734468690533</v>
      </c>
      <c r="AM276" s="36">
        <f t="shared" si="127"/>
        <v>16886.566349213339</v>
      </c>
      <c r="AN276" s="36">
        <f t="shared" si="128"/>
        <v>339898</v>
      </c>
      <c r="AO276" s="36">
        <f t="shared" si="118"/>
        <v>8000</v>
      </c>
      <c r="AP276" s="36">
        <f t="shared" si="119"/>
        <v>11449.900000000001</v>
      </c>
      <c r="AQ276" s="36">
        <f t="shared" si="129"/>
        <v>315011</v>
      </c>
      <c r="AR276" s="40">
        <f t="shared" si="120"/>
        <v>339898</v>
      </c>
      <c r="AS276" s="37"/>
      <c r="AT276" s="37">
        <f t="shared" si="121"/>
        <v>1</v>
      </c>
    </row>
    <row r="277" spans="1:46" ht="15" customHeight="1" x14ac:dyDescent="0.25">
      <c r="A277" s="43">
        <v>18</v>
      </c>
      <c r="B277" s="43">
        <v>700</v>
      </c>
      <c r="C277" s="44" t="s">
        <v>263</v>
      </c>
      <c r="D277" s="35">
        <v>0</v>
      </c>
      <c r="E277" s="36">
        <v>453</v>
      </c>
      <c r="F277" s="58">
        <f t="shared" si="106"/>
        <v>2.6560982020128319</v>
      </c>
      <c r="G277" s="52">
        <v>38</v>
      </c>
      <c r="H277" s="52">
        <v>646</v>
      </c>
      <c r="I277" s="37">
        <f t="shared" si="105"/>
        <v>5.8824000000000005</v>
      </c>
      <c r="J277" s="37">
        <v>143</v>
      </c>
      <c r="K277" s="37">
        <v>263</v>
      </c>
      <c r="L277" s="37">
        <v>299</v>
      </c>
      <c r="M277" s="37">
        <v>392</v>
      </c>
      <c r="N277" s="48">
        <v>387</v>
      </c>
      <c r="O277" s="55">
        <v>443</v>
      </c>
      <c r="P277" s="45">
        <f t="shared" si="107"/>
        <v>443</v>
      </c>
      <c r="Q277" s="38">
        <f t="shared" si="108"/>
        <v>0</v>
      </c>
      <c r="R277" s="65">
        <v>2525600</v>
      </c>
      <c r="S277" s="65">
        <v>314611661</v>
      </c>
      <c r="T277" s="66">
        <f t="shared" si="109"/>
        <v>0.80276700000000001</v>
      </c>
      <c r="U277" s="36">
        <v>172</v>
      </c>
      <c r="V277">
        <v>474</v>
      </c>
      <c r="W277">
        <f t="shared" si="122"/>
        <v>36.29</v>
      </c>
      <c r="X277" s="57">
        <v>2560739.0328047299</v>
      </c>
      <c r="Y277" s="46">
        <v>520016</v>
      </c>
      <c r="Z277" s="37">
        <f t="shared" si="110"/>
        <v>0.42013600000000001</v>
      </c>
      <c r="AA277" s="37" t="str">
        <f t="shared" si="111"/>
        <v/>
      </c>
      <c r="AB277" s="37" t="str">
        <f t="shared" si="112"/>
        <v/>
      </c>
      <c r="AC277" s="76">
        <f t="shared" si="123"/>
        <v>783.15800256598823</v>
      </c>
      <c r="AD277" s="76">
        <f t="shared" si="124"/>
        <v>0</v>
      </c>
      <c r="AE277" s="76">
        <f t="shared" si="130"/>
        <v>0</v>
      </c>
      <c r="AF277" s="76" t="str">
        <f t="shared" si="125"/>
        <v/>
      </c>
      <c r="AG277" s="37" t="str">
        <f t="shared" si="113"/>
        <v/>
      </c>
      <c r="AH277" s="37" t="str">
        <f t="shared" si="114"/>
        <v/>
      </c>
      <c r="AI277" s="38">
        <f t="shared" si="126"/>
        <v>783.16</v>
      </c>
      <c r="AJ277" s="38">
        <f t="shared" si="115"/>
        <v>783.16</v>
      </c>
      <c r="AK277" s="36">
        <f t="shared" si="116"/>
        <v>0</v>
      </c>
      <c r="AL277" s="39">
        <f t="shared" si="117"/>
        <v>0.12439734468690533</v>
      </c>
      <c r="AM277" s="36">
        <f t="shared" si="127"/>
        <v>0</v>
      </c>
      <c r="AN277" s="36">
        <f t="shared" si="128"/>
        <v>0</v>
      </c>
      <c r="AO277" s="36">
        <f t="shared" si="118"/>
        <v>4530</v>
      </c>
      <c r="AP277" s="36">
        <f t="shared" si="119"/>
        <v>26000.800000000003</v>
      </c>
      <c r="AQ277" s="36">
        <f t="shared" si="129"/>
        <v>-4530</v>
      </c>
      <c r="AR277" s="40">
        <f t="shared" si="120"/>
        <v>0</v>
      </c>
      <c r="AS277" s="37"/>
      <c r="AT277" s="37">
        <f t="shared" si="121"/>
        <v>0</v>
      </c>
    </row>
    <row r="278" spans="1:46" ht="15" customHeight="1" x14ac:dyDescent="0.25">
      <c r="A278" s="43">
        <v>58</v>
      </c>
      <c r="B278" s="43">
        <v>900</v>
      </c>
      <c r="C278" s="44" t="s">
        <v>264</v>
      </c>
      <c r="D278" s="35">
        <v>49157</v>
      </c>
      <c r="E278" s="36">
        <v>302</v>
      </c>
      <c r="F278" s="58">
        <f t="shared" si="106"/>
        <v>2.4800069429571505</v>
      </c>
      <c r="G278" s="52">
        <v>28</v>
      </c>
      <c r="H278" s="52">
        <v>130</v>
      </c>
      <c r="I278" s="37">
        <f t="shared" si="105"/>
        <v>21.538499999999999</v>
      </c>
      <c r="J278" s="37">
        <v>192</v>
      </c>
      <c r="K278" s="37">
        <v>202</v>
      </c>
      <c r="L278" s="37">
        <v>242</v>
      </c>
      <c r="M278" s="37">
        <v>314</v>
      </c>
      <c r="N278" s="48">
        <v>315</v>
      </c>
      <c r="O278" s="55">
        <v>295</v>
      </c>
      <c r="P278" s="45">
        <f t="shared" si="107"/>
        <v>315</v>
      </c>
      <c r="Q278" s="38">
        <f t="shared" si="108"/>
        <v>4.13</v>
      </c>
      <c r="R278" s="65">
        <v>3858600</v>
      </c>
      <c r="S278" s="65">
        <v>25973300</v>
      </c>
      <c r="T278" s="66">
        <f t="shared" si="109"/>
        <v>14.856025000000001</v>
      </c>
      <c r="U278" s="36">
        <v>46</v>
      </c>
      <c r="V278">
        <v>232</v>
      </c>
      <c r="W278">
        <f t="shared" si="122"/>
        <v>19.829999999999998</v>
      </c>
      <c r="X278" s="57">
        <v>247756.06803479599</v>
      </c>
      <c r="Y278" s="46">
        <v>111244</v>
      </c>
      <c r="Z278" s="37">
        <f t="shared" si="110"/>
        <v>0.42013600000000001</v>
      </c>
      <c r="AA278" s="37" t="str">
        <f t="shared" si="111"/>
        <v/>
      </c>
      <c r="AB278" s="37" t="str">
        <f t="shared" si="112"/>
        <v/>
      </c>
      <c r="AC278" s="76">
        <f t="shared" si="123"/>
        <v>744.26349353954652</v>
      </c>
      <c r="AD278" s="76">
        <f t="shared" si="124"/>
        <v>0</v>
      </c>
      <c r="AE278" s="76">
        <f t="shared" si="130"/>
        <v>0</v>
      </c>
      <c r="AF278" s="76" t="str">
        <f t="shared" si="125"/>
        <v/>
      </c>
      <c r="AG278" s="37" t="str">
        <f t="shared" si="113"/>
        <v/>
      </c>
      <c r="AH278" s="37" t="str">
        <f t="shared" si="114"/>
        <v/>
      </c>
      <c r="AI278" s="38">
        <f t="shared" si="126"/>
        <v>744.26</v>
      </c>
      <c r="AJ278" s="38">
        <f t="shared" si="115"/>
        <v>744.26</v>
      </c>
      <c r="AK278" s="36">
        <f t="shared" si="116"/>
        <v>120675</v>
      </c>
      <c r="AL278" s="39">
        <f t="shared" si="117"/>
        <v>0.12439734468690533</v>
      </c>
      <c r="AM278" s="36">
        <f t="shared" si="127"/>
        <v>8896.6492973180957</v>
      </c>
      <c r="AN278" s="36">
        <f t="shared" si="128"/>
        <v>58054</v>
      </c>
      <c r="AO278" s="36">
        <f t="shared" si="118"/>
        <v>3020</v>
      </c>
      <c r="AP278" s="36">
        <f t="shared" si="119"/>
        <v>5562.2000000000007</v>
      </c>
      <c r="AQ278" s="36">
        <f t="shared" si="129"/>
        <v>46137</v>
      </c>
      <c r="AR278" s="40">
        <f t="shared" si="120"/>
        <v>58054</v>
      </c>
      <c r="AS278" s="37"/>
      <c r="AT278" s="37">
        <f t="shared" si="121"/>
        <v>1</v>
      </c>
    </row>
    <row r="279" spans="1:46" ht="15" customHeight="1" x14ac:dyDescent="0.25">
      <c r="A279" s="43">
        <v>60</v>
      </c>
      <c r="B279" s="43">
        <v>1000</v>
      </c>
      <c r="C279" s="44" t="s">
        <v>265</v>
      </c>
      <c r="D279" s="35">
        <v>111797</v>
      </c>
      <c r="E279" s="36">
        <v>416</v>
      </c>
      <c r="F279" s="58">
        <f t="shared" si="106"/>
        <v>2.6190933306267428</v>
      </c>
      <c r="G279" s="52">
        <v>35</v>
      </c>
      <c r="H279" s="52">
        <v>179</v>
      </c>
      <c r="I279" s="37">
        <f t="shared" si="105"/>
        <v>19.553100000000001</v>
      </c>
      <c r="J279" s="37">
        <v>383</v>
      </c>
      <c r="K279" s="37">
        <v>453</v>
      </c>
      <c r="L279" s="37">
        <v>413</v>
      </c>
      <c r="M279" s="37">
        <v>435</v>
      </c>
      <c r="N279" s="48">
        <v>435</v>
      </c>
      <c r="O279" s="55">
        <v>422</v>
      </c>
      <c r="P279" s="45">
        <f t="shared" si="107"/>
        <v>453</v>
      </c>
      <c r="Q279" s="38">
        <f t="shared" si="108"/>
        <v>8.17</v>
      </c>
      <c r="R279" s="65">
        <v>2037600</v>
      </c>
      <c r="S279" s="65">
        <v>20212000</v>
      </c>
      <c r="T279" s="66">
        <f t="shared" si="109"/>
        <v>10.08114</v>
      </c>
      <c r="U279" s="36">
        <v>57</v>
      </c>
      <c r="V279">
        <v>449</v>
      </c>
      <c r="W279">
        <f t="shared" si="122"/>
        <v>12.69</v>
      </c>
      <c r="X279" s="57">
        <v>233641.55438575</v>
      </c>
      <c r="Y279" s="46">
        <v>144475</v>
      </c>
      <c r="Z279" s="37">
        <f t="shared" si="110"/>
        <v>0.42013600000000001</v>
      </c>
      <c r="AA279" s="37" t="str">
        <f t="shared" si="111"/>
        <v/>
      </c>
      <c r="AB279" s="37" t="str">
        <f t="shared" si="112"/>
        <v/>
      </c>
      <c r="AC279" s="76">
        <f t="shared" si="123"/>
        <v>774.98447758884311</v>
      </c>
      <c r="AD279" s="76">
        <f t="shared" si="124"/>
        <v>0</v>
      </c>
      <c r="AE279" s="76">
        <f t="shared" si="130"/>
        <v>0</v>
      </c>
      <c r="AF279" s="76" t="str">
        <f t="shared" si="125"/>
        <v/>
      </c>
      <c r="AG279" s="37" t="str">
        <f t="shared" si="113"/>
        <v/>
      </c>
      <c r="AH279" s="37" t="str">
        <f t="shared" si="114"/>
        <v/>
      </c>
      <c r="AI279" s="38">
        <f t="shared" si="126"/>
        <v>774.98</v>
      </c>
      <c r="AJ279" s="38">
        <f t="shared" si="115"/>
        <v>774.98</v>
      </c>
      <c r="AK279" s="36">
        <f t="shared" si="116"/>
        <v>224230</v>
      </c>
      <c r="AL279" s="39">
        <f t="shared" si="117"/>
        <v>0.12439734468690533</v>
      </c>
      <c r="AM279" s="36">
        <f t="shared" si="127"/>
        <v>13986.366655182826</v>
      </c>
      <c r="AN279" s="36">
        <f t="shared" si="128"/>
        <v>125783</v>
      </c>
      <c r="AO279" s="36">
        <f t="shared" si="118"/>
        <v>4160</v>
      </c>
      <c r="AP279" s="36">
        <f t="shared" si="119"/>
        <v>7223.75</v>
      </c>
      <c r="AQ279" s="36">
        <f t="shared" si="129"/>
        <v>107637</v>
      </c>
      <c r="AR279" s="40">
        <f t="shared" si="120"/>
        <v>125783</v>
      </c>
      <c r="AS279" s="37"/>
      <c r="AT279" s="37">
        <f t="shared" si="121"/>
        <v>1</v>
      </c>
    </row>
    <row r="280" spans="1:46" ht="15" customHeight="1" x14ac:dyDescent="0.25">
      <c r="A280" s="43">
        <v>49</v>
      </c>
      <c r="B280" s="43">
        <v>400</v>
      </c>
      <c r="C280" s="44" t="s">
        <v>266</v>
      </c>
      <c r="D280" s="35">
        <v>35282</v>
      </c>
      <c r="E280" s="36">
        <v>215</v>
      </c>
      <c r="F280" s="58">
        <f t="shared" si="106"/>
        <v>2.3324384599156054</v>
      </c>
      <c r="G280" s="52">
        <v>22</v>
      </c>
      <c r="H280" s="52">
        <v>93</v>
      </c>
      <c r="I280" s="37">
        <f t="shared" si="105"/>
        <v>23.655899999999999</v>
      </c>
      <c r="J280" s="37">
        <v>259</v>
      </c>
      <c r="K280" s="37">
        <v>256</v>
      </c>
      <c r="L280" s="37">
        <v>213</v>
      </c>
      <c r="M280" s="37">
        <v>244</v>
      </c>
      <c r="N280" s="48">
        <v>225</v>
      </c>
      <c r="O280" s="55">
        <v>216</v>
      </c>
      <c r="P280" s="45">
        <f t="shared" si="107"/>
        <v>259</v>
      </c>
      <c r="Q280" s="38">
        <f t="shared" si="108"/>
        <v>16.989999999999998</v>
      </c>
      <c r="R280" s="65">
        <v>843600</v>
      </c>
      <c r="S280" s="65">
        <v>21134600</v>
      </c>
      <c r="T280" s="66">
        <f t="shared" si="109"/>
        <v>3.9915590000000001</v>
      </c>
      <c r="U280" s="36">
        <v>48</v>
      </c>
      <c r="V280">
        <v>191</v>
      </c>
      <c r="W280">
        <f t="shared" si="122"/>
        <v>25.13</v>
      </c>
      <c r="X280" s="57">
        <v>161710.70837791401</v>
      </c>
      <c r="Y280" s="46">
        <v>97000</v>
      </c>
      <c r="Z280" s="37">
        <f t="shared" si="110"/>
        <v>0.42013600000000001</v>
      </c>
      <c r="AA280" s="37" t="str">
        <f t="shared" si="111"/>
        <v/>
      </c>
      <c r="AB280" s="37" t="str">
        <f t="shared" si="112"/>
        <v/>
      </c>
      <c r="AC280" s="76">
        <f t="shared" si="123"/>
        <v>711.66900971077916</v>
      </c>
      <c r="AD280" s="76">
        <f t="shared" si="124"/>
        <v>0</v>
      </c>
      <c r="AE280" s="76">
        <f t="shared" si="130"/>
        <v>0</v>
      </c>
      <c r="AF280" s="76" t="str">
        <f t="shared" si="125"/>
        <v/>
      </c>
      <c r="AG280" s="37" t="str">
        <f t="shared" si="113"/>
        <v/>
      </c>
      <c r="AH280" s="37" t="str">
        <f t="shared" si="114"/>
        <v/>
      </c>
      <c r="AI280" s="38">
        <f t="shared" si="126"/>
        <v>711.67</v>
      </c>
      <c r="AJ280" s="38">
        <f t="shared" si="115"/>
        <v>711.67</v>
      </c>
      <c r="AK280" s="36">
        <f t="shared" si="116"/>
        <v>85069</v>
      </c>
      <c r="AL280" s="39">
        <f t="shared" si="117"/>
        <v>0.12439734468690533</v>
      </c>
      <c r="AM280" s="36">
        <f t="shared" si="127"/>
        <v>6193.3705999269559</v>
      </c>
      <c r="AN280" s="36">
        <f t="shared" si="128"/>
        <v>41475</v>
      </c>
      <c r="AO280" s="36">
        <f t="shared" si="118"/>
        <v>2150</v>
      </c>
      <c r="AP280" s="36">
        <f t="shared" si="119"/>
        <v>4850</v>
      </c>
      <c r="AQ280" s="36">
        <f t="shared" si="129"/>
        <v>33132</v>
      </c>
      <c r="AR280" s="40">
        <f t="shared" si="120"/>
        <v>41475</v>
      </c>
      <c r="AS280" s="37"/>
      <c r="AT280" s="37">
        <f t="shared" si="121"/>
        <v>1</v>
      </c>
    </row>
    <row r="281" spans="1:46" ht="15" customHeight="1" x14ac:dyDescent="0.25">
      <c r="A281" s="43">
        <v>69</v>
      </c>
      <c r="B281" s="43">
        <v>2900</v>
      </c>
      <c r="C281" s="44" t="s">
        <v>267</v>
      </c>
      <c r="D281" s="35">
        <v>177892</v>
      </c>
      <c r="E281" s="36">
        <v>512</v>
      </c>
      <c r="F281" s="58">
        <f t="shared" si="106"/>
        <v>2.7092699609758308</v>
      </c>
      <c r="G281" s="52">
        <v>68</v>
      </c>
      <c r="H281" s="52">
        <v>300</v>
      </c>
      <c r="I281" s="37">
        <f t="shared" si="105"/>
        <v>22.666700000000002</v>
      </c>
      <c r="J281" s="37">
        <v>650</v>
      </c>
      <c r="K281" s="37">
        <v>648</v>
      </c>
      <c r="L281" s="37">
        <v>574</v>
      </c>
      <c r="M281" s="37">
        <v>503</v>
      </c>
      <c r="N281" s="48">
        <v>528</v>
      </c>
      <c r="O281" s="55">
        <v>517</v>
      </c>
      <c r="P281" s="45">
        <f t="shared" si="107"/>
        <v>650</v>
      </c>
      <c r="Q281" s="38">
        <f t="shared" si="108"/>
        <v>21.23</v>
      </c>
      <c r="R281" s="65">
        <v>4034100</v>
      </c>
      <c r="S281" s="65">
        <v>18027214</v>
      </c>
      <c r="T281" s="66">
        <f t="shared" si="109"/>
        <v>22.377834</v>
      </c>
      <c r="U281" s="36">
        <v>106</v>
      </c>
      <c r="V281">
        <v>508</v>
      </c>
      <c r="W281">
        <f t="shared" si="122"/>
        <v>20.87</v>
      </c>
      <c r="X281" s="57">
        <v>190807.319499779</v>
      </c>
      <c r="Y281" s="46">
        <v>335003</v>
      </c>
      <c r="Z281" s="37">
        <f t="shared" si="110"/>
        <v>0.42013600000000001</v>
      </c>
      <c r="AA281" s="37" t="str">
        <f t="shared" si="111"/>
        <v/>
      </c>
      <c r="AB281" s="37" t="str">
        <f t="shared" si="112"/>
        <v/>
      </c>
      <c r="AC281" s="76">
        <f t="shared" si="123"/>
        <v>794.90242117045852</v>
      </c>
      <c r="AD281" s="76">
        <f t="shared" si="124"/>
        <v>0</v>
      </c>
      <c r="AE281" s="76">
        <f t="shared" si="130"/>
        <v>0</v>
      </c>
      <c r="AF281" s="76" t="str">
        <f t="shared" si="125"/>
        <v/>
      </c>
      <c r="AG281" s="37" t="str">
        <f t="shared" si="113"/>
        <v/>
      </c>
      <c r="AH281" s="37" t="str">
        <f t="shared" si="114"/>
        <v/>
      </c>
      <c r="AI281" s="38">
        <f t="shared" si="126"/>
        <v>794.9</v>
      </c>
      <c r="AJ281" s="38">
        <f t="shared" si="115"/>
        <v>794.9</v>
      </c>
      <c r="AK281" s="36">
        <f t="shared" si="116"/>
        <v>326824</v>
      </c>
      <c r="AL281" s="39">
        <f t="shared" si="117"/>
        <v>0.12439734468690533</v>
      </c>
      <c r="AM281" s="36">
        <f t="shared" si="127"/>
        <v>18526.745338910187</v>
      </c>
      <c r="AN281" s="36">
        <f t="shared" si="128"/>
        <v>196419</v>
      </c>
      <c r="AO281" s="36">
        <f t="shared" si="118"/>
        <v>5120</v>
      </c>
      <c r="AP281" s="36">
        <f t="shared" si="119"/>
        <v>16750.150000000001</v>
      </c>
      <c r="AQ281" s="36">
        <f t="shared" si="129"/>
        <v>172772</v>
      </c>
      <c r="AR281" s="40">
        <f t="shared" si="120"/>
        <v>196419</v>
      </c>
      <c r="AS281" s="37"/>
      <c r="AT281" s="37">
        <f t="shared" si="121"/>
        <v>1</v>
      </c>
    </row>
    <row r="282" spans="1:46" ht="15" customHeight="1" x14ac:dyDescent="0.25">
      <c r="A282" s="43">
        <v>42</v>
      </c>
      <c r="B282" s="43">
        <v>500</v>
      </c>
      <c r="C282" s="44" t="s">
        <v>268</v>
      </c>
      <c r="D282" s="35">
        <v>10182</v>
      </c>
      <c r="E282" s="36">
        <v>28</v>
      </c>
      <c r="F282" s="58">
        <f t="shared" si="106"/>
        <v>1.4471580313422192</v>
      </c>
      <c r="G282" s="52">
        <v>7</v>
      </c>
      <c r="H282" s="52">
        <v>10</v>
      </c>
      <c r="I282" s="37">
        <f t="shared" si="105"/>
        <v>70</v>
      </c>
      <c r="J282" s="37">
        <v>58</v>
      </c>
      <c r="K282" s="37">
        <v>55</v>
      </c>
      <c r="L282" s="37">
        <v>53</v>
      </c>
      <c r="M282" s="37">
        <v>61</v>
      </c>
      <c r="N282" s="48">
        <v>39</v>
      </c>
      <c r="O282" s="55">
        <v>28</v>
      </c>
      <c r="P282" s="45">
        <f t="shared" si="107"/>
        <v>61</v>
      </c>
      <c r="Q282" s="38">
        <f t="shared" si="108"/>
        <v>54.1</v>
      </c>
      <c r="R282" s="65">
        <v>255100</v>
      </c>
      <c r="S282" s="65">
        <v>765974</v>
      </c>
      <c r="T282" s="66">
        <f t="shared" si="109"/>
        <v>33.304001999999997</v>
      </c>
      <c r="U282" s="36">
        <v>5</v>
      </c>
      <c r="V282">
        <v>27</v>
      </c>
      <c r="W282">
        <f t="shared" si="122"/>
        <v>18.52</v>
      </c>
      <c r="X282" s="57">
        <v>10154.3207438022</v>
      </c>
      <c r="Y282" s="46">
        <v>17000</v>
      </c>
      <c r="Z282" s="37">
        <f t="shared" si="110"/>
        <v>0.42013600000000001</v>
      </c>
      <c r="AA282" s="37" t="str">
        <f t="shared" si="111"/>
        <v/>
      </c>
      <c r="AB282" s="37" t="str">
        <f t="shared" si="112"/>
        <v/>
      </c>
      <c r="AC282" s="76">
        <f t="shared" si="123"/>
        <v>516.13092448877535</v>
      </c>
      <c r="AD282" s="76">
        <f t="shared" si="124"/>
        <v>0</v>
      </c>
      <c r="AE282" s="76">
        <f t="shared" si="130"/>
        <v>0</v>
      </c>
      <c r="AF282" s="76" t="str">
        <f t="shared" si="125"/>
        <v/>
      </c>
      <c r="AG282" s="37" t="str">
        <f t="shared" si="113"/>
        <v/>
      </c>
      <c r="AH282" s="37" t="str">
        <f t="shared" si="114"/>
        <v/>
      </c>
      <c r="AI282" s="38">
        <f t="shared" si="126"/>
        <v>516.13</v>
      </c>
      <c r="AJ282" s="38">
        <f t="shared" si="115"/>
        <v>516.13</v>
      </c>
      <c r="AK282" s="36">
        <f t="shared" si="116"/>
        <v>10185</v>
      </c>
      <c r="AL282" s="39">
        <f t="shared" si="117"/>
        <v>0.12439734468690533</v>
      </c>
      <c r="AM282" s="36">
        <f t="shared" si="127"/>
        <v>0.37319203406071599</v>
      </c>
      <c r="AN282" s="36">
        <f t="shared" si="128"/>
        <v>10182</v>
      </c>
      <c r="AO282" s="36">
        <f t="shared" si="118"/>
        <v>280</v>
      </c>
      <c r="AP282" s="36">
        <f t="shared" si="119"/>
        <v>850</v>
      </c>
      <c r="AQ282" s="36">
        <f t="shared" si="129"/>
        <v>9902</v>
      </c>
      <c r="AR282" s="40">
        <f t="shared" si="120"/>
        <v>10182</v>
      </c>
      <c r="AS282" s="37"/>
      <c r="AT282" s="37">
        <f t="shared" si="121"/>
        <v>1</v>
      </c>
    </row>
    <row r="283" spans="1:46" ht="15" customHeight="1" x14ac:dyDescent="0.25">
      <c r="A283" s="43">
        <v>5</v>
      </c>
      <c r="B283" s="43">
        <v>200</v>
      </c>
      <c r="C283" s="44" t="s">
        <v>269</v>
      </c>
      <c r="D283" s="35">
        <v>857709</v>
      </c>
      <c r="E283" s="36">
        <v>2699</v>
      </c>
      <c r="F283" s="58">
        <f t="shared" si="106"/>
        <v>3.4312028845565168</v>
      </c>
      <c r="G283" s="52">
        <v>176</v>
      </c>
      <c r="H283" s="52">
        <v>1000</v>
      </c>
      <c r="I283" s="37">
        <f t="shared" si="105"/>
        <v>17.599999999999998</v>
      </c>
      <c r="J283" s="37">
        <v>1271</v>
      </c>
      <c r="K283" s="37">
        <v>1606</v>
      </c>
      <c r="L283" s="37">
        <v>1854</v>
      </c>
      <c r="M283" s="37">
        <v>2154</v>
      </c>
      <c r="N283" s="45">
        <v>2603</v>
      </c>
      <c r="O283" s="55">
        <v>2711</v>
      </c>
      <c r="P283" s="45">
        <f t="shared" si="107"/>
        <v>2711</v>
      </c>
      <c r="Q283" s="38">
        <f t="shared" si="108"/>
        <v>0.44</v>
      </c>
      <c r="R283" s="65">
        <v>31817400</v>
      </c>
      <c r="S283" s="65">
        <v>189661500</v>
      </c>
      <c r="T283" s="66">
        <f t="shared" si="109"/>
        <v>16.775887999999998</v>
      </c>
      <c r="U283" s="36">
        <v>331</v>
      </c>
      <c r="V283">
        <v>2712</v>
      </c>
      <c r="W283">
        <f t="shared" si="122"/>
        <v>12.21</v>
      </c>
      <c r="X283" s="57">
        <v>2140262.2102435599</v>
      </c>
      <c r="Y283" s="46">
        <v>1123747</v>
      </c>
      <c r="Z283" s="37">
        <f t="shared" si="110"/>
        <v>0.42013600000000001</v>
      </c>
      <c r="AA283" s="37">
        <f t="shared" si="111"/>
        <v>0.39800000000000002</v>
      </c>
      <c r="AB283" s="37" t="str">
        <f t="shared" si="112"/>
        <v/>
      </c>
      <c r="AC283" s="76">
        <f t="shared" si="123"/>
        <v>954.36079953218973</v>
      </c>
      <c r="AD283" s="76">
        <f t="shared" si="124"/>
        <v>892.759545108</v>
      </c>
      <c r="AE283" s="76">
        <f t="shared" si="130"/>
        <v>0</v>
      </c>
      <c r="AF283" s="76">
        <f t="shared" si="125"/>
        <v>929.84350027136225</v>
      </c>
      <c r="AG283" s="37" t="str">
        <f t="shared" si="113"/>
        <v/>
      </c>
      <c r="AH283" s="37">
        <f t="shared" si="114"/>
        <v>1</v>
      </c>
      <c r="AI283" s="38">
        <f t="shared" si="126"/>
        <v>929.84</v>
      </c>
      <c r="AJ283" s="38">
        <f t="shared" si="115"/>
        <v>929.84</v>
      </c>
      <c r="AK283" s="36">
        <f t="shared" si="116"/>
        <v>1610437</v>
      </c>
      <c r="AL283" s="39">
        <f t="shared" si="117"/>
        <v>0.12439734468690533</v>
      </c>
      <c r="AM283" s="36">
        <f t="shared" si="127"/>
        <v>93637.364471484878</v>
      </c>
      <c r="AN283" s="36">
        <f t="shared" si="128"/>
        <v>951346</v>
      </c>
      <c r="AO283" s="36">
        <f t="shared" si="118"/>
        <v>26990</v>
      </c>
      <c r="AP283" s="36">
        <f t="shared" si="119"/>
        <v>56187.350000000006</v>
      </c>
      <c r="AQ283" s="36">
        <f t="shared" si="129"/>
        <v>830719</v>
      </c>
      <c r="AR283" s="40">
        <f t="shared" si="120"/>
        <v>951346</v>
      </c>
      <c r="AS283" s="37"/>
      <c r="AT283" s="37">
        <f t="shared" si="121"/>
        <v>1</v>
      </c>
    </row>
    <row r="284" spans="1:46" ht="15" customHeight="1" x14ac:dyDescent="0.25">
      <c r="A284" s="43">
        <v>21</v>
      </c>
      <c r="B284" s="43">
        <v>500</v>
      </c>
      <c r="C284" s="44" t="s">
        <v>270</v>
      </c>
      <c r="D284" s="35">
        <v>0</v>
      </c>
      <c r="E284" s="36">
        <v>170</v>
      </c>
      <c r="F284" s="58">
        <f t="shared" si="106"/>
        <v>2.2304489213782741</v>
      </c>
      <c r="G284" s="52">
        <v>22</v>
      </c>
      <c r="H284" s="52">
        <v>112</v>
      </c>
      <c r="I284" s="37">
        <f t="shared" si="105"/>
        <v>19.642900000000001</v>
      </c>
      <c r="J284" s="37">
        <v>158</v>
      </c>
      <c r="K284" s="37">
        <v>191</v>
      </c>
      <c r="L284" s="37">
        <v>171</v>
      </c>
      <c r="M284" s="37">
        <v>197</v>
      </c>
      <c r="N284" s="48">
        <v>185</v>
      </c>
      <c r="O284" s="55">
        <v>170</v>
      </c>
      <c r="P284" s="45">
        <f t="shared" si="107"/>
        <v>197</v>
      </c>
      <c r="Q284" s="38">
        <f t="shared" si="108"/>
        <v>13.71</v>
      </c>
      <c r="R284" s="65">
        <v>2685300</v>
      </c>
      <c r="S284" s="65">
        <v>39417140</v>
      </c>
      <c r="T284" s="66">
        <f t="shared" si="109"/>
        <v>6.812519</v>
      </c>
      <c r="U284" s="36">
        <v>40</v>
      </c>
      <c r="V284">
        <v>160</v>
      </c>
      <c r="W284">
        <f t="shared" si="122"/>
        <v>25</v>
      </c>
      <c r="X284" s="57">
        <v>377132.70712459198</v>
      </c>
      <c r="Y284" s="46">
        <v>156702</v>
      </c>
      <c r="Z284" s="37">
        <f t="shared" si="110"/>
        <v>0.42013600000000001</v>
      </c>
      <c r="AA284" s="37" t="str">
        <f t="shared" si="111"/>
        <v/>
      </c>
      <c r="AB284" s="37" t="str">
        <f t="shared" si="112"/>
        <v/>
      </c>
      <c r="AC284" s="76">
        <f t="shared" si="123"/>
        <v>689.14186640726905</v>
      </c>
      <c r="AD284" s="76">
        <f t="shared" si="124"/>
        <v>0</v>
      </c>
      <c r="AE284" s="76">
        <f t="shared" si="130"/>
        <v>0</v>
      </c>
      <c r="AF284" s="76" t="str">
        <f t="shared" si="125"/>
        <v/>
      </c>
      <c r="AG284" s="37" t="str">
        <f t="shared" si="113"/>
        <v/>
      </c>
      <c r="AH284" s="37" t="str">
        <f t="shared" si="114"/>
        <v/>
      </c>
      <c r="AI284" s="38">
        <f t="shared" si="126"/>
        <v>689.14</v>
      </c>
      <c r="AJ284" s="38">
        <f t="shared" si="115"/>
        <v>689.14</v>
      </c>
      <c r="AK284" s="36">
        <f t="shared" si="116"/>
        <v>0</v>
      </c>
      <c r="AL284" s="39">
        <f t="shared" si="117"/>
        <v>0.12439734468690533</v>
      </c>
      <c r="AM284" s="36">
        <f t="shared" si="127"/>
        <v>0</v>
      </c>
      <c r="AN284" s="36">
        <f t="shared" si="128"/>
        <v>0</v>
      </c>
      <c r="AO284" s="36">
        <f t="shared" si="118"/>
        <v>1700</v>
      </c>
      <c r="AP284" s="36">
        <f t="shared" si="119"/>
        <v>7835.1</v>
      </c>
      <c r="AQ284" s="36">
        <f t="shared" si="129"/>
        <v>-1700</v>
      </c>
      <c r="AR284" s="40">
        <f t="shared" si="120"/>
        <v>0</v>
      </c>
      <c r="AS284" s="37"/>
      <c r="AT284" s="37">
        <f t="shared" si="121"/>
        <v>0</v>
      </c>
    </row>
    <row r="285" spans="1:46" ht="15" customHeight="1" x14ac:dyDescent="0.25">
      <c r="A285" s="43">
        <v>82</v>
      </c>
      <c r="B285" s="43">
        <v>600</v>
      </c>
      <c r="C285" s="44" t="s">
        <v>271</v>
      </c>
      <c r="D285" s="35">
        <v>0</v>
      </c>
      <c r="E285" s="36">
        <v>20991</v>
      </c>
      <c r="F285" s="58">
        <f t="shared" si="106"/>
        <v>4.3220331286318032</v>
      </c>
      <c r="G285" s="52">
        <v>544</v>
      </c>
      <c r="H285" s="52">
        <v>8433</v>
      </c>
      <c r="I285" s="37">
        <f t="shared" si="105"/>
        <v>6.4507999999999992</v>
      </c>
      <c r="J285" s="37">
        <v>3207</v>
      </c>
      <c r="K285" s="37">
        <v>4596</v>
      </c>
      <c r="L285" s="37">
        <v>5833</v>
      </c>
      <c r="M285" s="37">
        <v>14440</v>
      </c>
      <c r="N285" s="45">
        <v>18375</v>
      </c>
      <c r="O285" s="55">
        <v>20611</v>
      </c>
      <c r="P285" s="45">
        <f t="shared" si="107"/>
        <v>20611</v>
      </c>
      <c r="Q285" s="38">
        <f t="shared" si="108"/>
        <v>0</v>
      </c>
      <c r="R285" s="65">
        <v>307528600</v>
      </c>
      <c r="S285" s="65">
        <v>3200132100</v>
      </c>
      <c r="T285" s="66">
        <f t="shared" si="109"/>
        <v>9.6098719999999993</v>
      </c>
      <c r="U285" s="36">
        <v>3203</v>
      </c>
      <c r="V285">
        <v>20366</v>
      </c>
      <c r="W285">
        <f t="shared" si="122"/>
        <v>15.73</v>
      </c>
      <c r="X285" s="57">
        <v>32456174.797480501</v>
      </c>
      <c r="Y285" s="46">
        <v>12278701</v>
      </c>
      <c r="Z285" s="37">
        <f t="shared" si="110"/>
        <v>0.42013600000000001</v>
      </c>
      <c r="AA285" s="37" t="str">
        <f t="shared" si="111"/>
        <v/>
      </c>
      <c r="AB285" s="37" t="str">
        <f t="shared" si="112"/>
        <v/>
      </c>
      <c r="AC285" s="76">
        <f t="shared" si="123"/>
        <v>0</v>
      </c>
      <c r="AD285" s="76">
        <f t="shared" si="124"/>
        <v>0</v>
      </c>
      <c r="AE285" s="76">
        <f t="shared" si="130"/>
        <v>671.72849590319993</v>
      </c>
      <c r="AF285" s="76" t="str">
        <f t="shared" si="125"/>
        <v/>
      </c>
      <c r="AG285" s="37" t="str">
        <f t="shared" si="113"/>
        <v/>
      </c>
      <c r="AH285" s="37" t="str">
        <f t="shared" si="114"/>
        <v/>
      </c>
      <c r="AI285" s="38">
        <f t="shared" si="126"/>
        <v>671.73</v>
      </c>
      <c r="AJ285" s="38">
        <f t="shared" si="115"/>
        <v>671.73</v>
      </c>
      <c r="AK285" s="36">
        <f t="shared" si="116"/>
        <v>464277</v>
      </c>
      <c r="AL285" s="39">
        <f t="shared" si="117"/>
        <v>0.12439734468690533</v>
      </c>
      <c r="AM285" s="36">
        <f t="shared" si="127"/>
        <v>57754.825999202345</v>
      </c>
      <c r="AN285" s="36">
        <f t="shared" si="128"/>
        <v>57755</v>
      </c>
      <c r="AO285" s="36">
        <f t="shared" si="118"/>
        <v>209910</v>
      </c>
      <c r="AP285" s="36">
        <f t="shared" si="119"/>
        <v>613935.05000000005</v>
      </c>
      <c r="AQ285" s="36">
        <f t="shared" si="129"/>
        <v>-209910</v>
      </c>
      <c r="AR285" s="40">
        <f t="shared" si="120"/>
        <v>57755</v>
      </c>
      <c r="AS285" s="37"/>
      <c r="AT285" s="37">
        <f t="shared" si="121"/>
        <v>1</v>
      </c>
    </row>
    <row r="286" spans="1:46" ht="15" customHeight="1" x14ac:dyDescent="0.25">
      <c r="A286" s="43">
        <v>48</v>
      </c>
      <c r="B286" s="43">
        <v>200</v>
      </c>
      <c r="C286" s="44" t="s">
        <v>272</v>
      </c>
      <c r="D286" s="35">
        <v>124120</v>
      </c>
      <c r="E286" s="36">
        <v>561</v>
      </c>
      <c r="F286" s="58">
        <f t="shared" si="106"/>
        <v>2.7489628612561616</v>
      </c>
      <c r="G286" s="52">
        <v>63</v>
      </c>
      <c r="H286" s="52">
        <v>264</v>
      </c>
      <c r="I286" s="37">
        <f t="shared" si="105"/>
        <v>23.863599999999998</v>
      </c>
      <c r="J286" s="37">
        <v>273</v>
      </c>
      <c r="K286" s="37">
        <v>283</v>
      </c>
      <c r="L286" s="37">
        <v>354</v>
      </c>
      <c r="M286" s="37">
        <v>389</v>
      </c>
      <c r="N286" s="48">
        <v>533</v>
      </c>
      <c r="O286" s="55">
        <v>559</v>
      </c>
      <c r="P286" s="45">
        <f t="shared" si="107"/>
        <v>559</v>
      </c>
      <c r="Q286" s="38">
        <f t="shared" si="108"/>
        <v>0</v>
      </c>
      <c r="R286" s="65">
        <v>2871000</v>
      </c>
      <c r="S286" s="65">
        <v>44677066</v>
      </c>
      <c r="T286" s="66">
        <f t="shared" si="109"/>
        <v>6.4261160000000004</v>
      </c>
      <c r="U286" s="36">
        <v>56</v>
      </c>
      <c r="V286">
        <v>638</v>
      </c>
      <c r="W286">
        <f t="shared" si="122"/>
        <v>8.7799999999999994</v>
      </c>
      <c r="X286" s="57">
        <v>394187.35681311903</v>
      </c>
      <c r="Y286" s="46">
        <v>136036</v>
      </c>
      <c r="Z286" s="37">
        <f t="shared" si="110"/>
        <v>0.42013600000000001</v>
      </c>
      <c r="AA286" s="37" t="str">
        <f t="shared" si="111"/>
        <v/>
      </c>
      <c r="AB286" s="37" t="str">
        <f t="shared" si="112"/>
        <v/>
      </c>
      <c r="AC286" s="76">
        <f t="shared" si="123"/>
        <v>803.66966990567721</v>
      </c>
      <c r="AD286" s="76">
        <f t="shared" si="124"/>
        <v>0</v>
      </c>
      <c r="AE286" s="76">
        <f t="shared" si="130"/>
        <v>0</v>
      </c>
      <c r="AF286" s="76" t="str">
        <f t="shared" si="125"/>
        <v/>
      </c>
      <c r="AG286" s="37" t="str">
        <f t="shared" si="113"/>
        <v/>
      </c>
      <c r="AH286" s="37" t="str">
        <f t="shared" si="114"/>
        <v/>
      </c>
      <c r="AI286" s="38">
        <f t="shared" si="126"/>
        <v>803.67</v>
      </c>
      <c r="AJ286" s="38">
        <f t="shared" si="115"/>
        <v>803.67</v>
      </c>
      <c r="AK286" s="36">
        <f t="shared" si="116"/>
        <v>285247</v>
      </c>
      <c r="AL286" s="39">
        <f t="shared" si="117"/>
        <v>0.12439734468690533</v>
      </c>
      <c r="AM286" s="36">
        <f t="shared" si="127"/>
        <v>20043.770957366996</v>
      </c>
      <c r="AN286" s="36">
        <f t="shared" si="128"/>
        <v>144164</v>
      </c>
      <c r="AO286" s="36">
        <f t="shared" si="118"/>
        <v>5610</v>
      </c>
      <c r="AP286" s="36">
        <f t="shared" si="119"/>
        <v>6801.8</v>
      </c>
      <c r="AQ286" s="36">
        <f t="shared" si="129"/>
        <v>118510</v>
      </c>
      <c r="AR286" s="40">
        <f t="shared" si="120"/>
        <v>144164</v>
      </c>
      <c r="AS286" s="37"/>
      <c r="AT286" s="37">
        <f t="shared" si="121"/>
        <v>1</v>
      </c>
    </row>
    <row r="287" spans="1:46" ht="15" customHeight="1" x14ac:dyDescent="0.25">
      <c r="A287" s="43">
        <v>18</v>
      </c>
      <c r="B287" s="43">
        <v>900</v>
      </c>
      <c r="C287" s="44" t="s">
        <v>273</v>
      </c>
      <c r="D287" s="35">
        <v>218</v>
      </c>
      <c r="E287" s="36">
        <v>85</v>
      </c>
      <c r="F287" s="58">
        <f t="shared" si="106"/>
        <v>1.9294189257142926</v>
      </c>
      <c r="G287" s="52">
        <v>19</v>
      </c>
      <c r="H287" s="52">
        <v>49</v>
      </c>
      <c r="I287" s="37">
        <f t="shared" si="105"/>
        <v>38.775500000000001</v>
      </c>
      <c r="J287" s="37">
        <v>54</v>
      </c>
      <c r="K287" s="37">
        <v>83</v>
      </c>
      <c r="L287" s="37">
        <v>92</v>
      </c>
      <c r="M287" s="37">
        <v>74</v>
      </c>
      <c r="N287" s="48">
        <v>69</v>
      </c>
      <c r="O287" s="55">
        <v>84</v>
      </c>
      <c r="P287" s="45">
        <f t="shared" si="107"/>
        <v>92</v>
      </c>
      <c r="Q287" s="38">
        <f t="shared" si="108"/>
        <v>7.61</v>
      </c>
      <c r="R287" s="65">
        <v>1068300</v>
      </c>
      <c r="S287" s="65">
        <v>9873898</v>
      </c>
      <c r="T287" s="66">
        <f t="shared" si="109"/>
        <v>10.819435</v>
      </c>
      <c r="U287" s="36">
        <v>26</v>
      </c>
      <c r="V287">
        <v>80</v>
      </c>
      <c r="W287">
        <f t="shared" si="122"/>
        <v>32.5</v>
      </c>
      <c r="X287" s="57">
        <v>86008.362994700394</v>
      </c>
      <c r="Y287" s="46">
        <v>23000</v>
      </c>
      <c r="Z287" s="37">
        <f t="shared" si="110"/>
        <v>0.42013600000000001</v>
      </c>
      <c r="AA287" s="37" t="str">
        <f t="shared" si="111"/>
        <v/>
      </c>
      <c r="AB287" s="37" t="str">
        <f t="shared" si="112"/>
        <v/>
      </c>
      <c r="AC287" s="76">
        <f t="shared" si="123"/>
        <v>622.65126405499586</v>
      </c>
      <c r="AD287" s="76">
        <f t="shared" si="124"/>
        <v>0</v>
      </c>
      <c r="AE287" s="76">
        <f t="shared" si="130"/>
        <v>0</v>
      </c>
      <c r="AF287" s="76" t="str">
        <f t="shared" si="125"/>
        <v/>
      </c>
      <c r="AG287" s="37" t="str">
        <f t="shared" si="113"/>
        <v/>
      </c>
      <c r="AH287" s="37" t="str">
        <f t="shared" si="114"/>
        <v/>
      </c>
      <c r="AI287" s="38">
        <f t="shared" si="126"/>
        <v>622.65</v>
      </c>
      <c r="AJ287" s="38">
        <f t="shared" si="115"/>
        <v>622.65</v>
      </c>
      <c r="AK287" s="36">
        <f t="shared" si="116"/>
        <v>16790</v>
      </c>
      <c r="AL287" s="39">
        <f t="shared" si="117"/>
        <v>0.12439734468690533</v>
      </c>
      <c r="AM287" s="36">
        <f t="shared" si="127"/>
        <v>2061.5127961513949</v>
      </c>
      <c r="AN287" s="36">
        <f t="shared" si="128"/>
        <v>2280</v>
      </c>
      <c r="AO287" s="36">
        <f t="shared" si="118"/>
        <v>850</v>
      </c>
      <c r="AP287" s="36">
        <f t="shared" si="119"/>
        <v>1150</v>
      </c>
      <c r="AQ287" s="36">
        <f t="shared" si="129"/>
        <v>-632</v>
      </c>
      <c r="AR287" s="40">
        <f t="shared" si="120"/>
        <v>2280</v>
      </c>
      <c r="AS287" s="37"/>
      <c r="AT287" s="37">
        <f t="shared" si="121"/>
        <v>1</v>
      </c>
    </row>
    <row r="288" spans="1:46" ht="15" customHeight="1" x14ac:dyDescent="0.25">
      <c r="A288" s="43">
        <v>60</v>
      </c>
      <c r="B288" s="43">
        <v>1100</v>
      </c>
      <c r="C288" s="44" t="s">
        <v>274</v>
      </c>
      <c r="D288" s="35">
        <v>603777</v>
      </c>
      <c r="E288" s="36">
        <v>1416</v>
      </c>
      <c r="F288" s="58">
        <f t="shared" si="106"/>
        <v>3.1510632533537501</v>
      </c>
      <c r="G288" s="52">
        <v>193</v>
      </c>
      <c r="H288" s="52">
        <v>631</v>
      </c>
      <c r="I288" s="37">
        <f t="shared" si="105"/>
        <v>30.586400000000001</v>
      </c>
      <c r="J288" s="37">
        <v>1684</v>
      </c>
      <c r="K288" s="37">
        <v>1599</v>
      </c>
      <c r="L288" s="37">
        <v>1529</v>
      </c>
      <c r="M288" s="37">
        <v>1575</v>
      </c>
      <c r="N288" s="45">
        <v>1527</v>
      </c>
      <c r="O288" s="55">
        <v>1434</v>
      </c>
      <c r="P288" s="45">
        <f t="shared" si="107"/>
        <v>1684</v>
      </c>
      <c r="Q288" s="38">
        <f t="shared" si="108"/>
        <v>15.91</v>
      </c>
      <c r="R288" s="65">
        <v>26135200</v>
      </c>
      <c r="S288" s="65">
        <v>79284000</v>
      </c>
      <c r="T288" s="66">
        <f t="shared" si="109"/>
        <v>32.964027999999999</v>
      </c>
      <c r="U288" s="36">
        <v>411</v>
      </c>
      <c r="V288">
        <v>1384</v>
      </c>
      <c r="W288">
        <f t="shared" si="122"/>
        <v>29.7</v>
      </c>
      <c r="X288" s="57">
        <v>861472.41909000103</v>
      </c>
      <c r="Y288" s="46">
        <v>446029</v>
      </c>
      <c r="Z288" s="37">
        <f t="shared" si="110"/>
        <v>0.42013600000000001</v>
      </c>
      <c r="AA288" s="37" t="str">
        <f t="shared" si="111"/>
        <v/>
      </c>
      <c r="AB288" s="37" t="str">
        <f t="shared" si="112"/>
        <v/>
      </c>
      <c r="AC288" s="76">
        <f t="shared" si="123"/>
        <v>892.48439821101624</v>
      </c>
      <c r="AD288" s="76">
        <f t="shared" si="124"/>
        <v>0</v>
      </c>
      <c r="AE288" s="76">
        <f t="shared" si="130"/>
        <v>0</v>
      </c>
      <c r="AF288" s="76" t="str">
        <f t="shared" si="125"/>
        <v/>
      </c>
      <c r="AG288" s="37" t="str">
        <f t="shared" si="113"/>
        <v/>
      </c>
      <c r="AH288" s="37" t="str">
        <f t="shared" si="114"/>
        <v/>
      </c>
      <c r="AI288" s="38">
        <f t="shared" si="126"/>
        <v>892.48</v>
      </c>
      <c r="AJ288" s="38">
        <f t="shared" si="115"/>
        <v>892.48</v>
      </c>
      <c r="AK288" s="36">
        <f t="shared" si="116"/>
        <v>901816</v>
      </c>
      <c r="AL288" s="39">
        <f t="shared" si="117"/>
        <v>0.12439734468690533</v>
      </c>
      <c r="AM288" s="36">
        <f t="shared" si="127"/>
        <v>37075.26021314058</v>
      </c>
      <c r="AN288" s="36">
        <f t="shared" si="128"/>
        <v>640852</v>
      </c>
      <c r="AO288" s="36">
        <f t="shared" si="118"/>
        <v>14160</v>
      </c>
      <c r="AP288" s="36">
        <f t="shared" si="119"/>
        <v>22301.45</v>
      </c>
      <c r="AQ288" s="36">
        <f t="shared" si="129"/>
        <v>589617</v>
      </c>
      <c r="AR288" s="40">
        <f t="shared" si="120"/>
        <v>640852</v>
      </c>
      <c r="AS288" s="37"/>
      <c r="AT288" s="37">
        <f t="shared" si="121"/>
        <v>1</v>
      </c>
    </row>
    <row r="289" spans="1:46" ht="15" customHeight="1" x14ac:dyDescent="0.25">
      <c r="A289" s="43">
        <v>23</v>
      </c>
      <c r="B289" s="43">
        <v>300</v>
      </c>
      <c r="C289" s="44" t="s">
        <v>275</v>
      </c>
      <c r="D289" s="35">
        <v>82615</v>
      </c>
      <c r="E289" s="36">
        <v>409</v>
      </c>
      <c r="F289" s="58">
        <f t="shared" si="106"/>
        <v>2.6117233080073419</v>
      </c>
      <c r="G289" s="52">
        <v>99</v>
      </c>
      <c r="H289" s="52">
        <v>209</v>
      </c>
      <c r="I289" s="37">
        <f t="shared" si="105"/>
        <v>47.368400000000001</v>
      </c>
      <c r="J289" s="37">
        <v>347</v>
      </c>
      <c r="K289" s="37">
        <v>327</v>
      </c>
      <c r="L289" s="37">
        <v>327</v>
      </c>
      <c r="M289" s="37">
        <v>343</v>
      </c>
      <c r="N289" s="48">
        <v>410</v>
      </c>
      <c r="O289" s="55">
        <v>409</v>
      </c>
      <c r="P289" s="45">
        <f t="shared" si="107"/>
        <v>410</v>
      </c>
      <c r="Q289" s="38">
        <f t="shared" si="108"/>
        <v>0.24</v>
      </c>
      <c r="R289" s="65">
        <v>5553700</v>
      </c>
      <c r="S289" s="65">
        <v>37596100</v>
      </c>
      <c r="T289" s="66">
        <f t="shared" si="109"/>
        <v>14.772010999999999</v>
      </c>
      <c r="U289" s="36">
        <v>66</v>
      </c>
      <c r="V289">
        <v>517</v>
      </c>
      <c r="W289">
        <f t="shared" si="122"/>
        <v>12.77</v>
      </c>
      <c r="X289" s="57">
        <v>376443.275502562</v>
      </c>
      <c r="Y289" s="46">
        <v>230258</v>
      </c>
      <c r="Z289" s="37">
        <f t="shared" si="110"/>
        <v>0.42013600000000001</v>
      </c>
      <c r="AA289" s="37" t="str">
        <f t="shared" si="111"/>
        <v/>
      </c>
      <c r="AB289" s="37" t="str">
        <f t="shared" si="112"/>
        <v/>
      </c>
      <c r="AC289" s="76">
        <f t="shared" si="123"/>
        <v>773.35660910273759</v>
      </c>
      <c r="AD289" s="76">
        <f t="shared" si="124"/>
        <v>0</v>
      </c>
      <c r="AE289" s="76">
        <f t="shared" si="130"/>
        <v>0</v>
      </c>
      <c r="AF289" s="76" t="str">
        <f t="shared" si="125"/>
        <v/>
      </c>
      <c r="AG289" s="37" t="str">
        <f t="shared" si="113"/>
        <v/>
      </c>
      <c r="AH289" s="37" t="str">
        <f t="shared" si="114"/>
        <v/>
      </c>
      <c r="AI289" s="38">
        <f t="shared" si="126"/>
        <v>773.36</v>
      </c>
      <c r="AJ289" s="38">
        <f t="shared" si="115"/>
        <v>773.36</v>
      </c>
      <c r="AK289" s="36">
        <f t="shared" si="116"/>
        <v>158147</v>
      </c>
      <c r="AL289" s="39">
        <f t="shared" si="117"/>
        <v>0.12439734468690533</v>
      </c>
      <c r="AM289" s="36">
        <f t="shared" si="127"/>
        <v>9395.980238891334</v>
      </c>
      <c r="AN289" s="36">
        <f t="shared" si="128"/>
        <v>92011</v>
      </c>
      <c r="AO289" s="36">
        <f t="shared" si="118"/>
        <v>4090</v>
      </c>
      <c r="AP289" s="36">
        <f t="shared" si="119"/>
        <v>11512.900000000001</v>
      </c>
      <c r="AQ289" s="36">
        <f t="shared" si="129"/>
        <v>78525</v>
      </c>
      <c r="AR289" s="40">
        <f t="shared" si="120"/>
        <v>92011</v>
      </c>
      <c r="AS289" s="37"/>
      <c r="AT289" s="37">
        <f t="shared" si="121"/>
        <v>1</v>
      </c>
    </row>
    <row r="290" spans="1:46" ht="15" customHeight="1" x14ac:dyDescent="0.25">
      <c r="A290" s="43">
        <v>84</v>
      </c>
      <c r="B290" s="43">
        <v>600</v>
      </c>
      <c r="C290" s="44" t="s">
        <v>276</v>
      </c>
      <c r="D290" s="35">
        <v>30054</v>
      </c>
      <c r="E290" s="36">
        <v>122</v>
      </c>
      <c r="F290" s="58">
        <f t="shared" si="106"/>
        <v>2.0863598306747484</v>
      </c>
      <c r="G290" s="52">
        <v>6</v>
      </c>
      <c r="H290" s="52">
        <v>47</v>
      </c>
      <c r="I290" s="37">
        <f t="shared" si="105"/>
        <v>12.766</v>
      </c>
      <c r="J290" s="37">
        <v>185</v>
      </c>
      <c r="K290" s="37">
        <v>161</v>
      </c>
      <c r="L290" s="37">
        <v>160</v>
      </c>
      <c r="M290" s="37">
        <v>143</v>
      </c>
      <c r="N290" s="48">
        <v>116</v>
      </c>
      <c r="O290" s="55">
        <v>126</v>
      </c>
      <c r="P290" s="45">
        <f t="shared" si="107"/>
        <v>185</v>
      </c>
      <c r="Q290" s="38">
        <f t="shared" si="108"/>
        <v>34.049999999999997</v>
      </c>
      <c r="R290" s="65">
        <v>478900</v>
      </c>
      <c r="S290" s="65">
        <v>3067748</v>
      </c>
      <c r="T290" s="66">
        <f t="shared" si="109"/>
        <v>15.610799999999999</v>
      </c>
      <c r="U290" s="36">
        <v>14</v>
      </c>
      <c r="V290">
        <v>121</v>
      </c>
      <c r="W290">
        <f t="shared" si="122"/>
        <v>11.57</v>
      </c>
      <c r="X290" s="57">
        <v>33005.129056208702</v>
      </c>
      <c r="Y290" s="46">
        <v>18283</v>
      </c>
      <c r="Z290" s="37">
        <f t="shared" si="110"/>
        <v>0.42013600000000001</v>
      </c>
      <c r="AA290" s="37" t="str">
        <f t="shared" si="111"/>
        <v/>
      </c>
      <c r="AB290" s="37" t="str">
        <f t="shared" si="112"/>
        <v/>
      </c>
      <c r="AC290" s="76">
        <f t="shared" si="123"/>
        <v>657.31590031994642</v>
      </c>
      <c r="AD290" s="76">
        <f t="shared" si="124"/>
        <v>0</v>
      </c>
      <c r="AE290" s="76">
        <f t="shared" si="130"/>
        <v>0</v>
      </c>
      <c r="AF290" s="76" t="str">
        <f t="shared" si="125"/>
        <v/>
      </c>
      <c r="AG290" s="37" t="str">
        <f t="shared" si="113"/>
        <v/>
      </c>
      <c r="AH290" s="37" t="str">
        <f t="shared" si="114"/>
        <v/>
      </c>
      <c r="AI290" s="38">
        <f t="shared" si="126"/>
        <v>657.32</v>
      </c>
      <c r="AJ290" s="38">
        <f t="shared" si="115"/>
        <v>657.32</v>
      </c>
      <c r="AK290" s="36">
        <f t="shared" si="116"/>
        <v>66326</v>
      </c>
      <c r="AL290" s="39">
        <f t="shared" si="117"/>
        <v>0.12439734468690533</v>
      </c>
      <c r="AM290" s="36">
        <f t="shared" si="127"/>
        <v>4512.1404864834303</v>
      </c>
      <c r="AN290" s="36">
        <f t="shared" si="128"/>
        <v>34566</v>
      </c>
      <c r="AO290" s="36">
        <f t="shared" si="118"/>
        <v>1220</v>
      </c>
      <c r="AP290" s="36">
        <f t="shared" si="119"/>
        <v>914.15000000000009</v>
      </c>
      <c r="AQ290" s="36">
        <f t="shared" si="129"/>
        <v>29140</v>
      </c>
      <c r="AR290" s="40">
        <f t="shared" si="120"/>
        <v>34566</v>
      </c>
      <c r="AS290" s="37"/>
      <c r="AT290" s="37">
        <f t="shared" si="121"/>
        <v>1</v>
      </c>
    </row>
    <row r="291" spans="1:46" ht="15" customHeight="1" x14ac:dyDescent="0.25">
      <c r="A291" s="43">
        <v>65</v>
      </c>
      <c r="B291" s="43">
        <v>500</v>
      </c>
      <c r="C291" s="44" t="s">
        <v>277</v>
      </c>
      <c r="D291" s="35">
        <v>174563</v>
      </c>
      <c r="E291" s="36">
        <v>490</v>
      </c>
      <c r="F291" s="58">
        <f t="shared" si="106"/>
        <v>2.6901960800285138</v>
      </c>
      <c r="G291" s="52">
        <v>55</v>
      </c>
      <c r="H291" s="52">
        <v>177</v>
      </c>
      <c r="I291" s="37">
        <f t="shared" si="105"/>
        <v>31.073399999999999</v>
      </c>
      <c r="J291" s="37">
        <v>557</v>
      </c>
      <c r="K291" s="37">
        <v>512</v>
      </c>
      <c r="L291" s="37">
        <v>441</v>
      </c>
      <c r="M291" s="37">
        <v>498</v>
      </c>
      <c r="N291" s="48">
        <v>510</v>
      </c>
      <c r="O291" s="55">
        <v>493</v>
      </c>
      <c r="P291" s="45">
        <f t="shared" si="107"/>
        <v>557</v>
      </c>
      <c r="Q291" s="38">
        <f t="shared" si="108"/>
        <v>12.03</v>
      </c>
      <c r="R291" s="65">
        <v>1325700</v>
      </c>
      <c r="S291" s="65">
        <v>15300311</v>
      </c>
      <c r="T291" s="66">
        <f t="shared" si="109"/>
        <v>8.6645299999999992</v>
      </c>
      <c r="U291" s="36">
        <v>96</v>
      </c>
      <c r="V291">
        <v>508</v>
      </c>
      <c r="W291">
        <f t="shared" si="122"/>
        <v>18.899999999999999</v>
      </c>
      <c r="X291" s="57">
        <v>142889.197395917</v>
      </c>
      <c r="Y291" s="46">
        <v>180754</v>
      </c>
      <c r="Z291" s="37">
        <f t="shared" si="110"/>
        <v>0.42013600000000001</v>
      </c>
      <c r="AA291" s="37" t="str">
        <f t="shared" si="111"/>
        <v/>
      </c>
      <c r="AB291" s="37" t="str">
        <f t="shared" si="112"/>
        <v/>
      </c>
      <c r="AC291" s="76">
        <f t="shared" si="123"/>
        <v>790.68943956845806</v>
      </c>
      <c r="AD291" s="76">
        <f t="shared" si="124"/>
        <v>0</v>
      </c>
      <c r="AE291" s="76">
        <f t="shared" si="130"/>
        <v>0</v>
      </c>
      <c r="AF291" s="76" t="str">
        <f t="shared" si="125"/>
        <v/>
      </c>
      <c r="AG291" s="37" t="str">
        <f t="shared" si="113"/>
        <v/>
      </c>
      <c r="AH291" s="37" t="str">
        <f t="shared" si="114"/>
        <v/>
      </c>
      <c r="AI291" s="38">
        <f t="shared" si="126"/>
        <v>790.69</v>
      </c>
      <c r="AJ291" s="38">
        <f t="shared" si="115"/>
        <v>790.69</v>
      </c>
      <c r="AK291" s="36">
        <f t="shared" si="116"/>
        <v>327405</v>
      </c>
      <c r="AL291" s="39">
        <f t="shared" si="117"/>
        <v>0.12439734468690533</v>
      </c>
      <c r="AM291" s="36">
        <f t="shared" si="127"/>
        <v>19013.138956635983</v>
      </c>
      <c r="AN291" s="36">
        <f t="shared" si="128"/>
        <v>193576</v>
      </c>
      <c r="AO291" s="36">
        <f t="shared" si="118"/>
        <v>4900</v>
      </c>
      <c r="AP291" s="36">
        <f t="shared" si="119"/>
        <v>9037.7000000000007</v>
      </c>
      <c r="AQ291" s="36">
        <f t="shared" si="129"/>
        <v>169663</v>
      </c>
      <c r="AR291" s="40">
        <f t="shared" si="120"/>
        <v>193576</v>
      </c>
      <c r="AS291" s="37"/>
      <c r="AT291" s="37">
        <f t="shared" si="121"/>
        <v>1</v>
      </c>
    </row>
    <row r="292" spans="1:46" ht="15" customHeight="1" x14ac:dyDescent="0.25">
      <c r="A292" s="43">
        <v>3</v>
      </c>
      <c r="B292" s="43">
        <v>400</v>
      </c>
      <c r="C292" s="44" t="s">
        <v>278</v>
      </c>
      <c r="D292" s="35">
        <v>545631</v>
      </c>
      <c r="E292" s="36">
        <v>1329</v>
      </c>
      <c r="F292" s="58">
        <f t="shared" si="106"/>
        <v>3.1235249809427321</v>
      </c>
      <c r="G292" s="52">
        <v>112</v>
      </c>
      <c r="H292" s="52">
        <v>494</v>
      </c>
      <c r="I292" s="37">
        <f t="shared" si="105"/>
        <v>22.6721</v>
      </c>
      <c r="J292" s="37">
        <v>1015</v>
      </c>
      <c r="K292" s="37">
        <v>1284</v>
      </c>
      <c r="L292" s="37">
        <v>1176</v>
      </c>
      <c r="M292" s="37">
        <v>1377</v>
      </c>
      <c r="N292" s="45">
        <v>1350</v>
      </c>
      <c r="O292" s="55">
        <v>1335</v>
      </c>
      <c r="P292" s="45">
        <f t="shared" si="107"/>
        <v>1377</v>
      </c>
      <c r="Q292" s="38">
        <f t="shared" si="108"/>
        <v>3.49</v>
      </c>
      <c r="R292" s="65">
        <v>11983700</v>
      </c>
      <c r="S292" s="65">
        <v>71064200</v>
      </c>
      <c r="T292" s="66">
        <f t="shared" si="109"/>
        <v>16.863202999999999</v>
      </c>
      <c r="U292" s="36">
        <v>229</v>
      </c>
      <c r="V292">
        <v>1146</v>
      </c>
      <c r="W292">
        <f t="shared" si="122"/>
        <v>19.98</v>
      </c>
      <c r="X292" s="57">
        <v>624890.43801229098</v>
      </c>
      <c r="Y292" s="46">
        <v>392209</v>
      </c>
      <c r="Z292" s="37">
        <f t="shared" si="110"/>
        <v>0.42013600000000001</v>
      </c>
      <c r="AA292" s="37" t="str">
        <f t="shared" si="111"/>
        <v/>
      </c>
      <c r="AB292" s="37" t="str">
        <f t="shared" si="112"/>
        <v/>
      </c>
      <c r="AC292" s="76">
        <f t="shared" si="123"/>
        <v>886.40182721568783</v>
      </c>
      <c r="AD292" s="76">
        <f t="shared" si="124"/>
        <v>0</v>
      </c>
      <c r="AE292" s="76">
        <f t="shared" si="130"/>
        <v>0</v>
      </c>
      <c r="AF292" s="76" t="str">
        <f t="shared" si="125"/>
        <v/>
      </c>
      <c r="AG292" s="37" t="str">
        <f t="shared" si="113"/>
        <v/>
      </c>
      <c r="AH292" s="37" t="str">
        <f t="shared" si="114"/>
        <v/>
      </c>
      <c r="AI292" s="38">
        <f t="shared" si="126"/>
        <v>886.4</v>
      </c>
      <c r="AJ292" s="38">
        <f t="shared" si="115"/>
        <v>886.4</v>
      </c>
      <c r="AK292" s="36">
        <f t="shared" si="116"/>
        <v>915487</v>
      </c>
      <c r="AL292" s="39">
        <f t="shared" si="117"/>
        <v>0.12439734468690533</v>
      </c>
      <c r="AM292" s="36">
        <f t="shared" si="127"/>
        <v>46009.104316520061</v>
      </c>
      <c r="AN292" s="36">
        <f t="shared" si="128"/>
        <v>591640</v>
      </c>
      <c r="AO292" s="36">
        <f t="shared" si="118"/>
        <v>13290</v>
      </c>
      <c r="AP292" s="36">
        <f t="shared" si="119"/>
        <v>19610.45</v>
      </c>
      <c r="AQ292" s="36">
        <f t="shared" si="129"/>
        <v>532341</v>
      </c>
      <c r="AR292" s="40">
        <f t="shared" si="120"/>
        <v>591640</v>
      </c>
      <c r="AS292" s="37"/>
      <c r="AT292" s="37">
        <f t="shared" si="121"/>
        <v>1</v>
      </c>
    </row>
    <row r="293" spans="1:46" ht="15" customHeight="1" x14ac:dyDescent="0.25">
      <c r="A293" s="43">
        <v>24</v>
      </c>
      <c r="B293" s="43">
        <v>700</v>
      </c>
      <c r="C293" s="44" t="s">
        <v>279</v>
      </c>
      <c r="D293" s="35">
        <v>82055</v>
      </c>
      <c r="E293" s="36">
        <v>260</v>
      </c>
      <c r="F293" s="58">
        <f t="shared" si="106"/>
        <v>2.4149733479708178</v>
      </c>
      <c r="G293" s="52">
        <v>53</v>
      </c>
      <c r="H293" s="52">
        <v>141</v>
      </c>
      <c r="I293" s="37">
        <f t="shared" si="105"/>
        <v>37.588700000000003</v>
      </c>
      <c r="J293" s="37">
        <v>296</v>
      </c>
      <c r="K293" s="37">
        <v>323</v>
      </c>
      <c r="L293" s="37">
        <v>301</v>
      </c>
      <c r="M293" s="37">
        <v>305</v>
      </c>
      <c r="N293" s="48">
        <v>297</v>
      </c>
      <c r="O293" s="55">
        <v>264</v>
      </c>
      <c r="P293" s="45">
        <f t="shared" si="107"/>
        <v>323</v>
      </c>
      <c r="Q293" s="38">
        <f t="shared" si="108"/>
        <v>19.5</v>
      </c>
      <c r="R293" s="65">
        <v>1123000</v>
      </c>
      <c r="S293" s="65">
        <v>12266300</v>
      </c>
      <c r="T293" s="66">
        <f t="shared" si="109"/>
        <v>9.1551650000000002</v>
      </c>
      <c r="U293" s="36">
        <v>35</v>
      </c>
      <c r="V293">
        <v>304</v>
      </c>
      <c r="W293">
        <f t="shared" si="122"/>
        <v>11.51</v>
      </c>
      <c r="X293" s="57">
        <v>108983.30360465799</v>
      </c>
      <c r="Y293" s="46">
        <v>121528</v>
      </c>
      <c r="Z293" s="37">
        <f t="shared" si="110"/>
        <v>0.42013600000000001</v>
      </c>
      <c r="AA293" s="37" t="str">
        <f t="shared" si="111"/>
        <v/>
      </c>
      <c r="AB293" s="37" t="str">
        <f t="shared" si="112"/>
        <v/>
      </c>
      <c r="AC293" s="76">
        <f t="shared" si="123"/>
        <v>729.89906817975032</v>
      </c>
      <c r="AD293" s="76">
        <f t="shared" si="124"/>
        <v>0</v>
      </c>
      <c r="AE293" s="76">
        <f t="shared" si="130"/>
        <v>0</v>
      </c>
      <c r="AF293" s="76" t="str">
        <f t="shared" si="125"/>
        <v/>
      </c>
      <c r="AG293" s="37" t="str">
        <f t="shared" si="113"/>
        <v/>
      </c>
      <c r="AH293" s="37" t="str">
        <f t="shared" si="114"/>
        <v/>
      </c>
      <c r="AI293" s="38">
        <f t="shared" si="126"/>
        <v>729.9</v>
      </c>
      <c r="AJ293" s="38">
        <f t="shared" si="115"/>
        <v>729.9</v>
      </c>
      <c r="AK293" s="36">
        <f t="shared" si="116"/>
        <v>143986</v>
      </c>
      <c r="AL293" s="39">
        <f t="shared" si="117"/>
        <v>0.12439734468690533</v>
      </c>
      <c r="AM293" s="36">
        <f t="shared" si="127"/>
        <v>7704.0519538047338</v>
      </c>
      <c r="AN293" s="36">
        <f t="shared" si="128"/>
        <v>89759</v>
      </c>
      <c r="AO293" s="36">
        <f t="shared" si="118"/>
        <v>2600</v>
      </c>
      <c r="AP293" s="36">
        <f t="shared" si="119"/>
        <v>6076.4000000000005</v>
      </c>
      <c r="AQ293" s="36">
        <f t="shared" si="129"/>
        <v>79455</v>
      </c>
      <c r="AR293" s="40">
        <f t="shared" si="120"/>
        <v>89759</v>
      </c>
      <c r="AS293" s="37"/>
      <c r="AT293" s="37">
        <f t="shared" si="121"/>
        <v>1</v>
      </c>
    </row>
    <row r="294" spans="1:46" ht="15" customHeight="1" x14ac:dyDescent="0.25">
      <c r="A294" s="43">
        <v>73</v>
      </c>
      <c r="B294" s="43">
        <v>1000</v>
      </c>
      <c r="C294" s="44" t="s">
        <v>280</v>
      </c>
      <c r="D294" s="35">
        <v>129243</v>
      </c>
      <c r="E294" s="36">
        <v>682</v>
      </c>
      <c r="F294" s="58">
        <f t="shared" si="106"/>
        <v>2.8337843746564788</v>
      </c>
      <c r="G294" s="52">
        <v>65</v>
      </c>
      <c r="H294" s="52">
        <v>297</v>
      </c>
      <c r="I294" s="37">
        <f t="shared" si="105"/>
        <v>21.8855</v>
      </c>
      <c r="J294" s="37">
        <v>593</v>
      </c>
      <c r="K294" s="37">
        <v>563</v>
      </c>
      <c r="L294" s="37">
        <v>556</v>
      </c>
      <c r="M294" s="37">
        <v>454</v>
      </c>
      <c r="N294" s="48">
        <v>632</v>
      </c>
      <c r="O294" s="55">
        <v>675</v>
      </c>
      <c r="P294" s="45">
        <f t="shared" si="107"/>
        <v>675</v>
      </c>
      <c r="Q294" s="38">
        <f t="shared" si="108"/>
        <v>0</v>
      </c>
      <c r="R294" s="65">
        <v>17009100</v>
      </c>
      <c r="S294" s="65">
        <v>71433800</v>
      </c>
      <c r="T294" s="66">
        <f t="shared" si="109"/>
        <v>23.810997</v>
      </c>
      <c r="U294" s="36">
        <v>124</v>
      </c>
      <c r="V294">
        <v>797</v>
      </c>
      <c r="W294">
        <f t="shared" si="122"/>
        <v>15.56</v>
      </c>
      <c r="X294" s="57">
        <v>736554.75495312898</v>
      </c>
      <c r="Y294" s="46">
        <v>513000</v>
      </c>
      <c r="Z294" s="37">
        <f t="shared" si="110"/>
        <v>0.42013600000000001</v>
      </c>
      <c r="AA294" s="37" t="str">
        <f t="shared" si="111"/>
        <v/>
      </c>
      <c r="AB294" s="37" t="str">
        <f t="shared" si="112"/>
        <v/>
      </c>
      <c r="AC294" s="76">
        <f t="shared" si="123"/>
        <v>822.40479132099904</v>
      </c>
      <c r="AD294" s="76">
        <f t="shared" si="124"/>
        <v>0</v>
      </c>
      <c r="AE294" s="76">
        <f t="shared" si="130"/>
        <v>0</v>
      </c>
      <c r="AF294" s="76" t="str">
        <f t="shared" si="125"/>
        <v/>
      </c>
      <c r="AG294" s="37" t="str">
        <f t="shared" si="113"/>
        <v/>
      </c>
      <c r="AH294" s="37" t="str">
        <f t="shared" si="114"/>
        <v/>
      </c>
      <c r="AI294" s="38">
        <f t="shared" si="126"/>
        <v>822.4</v>
      </c>
      <c r="AJ294" s="38">
        <f t="shared" si="115"/>
        <v>822.4</v>
      </c>
      <c r="AK294" s="36">
        <f t="shared" si="116"/>
        <v>251424</v>
      </c>
      <c r="AL294" s="39">
        <f t="shared" si="117"/>
        <v>0.12439734468690533</v>
      </c>
      <c r="AM294" s="36">
        <f t="shared" si="127"/>
        <v>15198.991971190781</v>
      </c>
      <c r="AN294" s="36">
        <f t="shared" si="128"/>
        <v>144442</v>
      </c>
      <c r="AO294" s="36">
        <f t="shared" si="118"/>
        <v>6820</v>
      </c>
      <c r="AP294" s="36">
        <f t="shared" si="119"/>
        <v>25650</v>
      </c>
      <c r="AQ294" s="36">
        <f t="shared" si="129"/>
        <v>122423</v>
      </c>
      <c r="AR294" s="40">
        <f t="shared" si="120"/>
        <v>144442</v>
      </c>
      <c r="AS294" s="37"/>
      <c r="AT294" s="37">
        <f t="shared" si="121"/>
        <v>1</v>
      </c>
    </row>
    <row r="295" spans="1:46" ht="15" customHeight="1" x14ac:dyDescent="0.25">
      <c r="A295" s="43">
        <v>2</v>
      </c>
      <c r="B295" s="43">
        <v>800</v>
      </c>
      <c r="C295" s="44" t="s">
        <v>281</v>
      </c>
      <c r="D295" s="35">
        <v>1871738</v>
      </c>
      <c r="E295" s="36">
        <v>29536</v>
      </c>
      <c r="F295" s="58">
        <f t="shared" si="106"/>
        <v>4.4703516793458178</v>
      </c>
      <c r="G295" s="52">
        <v>212</v>
      </c>
      <c r="H295" s="52">
        <v>11964</v>
      </c>
      <c r="I295" s="37">
        <f t="shared" si="105"/>
        <v>1.772</v>
      </c>
      <c r="J295" s="37">
        <v>29233</v>
      </c>
      <c r="K295" s="37">
        <v>30228</v>
      </c>
      <c r="L295" s="37">
        <v>28335</v>
      </c>
      <c r="M295" s="37">
        <v>27449</v>
      </c>
      <c r="N295" s="45">
        <v>27208</v>
      </c>
      <c r="O295" s="55">
        <v>29590</v>
      </c>
      <c r="P295" s="45">
        <f t="shared" si="107"/>
        <v>30228</v>
      </c>
      <c r="Q295" s="38">
        <f t="shared" si="108"/>
        <v>2.29</v>
      </c>
      <c r="R295" s="65">
        <v>1178796300</v>
      </c>
      <c r="S295" s="65">
        <v>3980243916</v>
      </c>
      <c r="T295" s="66">
        <f t="shared" si="109"/>
        <v>29.616181999999998</v>
      </c>
      <c r="U295" s="36">
        <v>4318</v>
      </c>
      <c r="V295">
        <v>29422</v>
      </c>
      <c r="W295">
        <f t="shared" si="122"/>
        <v>14.68</v>
      </c>
      <c r="X295" s="57">
        <v>43295095.948679201</v>
      </c>
      <c r="Y295" s="46">
        <v>17392528</v>
      </c>
      <c r="Z295" s="37">
        <f t="shared" si="110"/>
        <v>0.42013600000000001</v>
      </c>
      <c r="AA295" s="37" t="str">
        <f t="shared" si="111"/>
        <v/>
      </c>
      <c r="AB295" s="37" t="str">
        <f t="shared" si="112"/>
        <v/>
      </c>
      <c r="AC295" s="76">
        <f t="shared" si="123"/>
        <v>0</v>
      </c>
      <c r="AD295" s="76">
        <f t="shared" si="124"/>
        <v>0</v>
      </c>
      <c r="AE295" s="76">
        <f t="shared" si="130"/>
        <v>768.28143018669994</v>
      </c>
      <c r="AF295" s="76" t="str">
        <f t="shared" si="125"/>
        <v/>
      </c>
      <c r="AG295" s="37" t="str">
        <f t="shared" si="113"/>
        <v/>
      </c>
      <c r="AH295" s="37" t="str">
        <f t="shared" si="114"/>
        <v/>
      </c>
      <c r="AI295" s="38">
        <f t="shared" si="126"/>
        <v>768.28</v>
      </c>
      <c r="AJ295" s="38">
        <f t="shared" si="115"/>
        <v>768.28</v>
      </c>
      <c r="AK295" s="36">
        <f t="shared" si="116"/>
        <v>4502090</v>
      </c>
      <c r="AL295" s="39">
        <f t="shared" si="117"/>
        <v>0.12439734468690533</v>
      </c>
      <c r="AM295" s="36">
        <f t="shared" si="127"/>
        <v>327208.80439189082</v>
      </c>
      <c r="AN295" s="36">
        <f t="shared" si="128"/>
        <v>2198947</v>
      </c>
      <c r="AO295" s="36">
        <f t="shared" si="118"/>
        <v>295360</v>
      </c>
      <c r="AP295" s="36">
        <f t="shared" si="119"/>
        <v>869626.4</v>
      </c>
      <c r="AQ295" s="36">
        <f t="shared" si="129"/>
        <v>1576378</v>
      </c>
      <c r="AR295" s="40">
        <f t="shared" si="120"/>
        <v>2198947</v>
      </c>
      <c r="AS295" s="37"/>
      <c r="AT295" s="37">
        <f t="shared" si="121"/>
        <v>1</v>
      </c>
    </row>
    <row r="296" spans="1:46" ht="15" customHeight="1" x14ac:dyDescent="0.25">
      <c r="A296" s="43">
        <v>22</v>
      </c>
      <c r="B296" s="43">
        <v>600</v>
      </c>
      <c r="C296" s="44" t="s">
        <v>282</v>
      </c>
      <c r="D296" s="35">
        <v>57280</v>
      </c>
      <c r="E296" s="36">
        <v>214</v>
      </c>
      <c r="F296" s="58">
        <f t="shared" si="106"/>
        <v>2.330413773349191</v>
      </c>
      <c r="G296" s="52">
        <v>57</v>
      </c>
      <c r="H296" s="52">
        <v>130</v>
      </c>
      <c r="I296" s="37">
        <f t="shared" si="105"/>
        <v>43.846200000000003</v>
      </c>
      <c r="J296" s="37">
        <v>290</v>
      </c>
      <c r="K296" s="37">
        <v>293</v>
      </c>
      <c r="L296" s="37">
        <v>236</v>
      </c>
      <c r="M296" s="37">
        <v>251</v>
      </c>
      <c r="N296" s="48">
        <v>198</v>
      </c>
      <c r="O296" s="55">
        <v>216</v>
      </c>
      <c r="P296" s="45">
        <f t="shared" si="107"/>
        <v>293</v>
      </c>
      <c r="Q296" s="38">
        <f t="shared" si="108"/>
        <v>26.96</v>
      </c>
      <c r="R296" s="65">
        <v>882100</v>
      </c>
      <c r="S296" s="65">
        <v>6397000</v>
      </c>
      <c r="T296" s="66">
        <f t="shared" si="109"/>
        <v>13.789275999999999</v>
      </c>
      <c r="U296" s="36">
        <v>59</v>
      </c>
      <c r="V296">
        <v>280</v>
      </c>
      <c r="W296">
        <f t="shared" si="122"/>
        <v>21.07</v>
      </c>
      <c r="X296" s="57">
        <v>72612.032394132402</v>
      </c>
      <c r="Y296" s="46">
        <v>127919</v>
      </c>
      <c r="Z296" s="37">
        <f t="shared" si="110"/>
        <v>0.42013600000000001</v>
      </c>
      <c r="AA296" s="37" t="str">
        <f t="shared" si="111"/>
        <v/>
      </c>
      <c r="AB296" s="37" t="str">
        <f t="shared" si="112"/>
        <v/>
      </c>
      <c r="AC296" s="76">
        <f t="shared" si="123"/>
        <v>711.22180301604919</v>
      </c>
      <c r="AD296" s="76">
        <f t="shared" si="124"/>
        <v>0</v>
      </c>
      <c r="AE296" s="76">
        <f t="shared" si="130"/>
        <v>0</v>
      </c>
      <c r="AF296" s="76" t="str">
        <f t="shared" si="125"/>
        <v/>
      </c>
      <c r="AG296" s="37" t="str">
        <f t="shared" si="113"/>
        <v/>
      </c>
      <c r="AH296" s="37" t="str">
        <f t="shared" si="114"/>
        <v/>
      </c>
      <c r="AI296" s="38">
        <f t="shared" si="126"/>
        <v>711.22</v>
      </c>
      <c r="AJ296" s="38">
        <f t="shared" si="115"/>
        <v>711.22</v>
      </c>
      <c r="AK296" s="36">
        <f t="shared" si="116"/>
        <v>121694</v>
      </c>
      <c r="AL296" s="39">
        <f t="shared" si="117"/>
        <v>0.12439734468690533</v>
      </c>
      <c r="AM296" s="36">
        <f t="shared" si="127"/>
        <v>8012.9305606623202</v>
      </c>
      <c r="AN296" s="36">
        <f t="shared" si="128"/>
        <v>65293</v>
      </c>
      <c r="AO296" s="36">
        <f t="shared" si="118"/>
        <v>2140</v>
      </c>
      <c r="AP296" s="36">
        <f t="shared" si="119"/>
        <v>6395.9500000000007</v>
      </c>
      <c r="AQ296" s="36">
        <f t="shared" si="129"/>
        <v>55140</v>
      </c>
      <c r="AR296" s="40">
        <f t="shared" si="120"/>
        <v>65293</v>
      </c>
      <c r="AS296" s="37"/>
      <c r="AT296" s="37">
        <f t="shared" si="121"/>
        <v>1</v>
      </c>
    </row>
    <row r="297" spans="1:46" ht="15" customHeight="1" x14ac:dyDescent="0.25">
      <c r="A297" s="43">
        <v>51</v>
      </c>
      <c r="B297" s="43">
        <v>500</v>
      </c>
      <c r="C297" s="44" t="s">
        <v>283</v>
      </c>
      <c r="D297" s="35">
        <v>505477</v>
      </c>
      <c r="E297" s="36">
        <v>1361</v>
      </c>
      <c r="F297" s="58">
        <f t="shared" si="106"/>
        <v>3.1338581252033348</v>
      </c>
      <c r="G297" s="52">
        <v>125</v>
      </c>
      <c r="H297" s="52">
        <v>600</v>
      </c>
      <c r="I297" s="37">
        <f t="shared" si="105"/>
        <v>20.833299999999998</v>
      </c>
      <c r="J297" s="37">
        <v>1226</v>
      </c>
      <c r="K297" s="37">
        <v>1308</v>
      </c>
      <c r="L297" s="37">
        <v>1212</v>
      </c>
      <c r="M297" s="37">
        <v>1283</v>
      </c>
      <c r="N297" s="45">
        <v>1318</v>
      </c>
      <c r="O297" s="55">
        <v>1371</v>
      </c>
      <c r="P297" s="45">
        <f t="shared" si="107"/>
        <v>1371</v>
      </c>
      <c r="Q297" s="38">
        <f t="shared" si="108"/>
        <v>0.73</v>
      </c>
      <c r="R297" s="65">
        <v>6341800</v>
      </c>
      <c r="S297" s="65">
        <v>70435500</v>
      </c>
      <c r="T297" s="66">
        <f t="shared" si="109"/>
        <v>9.003698</v>
      </c>
      <c r="U297" s="36">
        <v>313</v>
      </c>
      <c r="V297">
        <v>1314</v>
      </c>
      <c r="W297">
        <f t="shared" si="122"/>
        <v>23.82</v>
      </c>
      <c r="X297" s="57">
        <v>716416.66050756699</v>
      </c>
      <c r="Y297" s="46">
        <v>479379</v>
      </c>
      <c r="Z297" s="37">
        <f t="shared" si="110"/>
        <v>0.42013600000000001</v>
      </c>
      <c r="AA297" s="37" t="str">
        <f t="shared" si="111"/>
        <v/>
      </c>
      <c r="AB297" s="37" t="str">
        <f t="shared" si="112"/>
        <v/>
      </c>
      <c r="AC297" s="76">
        <f t="shared" si="123"/>
        <v>888.684181120537</v>
      </c>
      <c r="AD297" s="76">
        <f t="shared" si="124"/>
        <v>0</v>
      </c>
      <c r="AE297" s="76">
        <f t="shared" si="130"/>
        <v>0</v>
      </c>
      <c r="AF297" s="76" t="str">
        <f t="shared" si="125"/>
        <v/>
      </c>
      <c r="AG297" s="37" t="str">
        <f t="shared" si="113"/>
        <v/>
      </c>
      <c r="AH297" s="37" t="str">
        <f t="shared" si="114"/>
        <v/>
      </c>
      <c r="AI297" s="38">
        <f t="shared" si="126"/>
        <v>888.68</v>
      </c>
      <c r="AJ297" s="38">
        <f t="shared" si="115"/>
        <v>888.68</v>
      </c>
      <c r="AK297" s="36">
        <f t="shared" si="116"/>
        <v>908501</v>
      </c>
      <c r="AL297" s="39">
        <f t="shared" si="117"/>
        <v>0.12439734468690533</v>
      </c>
      <c r="AM297" s="36">
        <f t="shared" si="127"/>
        <v>50135.115445095333</v>
      </c>
      <c r="AN297" s="36">
        <f t="shared" si="128"/>
        <v>555612</v>
      </c>
      <c r="AO297" s="36">
        <f t="shared" si="118"/>
        <v>13610</v>
      </c>
      <c r="AP297" s="36">
        <f t="shared" si="119"/>
        <v>23968.95</v>
      </c>
      <c r="AQ297" s="36">
        <f t="shared" si="129"/>
        <v>491867</v>
      </c>
      <c r="AR297" s="40">
        <f t="shared" si="120"/>
        <v>555612</v>
      </c>
      <c r="AS297" s="37"/>
      <c r="AT297" s="37">
        <f t="shared" si="121"/>
        <v>1</v>
      </c>
    </row>
    <row r="298" spans="1:46" ht="15" customHeight="1" x14ac:dyDescent="0.25">
      <c r="A298" s="43">
        <v>4</v>
      </c>
      <c r="B298" s="43">
        <v>400</v>
      </c>
      <c r="C298" s="44" t="s">
        <v>284</v>
      </c>
      <c r="D298" s="35">
        <v>1012</v>
      </c>
      <c r="E298" s="36">
        <v>18</v>
      </c>
      <c r="F298" s="58">
        <f t="shared" si="106"/>
        <v>1.255272505103306</v>
      </c>
      <c r="G298" s="52">
        <v>21</v>
      </c>
      <c r="H298" s="52">
        <v>29</v>
      </c>
      <c r="I298" s="37">
        <f t="shared" ref="I298:I361" si="131">ROUND(G298/H298,6)*100</f>
        <v>72.413799999999995</v>
      </c>
      <c r="J298" s="37">
        <v>19</v>
      </c>
      <c r="K298" s="37">
        <v>18</v>
      </c>
      <c r="L298" s="37">
        <v>15</v>
      </c>
      <c r="M298" s="37">
        <v>15</v>
      </c>
      <c r="N298" s="48">
        <v>5</v>
      </c>
      <c r="O298" s="55">
        <v>18</v>
      </c>
      <c r="P298" s="45">
        <f t="shared" si="107"/>
        <v>19</v>
      </c>
      <c r="Q298" s="38">
        <f t="shared" si="108"/>
        <v>5.26</v>
      </c>
      <c r="R298" s="65">
        <v>1700</v>
      </c>
      <c r="S298" s="65">
        <v>771492</v>
      </c>
      <c r="T298" s="66">
        <f t="shared" si="109"/>
        <v>0.22035199999999999</v>
      </c>
      <c r="U298" s="36">
        <v>0</v>
      </c>
      <c r="V298">
        <v>61</v>
      </c>
      <c r="W298">
        <f t="shared" si="122"/>
        <v>0</v>
      </c>
      <c r="X298" s="57">
        <v>6781.0269093689203</v>
      </c>
      <c r="Y298" s="46">
        <v>1100</v>
      </c>
      <c r="Z298" s="37">
        <f t="shared" si="110"/>
        <v>0.42013600000000001</v>
      </c>
      <c r="AA298" s="37" t="str">
        <f t="shared" si="111"/>
        <v/>
      </c>
      <c r="AB298" s="37" t="str">
        <f t="shared" si="112"/>
        <v/>
      </c>
      <c r="AC298" s="76">
        <f t="shared" si="123"/>
        <v>473.74782510970294</v>
      </c>
      <c r="AD298" s="76">
        <f t="shared" si="124"/>
        <v>0</v>
      </c>
      <c r="AE298" s="76">
        <f t="shared" si="130"/>
        <v>0</v>
      </c>
      <c r="AF298" s="76" t="str">
        <f t="shared" si="125"/>
        <v/>
      </c>
      <c r="AG298" s="37" t="str">
        <f t="shared" si="113"/>
        <v/>
      </c>
      <c r="AH298" s="37" t="str">
        <f t="shared" si="114"/>
        <v/>
      </c>
      <c r="AI298" s="38">
        <f t="shared" si="126"/>
        <v>473.75</v>
      </c>
      <c r="AJ298" s="38">
        <f t="shared" si="115"/>
        <v>473.75</v>
      </c>
      <c r="AK298" s="36">
        <f t="shared" si="116"/>
        <v>5679</v>
      </c>
      <c r="AL298" s="39">
        <f t="shared" si="117"/>
        <v>0.12439734468690533</v>
      </c>
      <c r="AM298" s="36">
        <f t="shared" si="127"/>
        <v>580.5624076537872</v>
      </c>
      <c r="AN298" s="36">
        <f t="shared" si="128"/>
        <v>1593</v>
      </c>
      <c r="AO298" s="36">
        <f t="shared" si="118"/>
        <v>180</v>
      </c>
      <c r="AP298" s="36">
        <f t="shared" si="119"/>
        <v>55</v>
      </c>
      <c r="AQ298" s="36">
        <f t="shared" si="129"/>
        <v>957</v>
      </c>
      <c r="AR298" s="40">
        <f t="shared" si="120"/>
        <v>1593</v>
      </c>
      <c r="AS298" s="37"/>
      <c r="AT298" s="37">
        <f t="shared" si="121"/>
        <v>1</v>
      </c>
    </row>
    <row r="299" spans="1:46" ht="15" customHeight="1" x14ac:dyDescent="0.25">
      <c r="A299" s="43">
        <v>21</v>
      </c>
      <c r="B299" s="43">
        <v>600</v>
      </c>
      <c r="C299" s="44" t="s">
        <v>285</v>
      </c>
      <c r="D299" s="35">
        <v>59822</v>
      </c>
      <c r="E299" s="36">
        <v>350</v>
      </c>
      <c r="F299" s="58">
        <f t="shared" si="106"/>
        <v>2.5440680443502757</v>
      </c>
      <c r="G299" s="52">
        <v>40</v>
      </c>
      <c r="H299" s="52">
        <v>190</v>
      </c>
      <c r="I299" s="37">
        <f t="shared" si="131"/>
        <v>21.052599999999998</v>
      </c>
      <c r="J299" s="37">
        <v>198</v>
      </c>
      <c r="K299" s="37">
        <v>284</v>
      </c>
      <c r="L299" s="37">
        <v>203</v>
      </c>
      <c r="M299" s="37">
        <v>281</v>
      </c>
      <c r="N299" s="48">
        <v>354</v>
      </c>
      <c r="O299" s="55">
        <v>349</v>
      </c>
      <c r="P299" s="45">
        <f t="shared" si="107"/>
        <v>354</v>
      </c>
      <c r="Q299" s="38">
        <f t="shared" si="108"/>
        <v>1.1299999999999999</v>
      </c>
      <c r="R299" s="65">
        <v>8267100</v>
      </c>
      <c r="S299" s="65">
        <v>26482433</v>
      </c>
      <c r="T299" s="66">
        <f t="shared" si="109"/>
        <v>31.217298</v>
      </c>
      <c r="U299" s="36">
        <v>53</v>
      </c>
      <c r="V299">
        <v>413</v>
      </c>
      <c r="W299">
        <f t="shared" si="122"/>
        <v>12.83</v>
      </c>
      <c r="X299" s="57">
        <v>335964.00190128101</v>
      </c>
      <c r="Y299" s="46">
        <v>166742</v>
      </c>
      <c r="Z299" s="37">
        <f t="shared" si="110"/>
        <v>0.42013600000000001</v>
      </c>
      <c r="AA299" s="37" t="str">
        <f t="shared" si="111"/>
        <v/>
      </c>
      <c r="AB299" s="37" t="str">
        <f t="shared" si="112"/>
        <v/>
      </c>
      <c r="AC299" s="76">
        <f t="shared" si="123"/>
        <v>758.41311743195581</v>
      </c>
      <c r="AD299" s="76">
        <f t="shared" si="124"/>
        <v>0</v>
      </c>
      <c r="AE299" s="76">
        <f t="shared" si="130"/>
        <v>0</v>
      </c>
      <c r="AF299" s="76" t="str">
        <f t="shared" si="125"/>
        <v/>
      </c>
      <c r="AG299" s="37" t="str">
        <f t="shared" si="113"/>
        <v/>
      </c>
      <c r="AH299" s="37" t="str">
        <f t="shared" si="114"/>
        <v/>
      </c>
      <c r="AI299" s="38">
        <f t="shared" si="126"/>
        <v>758.41</v>
      </c>
      <c r="AJ299" s="38">
        <f t="shared" si="115"/>
        <v>758.41</v>
      </c>
      <c r="AK299" s="36">
        <f t="shared" si="116"/>
        <v>124293</v>
      </c>
      <c r="AL299" s="39">
        <f t="shared" si="117"/>
        <v>0.12439734468690533</v>
      </c>
      <c r="AM299" s="36">
        <f t="shared" si="127"/>
        <v>8020.0212093094733</v>
      </c>
      <c r="AN299" s="36">
        <f t="shared" si="128"/>
        <v>67842</v>
      </c>
      <c r="AO299" s="36">
        <f t="shared" si="118"/>
        <v>3500</v>
      </c>
      <c r="AP299" s="36">
        <f t="shared" si="119"/>
        <v>8337.1</v>
      </c>
      <c r="AQ299" s="36">
        <f t="shared" si="129"/>
        <v>56322</v>
      </c>
      <c r="AR299" s="40">
        <f t="shared" si="120"/>
        <v>67842</v>
      </c>
      <c r="AS299" s="37"/>
      <c r="AT299" s="37">
        <f t="shared" si="121"/>
        <v>1</v>
      </c>
    </row>
    <row r="300" spans="1:46" ht="15" customHeight="1" x14ac:dyDescent="0.25">
      <c r="A300" s="43">
        <v>18</v>
      </c>
      <c r="B300" s="43">
        <v>1000</v>
      </c>
      <c r="C300" s="44" t="s">
        <v>286</v>
      </c>
      <c r="D300" s="35">
        <v>0</v>
      </c>
      <c r="E300" s="36">
        <v>199</v>
      </c>
      <c r="F300" s="58">
        <f t="shared" si="106"/>
        <v>2.2988530764097068</v>
      </c>
      <c r="G300" s="52">
        <v>5</v>
      </c>
      <c r="H300" s="52">
        <v>160</v>
      </c>
      <c r="I300" s="37">
        <f t="shared" si="131"/>
        <v>3.125</v>
      </c>
      <c r="J300" s="37">
        <v>125</v>
      </c>
      <c r="K300" s="37">
        <v>174</v>
      </c>
      <c r="L300" s="37">
        <v>138</v>
      </c>
      <c r="M300" s="37">
        <v>213</v>
      </c>
      <c r="N300" s="48">
        <v>210</v>
      </c>
      <c r="O300" s="55">
        <v>194</v>
      </c>
      <c r="P300" s="45">
        <f t="shared" si="107"/>
        <v>213</v>
      </c>
      <c r="Q300" s="38">
        <f t="shared" si="108"/>
        <v>6.57</v>
      </c>
      <c r="R300" s="65">
        <v>10384600</v>
      </c>
      <c r="S300" s="65">
        <v>26605076</v>
      </c>
      <c r="T300" s="66">
        <f t="shared" si="109"/>
        <v>39.032401</v>
      </c>
      <c r="U300" s="36">
        <v>53</v>
      </c>
      <c r="V300">
        <v>157</v>
      </c>
      <c r="W300">
        <f t="shared" si="122"/>
        <v>33.76</v>
      </c>
      <c r="X300" s="57">
        <v>331027.460986158</v>
      </c>
      <c r="Y300" s="46">
        <v>243082</v>
      </c>
      <c r="Z300" s="37">
        <f t="shared" si="110"/>
        <v>0.42013600000000001</v>
      </c>
      <c r="AA300" s="37" t="str">
        <f t="shared" si="111"/>
        <v/>
      </c>
      <c r="AB300" s="37" t="str">
        <f t="shared" si="112"/>
        <v/>
      </c>
      <c r="AC300" s="76">
        <f t="shared" si="123"/>
        <v>704.25077095814686</v>
      </c>
      <c r="AD300" s="76">
        <f t="shared" si="124"/>
        <v>0</v>
      </c>
      <c r="AE300" s="76">
        <f t="shared" si="130"/>
        <v>0</v>
      </c>
      <c r="AF300" s="76" t="str">
        <f t="shared" si="125"/>
        <v/>
      </c>
      <c r="AG300" s="37" t="str">
        <f t="shared" si="113"/>
        <v/>
      </c>
      <c r="AH300" s="37" t="str">
        <f t="shared" si="114"/>
        <v/>
      </c>
      <c r="AI300" s="38">
        <f t="shared" si="126"/>
        <v>704.25</v>
      </c>
      <c r="AJ300" s="38">
        <f t="shared" si="115"/>
        <v>704.25</v>
      </c>
      <c r="AK300" s="36">
        <f t="shared" si="116"/>
        <v>1069</v>
      </c>
      <c r="AL300" s="39">
        <f t="shared" si="117"/>
        <v>0.12439734468690533</v>
      </c>
      <c r="AM300" s="36">
        <f t="shared" si="127"/>
        <v>132.98076147030179</v>
      </c>
      <c r="AN300" s="36">
        <f t="shared" si="128"/>
        <v>133</v>
      </c>
      <c r="AO300" s="36">
        <f t="shared" si="118"/>
        <v>1990</v>
      </c>
      <c r="AP300" s="36">
        <f t="shared" si="119"/>
        <v>12154.1</v>
      </c>
      <c r="AQ300" s="36">
        <f t="shared" si="129"/>
        <v>-1990</v>
      </c>
      <c r="AR300" s="40">
        <f t="shared" si="120"/>
        <v>133</v>
      </c>
      <c r="AS300" s="37"/>
      <c r="AT300" s="37">
        <f t="shared" si="121"/>
        <v>1</v>
      </c>
    </row>
    <row r="301" spans="1:46" ht="15" customHeight="1" x14ac:dyDescent="0.25">
      <c r="A301" s="43">
        <v>42</v>
      </c>
      <c r="B301" s="43">
        <v>600</v>
      </c>
      <c r="C301" s="44" t="s">
        <v>287</v>
      </c>
      <c r="D301" s="35">
        <v>40469</v>
      </c>
      <c r="E301" s="36">
        <v>123</v>
      </c>
      <c r="F301" s="58">
        <f t="shared" si="106"/>
        <v>2.0899051114393981</v>
      </c>
      <c r="G301" s="52">
        <v>21</v>
      </c>
      <c r="H301" s="52">
        <v>48</v>
      </c>
      <c r="I301" s="37">
        <f t="shared" si="131"/>
        <v>43.75</v>
      </c>
      <c r="J301" s="37">
        <v>201</v>
      </c>
      <c r="K301" s="37">
        <v>172</v>
      </c>
      <c r="L301" s="37">
        <v>149</v>
      </c>
      <c r="M301" s="37">
        <v>159</v>
      </c>
      <c r="N301" s="48">
        <v>135</v>
      </c>
      <c r="O301" s="55">
        <v>124</v>
      </c>
      <c r="P301" s="45">
        <f t="shared" si="107"/>
        <v>201</v>
      </c>
      <c r="Q301" s="38">
        <f t="shared" si="108"/>
        <v>38.81</v>
      </c>
      <c r="R301" s="65">
        <v>780700</v>
      </c>
      <c r="S301" s="65">
        <v>2974501</v>
      </c>
      <c r="T301" s="66">
        <f t="shared" si="109"/>
        <v>26.246418999999999</v>
      </c>
      <c r="U301" s="36">
        <v>22</v>
      </c>
      <c r="V301">
        <v>95</v>
      </c>
      <c r="W301">
        <f t="shared" si="122"/>
        <v>23.16</v>
      </c>
      <c r="X301" s="57">
        <v>31054.656049574402</v>
      </c>
      <c r="Y301" s="46">
        <v>72041</v>
      </c>
      <c r="Z301" s="37">
        <f t="shared" si="110"/>
        <v>0.42013600000000001</v>
      </c>
      <c r="AA301" s="37" t="str">
        <f t="shared" si="111"/>
        <v/>
      </c>
      <c r="AB301" s="37" t="str">
        <f t="shared" si="112"/>
        <v/>
      </c>
      <c r="AC301" s="76">
        <f t="shared" si="123"/>
        <v>658.09897129939998</v>
      </c>
      <c r="AD301" s="76">
        <f t="shared" si="124"/>
        <v>0</v>
      </c>
      <c r="AE301" s="76">
        <f t="shared" si="130"/>
        <v>0</v>
      </c>
      <c r="AF301" s="76" t="str">
        <f t="shared" si="125"/>
        <v/>
      </c>
      <c r="AG301" s="37" t="str">
        <f t="shared" si="113"/>
        <v/>
      </c>
      <c r="AH301" s="37" t="str">
        <f t="shared" si="114"/>
        <v/>
      </c>
      <c r="AI301" s="38">
        <f t="shared" si="126"/>
        <v>658.1</v>
      </c>
      <c r="AJ301" s="38">
        <f t="shared" si="115"/>
        <v>658.1</v>
      </c>
      <c r="AK301" s="36">
        <f t="shared" si="116"/>
        <v>67899</v>
      </c>
      <c r="AL301" s="39">
        <f t="shared" si="117"/>
        <v>0.12439734468690533</v>
      </c>
      <c r="AM301" s="36">
        <f t="shared" si="127"/>
        <v>3412.2191647618133</v>
      </c>
      <c r="AN301" s="36">
        <f t="shared" si="128"/>
        <v>43881</v>
      </c>
      <c r="AO301" s="36">
        <f t="shared" si="118"/>
        <v>1230</v>
      </c>
      <c r="AP301" s="36">
        <f t="shared" si="119"/>
        <v>3602.05</v>
      </c>
      <c r="AQ301" s="36">
        <f t="shared" si="129"/>
        <v>39239</v>
      </c>
      <c r="AR301" s="40">
        <f t="shared" si="120"/>
        <v>43881</v>
      </c>
      <c r="AS301" s="37"/>
      <c r="AT301" s="37">
        <f t="shared" si="121"/>
        <v>1</v>
      </c>
    </row>
    <row r="302" spans="1:46" ht="15" customHeight="1" x14ac:dyDescent="0.25">
      <c r="A302" s="43">
        <v>54</v>
      </c>
      <c r="B302" s="43">
        <v>400</v>
      </c>
      <c r="C302" s="44" t="s">
        <v>288</v>
      </c>
      <c r="D302" s="35">
        <v>57111</v>
      </c>
      <c r="E302" s="36">
        <v>232</v>
      </c>
      <c r="F302" s="58">
        <f t="shared" si="106"/>
        <v>2.3654879848908998</v>
      </c>
      <c r="G302" s="52">
        <v>43</v>
      </c>
      <c r="H302" s="52">
        <v>131</v>
      </c>
      <c r="I302" s="37">
        <f t="shared" si="131"/>
        <v>32.824399999999997</v>
      </c>
      <c r="J302" s="37">
        <v>265</v>
      </c>
      <c r="K302" s="37">
        <v>241</v>
      </c>
      <c r="L302" s="37">
        <v>200</v>
      </c>
      <c r="M302" s="37">
        <v>215</v>
      </c>
      <c r="N302" s="48">
        <v>214</v>
      </c>
      <c r="O302" s="55">
        <v>227</v>
      </c>
      <c r="P302" s="45">
        <f t="shared" si="107"/>
        <v>265</v>
      </c>
      <c r="Q302" s="38">
        <f t="shared" si="108"/>
        <v>12.45</v>
      </c>
      <c r="R302" s="65">
        <v>1465600</v>
      </c>
      <c r="S302" s="65">
        <v>8706408</v>
      </c>
      <c r="T302" s="66">
        <f t="shared" si="109"/>
        <v>16.833577999999999</v>
      </c>
      <c r="U302" s="36">
        <v>38</v>
      </c>
      <c r="V302">
        <v>301</v>
      </c>
      <c r="W302">
        <f t="shared" si="122"/>
        <v>12.62</v>
      </c>
      <c r="X302" s="57">
        <v>86717.100537212202</v>
      </c>
      <c r="Y302" s="46">
        <v>59467</v>
      </c>
      <c r="Z302" s="37">
        <f t="shared" si="110"/>
        <v>0.42013600000000001</v>
      </c>
      <c r="AA302" s="37" t="str">
        <f t="shared" si="111"/>
        <v/>
      </c>
      <c r="AB302" s="37" t="str">
        <f t="shared" si="112"/>
        <v/>
      </c>
      <c r="AC302" s="76">
        <f t="shared" si="123"/>
        <v>718.96888963874733</v>
      </c>
      <c r="AD302" s="76">
        <f t="shared" si="124"/>
        <v>0</v>
      </c>
      <c r="AE302" s="76">
        <f t="shared" si="130"/>
        <v>0</v>
      </c>
      <c r="AF302" s="76" t="str">
        <f t="shared" si="125"/>
        <v/>
      </c>
      <c r="AG302" s="37" t="str">
        <f t="shared" si="113"/>
        <v/>
      </c>
      <c r="AH302" s="37" t="str">
        <f t="shared" si="114"/>
        <v/>
      </c>
      <c r="AI302" s="38">
        <f t="shared" si="126"/>
        <v>718.97</v>
      </c>
      <c r="AJ302" s="38">
        <f t="shared" si="115"/>
        <v>718.97</v>
      </c>
      <c r="AK302" s="36">
        <f t="shared" si="116"/>
        <v>130368</v>
      </c>
      <c r="AL302" s="39">
        <f t="shared" si="117"/>
        <v>0.12439734468690533</v>
      </c>
      <c r="AM302" s="36">
        <f t="shared" si="127"/>
        <v>9112.9762797286239</v>
      </c>
      <c r="AN302" s="36">
        <f t="shared" si="128"/>
        <v>66224</v>
      </c>
      <c r="AO302" s="36">
        <f t="shared" si="118"/>
        <v>2320</v>
      </c>
      <c r="AP302" s="36">
        <f t="shared" si="119"/>
        <v>2973.3500000000004</v>
      </c>
      <c r="AQ302" s="36">
        <f t="shared" si="129"/>
        <v>54791</v>
      </c>
      <c r="AR302" s="40">
        <f t="shared" si="120"/>
        <v>66224</v>
      </c>
      <c r="AS302" s="37"/>
      <c r="AT302" s="37">
        <f t="shared" si="121"/>
        <v>1</v>
      </c>
    </row>
    <row r="303" spans="1:46" ht="15" customHeight="1" x14ac:dyDescent="0.25">
      <c r="A303" s="43">
        <v>72</v>
      </c>
      <c r="B303" s="43">
        <v>200</v>
      </c>
      <c r="C303" s="44" t="s">
        <v>289</v>
      </c>
      <c r="D303" s="35">
        <v>897806</v>
      </c>
      <c r="E303" s="36">
        <v>2313</v>
      </c>
      <c r="F303" s="58">
        <f t="shared" si="106"/>
        <v>3.3641756327706194</v>
      </c>
      <c r="G303" s="52">
        <v>150</v>
      </c>
      <c r="H303" s="52">
        <v>941</v>
      </c>
      <c r="I303" s="37">
        <f t="shared" si="131"/>
        <v>15.940499999999998</v>
      </c>
      <c r="J303" s="37">
        <v>1720</v>
      </c>
      <c r="K303" s="37">
        <v>1933</v>
      </c>
      <c r="L303" s="37">
        <v>1935</v>
      </c>
      <c r="M303" s="37">
        <v>2279</v>
      </c>
      <c r="N303" s="45">
        <v>2305</v>
      </c>
      <c r="O303" s="55">
        <v>2273</v>
      </c>
      <c r="P303" s="45">
        <f t="shared" si="107"/>
        <v>2305</v>
      </c>
      <c r="Q303" s="38">
        <f t="shared" si="108"/>
        <v>0</v>
      </c>
      <c r="R303" s="65">
        <v>29929000</v>
      </c>
      <c r="S303" s="65">
        <v>164345095</v>
      </c>
      <c r="T303" s="66">
        <f t="shared" si="109"/>
        <v>18.211069999999999</v>
      </c>
      <c r="U303" s="36">
        <v>427</v>
      </c>
      <c r="V303">
        <v>1966</v>
      </c>
      <c r="W303">
        <f t="shared" si="122"/>
        <v>21.72</v>
      </c>
      <c r="X303" s="57">
        <v>1559398.11482</v>
      </c>
      <c r="Y303" s="46">
        <v>1713797</v>
      </c>
      <c r="Z303" s="37">
        <f t="shared" si="110"/>
        <v>0.42013600000000001</v>
      </c>
      <c r="AA303" s="37" t="str">
        <f t="shared" si="111"/>
        <v/>
      </c>
      <c r="AB303" s="37" t="str">
        <f t="shared" si="112"/>
        <v/>
      </c>
      <c r="AC303" s="76">
        <f t="shared" si="123"/>
        <v>939.55602123947608</v>
      </c>
      <c r="AD303" s="76">
        <f t="shared" si="124"/>
        <v>0</v>
      </c>
      <c r="AE303" s="76">
        <f t="shared" si="130"/>
        <v>0</v>
      </c>
      <c r="AF303" s="76" t="str">
        <f t="shared" si="125"/>
        <v/>
      </c>
      <c r="AG303" s="37" t="str">
        <f t="shared" si="113"/>
        <v/>
      </c>
      <c r="AH303" s="37" t="str">
        <f t="shared" si="114"/>
        <v/>
      </c>
      <c r="AI303" s="38">
        <f t="shared" si="126"/>
        <v>939.56</v>
      </c>
      <c r="AJ303" s="38">
        <f t="shared" si="115"/>
        <v>939.56</v>
      </c>
      <c r="AK303" s="36">
        <f t="shared" si="116"/>
        <v>1518043</v>
      </c>
      <c r="AL303" s="39">
        <f t="shared" si="117"/>
        <v>0.12439734468690533</v>
      </c>
      <c r="AM303" s="36">
        <f t="shared" si="127"/>
        <v>77155.835876572106</v>
      </c>
      <c r="AN303" s="36">
        <f t="shared" si="128"/>
        <v>974962</v>
      </c>
      <c r="AO303" s="36">
        <f t="shared" si="118"/>
        <v>23130</v>
      </c>
      <c r="AP303" s="36">
        <f t="shared" si="119"/>
        <v>85689.85</v>
      </c>
      <c r="AQ303" s="36">
        <f t="shared" si="129"/>
        <v>874676</v>
      </c>
      <c r="AR303" s="40">
        <f t="shared" si="120"/>
        <v>974962</v>
      </c>
      <c r="AS303" s="37"/>
      <c r="AT303" s="37">
        <f t="shared" si="121"/>
        <v>1</v>
      </c>
    </row>
    <row r="304" spans="1:46" ht="15" customHeight="1" x14ac:dyDescent="0.25">
      <c r="A304" s="43">
        <v>62</v>
      </c>
      <c r="B304" s="43">
        <v>1800</v>
      </c>
      <c r="C304" s="44" t="s">
        <v>290</v>
      </c>
      <c r="D304" s="35">
        <v>0</v>
      </c>
      <c r="E304" s="36">
        <v>534</v>
      </c>
      <c r="F304" s="58">
        <f t="shared" si="106"/>
        <v>2.7275412570285562</v>
      </c>
      <c r="G304" s="52">
        <v>16</v>
      </c>
      <c r="H304" s="52">
        <v>174</v>
      </c>
      <c r="I304" s="37">
        <f t="shared" si="131"/>
        <v>9.1953999999999994</v>
      </c>
      <c r="J304" s="37">
        <v>216</v>
      </c>
      <c r="K304" s="37">
        <v>394</v>
      </c>
      <c r="L304" s="37">
        <v>439</v>
      </c>
      <c r="M304" s="37">
        <v>419</v>
      </c>
      <c r="N304" s="48">
        <v>393</v>
      </c>
      <c r="O304" s="55">
        <v>528</v>
      </c>
      <c r="P304" s="45">
        <f t="shared" si="107"/>
        <v>528</v>
      </c>
      <c r="Q304" s="38">
        <f t="shared" si="108"/>
        <v>0</v>
      </c>
      <c r="R304" s="65">
        <v>25379300</v>
      </c>
      <c r="S304" s="65">
        <v>145364989</v>
      </c>
      <c r="T304" s="66">
        <f t="shared" si="109"/>
        <v>17.459018</v>
      </c>
      <c r="U304" s="36">
        <v>106</v>
      </c>
      <c r="V304">
        <v>500</v>
      </c>
      <c r="W304">
        <f t="shared" si="122"/>
        <v>21.2</v>
      </c>
      <c r="X304" s="57">
        <v>1473851.3664768799</v>
      </c>
      <c r="Y304" s="46">
        <v>558210</v>
      </c>
      <c r="Z304" s="37">
        <f t="shared" si="110"/>
        <v>0.42013600000000001</v>
      </c>
      <c r="AA304" s="37" t="str">
        <f t="shared" si="111"/>
        <v/>
      </c>
      <c r="AB304" s="37" t="str">
        <f t="shared" si="112"/>
        <v/>
      </c>
      <c r="AC304" s="76">
        <f t="shared" si="123"/>
        <v>798.93813022869642</v>
      </c>
      <c r="AD304" s="76">
        <f t="shared" si="124"/>
        <v>0</v>
      </c>
      <c r="AE304" s="76">
        <f t="shared" si="130"/>
        <v>0</v>
      </c>
      <c r="AF304" s="76" t="str">
        <f t="shared" si="125"/>
        <v/>
      </c>
      <c r="AG304" s="37" t="str">
        <f t="shared" si="113"/>
        <v/>
      </c>
      <c r="AH304" s="37" t="str">
        <f t="shared" si="114"/>
        <v/>
      </c>
      <c r="AI304" s="38">
        <f t="shared" si="126"/>
        <v>798.94</v>
      </c>
      <c r="AJ304" s="38">
        <f t="shared" si="115"/>
        <v>798.94</v>
      </c>
      <c r="AK304" s="36">
        <f t="shared" si="116"/>
        <v>0</v>
      </c>
      <c r="AL304" s="39">
        <f t="shared" si="117"/>
        <v>0.12439734468690533</v>
      </c>
      <c r="AM304" s="36">
        <f t="shared" si="127"/>
        <v>0</v>
      </c>
      <c r="AN304" s="36">
        <f t="shared" si="128"/>
        <v>0</v>
      </c>
      <c r="AO304" s="36">
        <f t="shared" si="118"/>
        <v>5340</v>
      </c>
      <c r="AP304" s="36">
        <f t="shared" si="119"/>
        <v>27910.5</v>
      </c>
      <c r="AQ304" s="36">
        <f t="shared" si="129"/>
        <v>-5340</v>
      </c>
      <c r="AR304" s="40">
        <f t="shared" si="120"/>
        <v>0</v>
      </c>
      <c r="AS304" s="37"/>
      <c r="AT304" s="37">
        <f t="shared" si="121"/>
        <v>0</v>
      </c>
    </row>
    <row r="305" spans="1:46" ht="15" customHeight="1" x14ac:dyDescent="0.25">
      <c r="A305" s="43">
        <v>24</v>
      </c>
      <c r="B305" s="43">
        <v>800</v>
      </c>
      <c r="C305" s="44" t="s">
        <v>291</v>
      </c>
      <c r="D305" s="35">
        <v>128393</v>
      </c>
      <c r="E305" s="36">
        <v>508</v>
      </c>
      <c r="F305" s="58">
        <f t="shared" si="106"/>
        <v>2.7058637122839193</v>
      </c>
      <c r="G305" s="52">
        <v>21</v>
      </c>
      <c r="H305" s="52">
        <v>208</v>
      </c>
      <c r="I305" s="37">
        <f t="shared" si="131"/>
        <v>10.0962</v>
      </c>
      <c r="J305" s="37">
        <v>358</v>
      </c>
      <c r="K305" s="37">
        <v>417</v>
      </c>
      <c r="L305" s="37">
        <v>444</v>
      </c>
      <c r="M305" s="37">
        <v>449</v>
      </c>
      <c r="N305" s="48">
        <v>555</v>
      </c>
      <c r="O305" s="55">
        <v>508</v>
      </c>
      <c r="P305" s="45">
        <f t="shared" si="107"/>
        <v>555</v>
      </c>
      <c r="Q305" s="38">
        <f t="shared" si="108"/>
        <v>8.4700000000000006</v>
      </c>
      <c r="R305" s="65">
        <v>2669800</v>
      </c>
      <c r="S305" s="65">
        <v>38760100</v>
      </c>
      <c r="T305" s="66">
        <f t="shared" si="109"/>
        <v>6.8880109999999997</v>
      </c>
      <c r="U305" s="36">
        <v>98</v>
      </c>
      <c r="V305">
        <v>400</v>
      </c>
      <c r="W305">
        <f t="shared" si="122"/>
        <v>24.5</v>
      </c>
      <c r="X305" s="57">
        <v>320489.18668221799</v>
      </c>
      <c r="Y305" s="46">
        <v>150653</v>
      </c>
      <c r="Z305" s="37">
        <f t="shared" si="110"/>
        <v>0.42013600000000001</v>
      </c>
      <c r="AA305" s="37" t="str">
        <f t="shared" si="111"/>
        <v/>
      </c>
      <c r="AB305" s="37" t="str">
        <f t="shared" si="112"/>
        <v/>
      </c>
      <c r="AC305" s="76">
        <f t="shared" si="123"/>
        <v>794.15005917813528</v>
      </c>
      <c r="AD305" s="76">
        <f t="shared" si="124"/>
        <v>0</v>
      </c>
      <c r="AE305" s="76">
        <f t="shared" si="130"/>
        <v>0</v>
      </c>
      <c r="AF305" s="76" t="str">
        <f t="shared" si="125"/>
        <v/>
      </c>
      <c r="AG305" s="37" t="str">
        <f t="shared" si="113"/>
        <v/>
      </c>
      <c r="AH305" s="37" t="str">
        <f t="shared" si="114"/>
        <v/>
      </c>
      <c r="AI305" s="38">
        <f t="shared" si="126"/>
        <v>794.15</v>
      </c>
      <c r="AJ305" s="38">
        <f t="shared" si="115"/>
        <v>794.15</v>
      </c>
      <c r="AK305" s="36">
        <f t="shared" si="116"/>
        <v>268779</v>
      </c>
      <c r="AL305" s="39">
        <f t="shared" si="117"/>
        <v>0.12439734468690533</v>
      </c>
      <c r="AM305" s="36">
        <f t="shared" si="127"/>
        <v>17463.645631215892</v>
      </c>
      <c r="AN305" s="36">
        <f t="shared" si="128"/>
        <v>145857</v>
      </c>
      <c r="AO305" s="36">
        <f t="shared" si="118"/>
        <v>5080</v>
      </c>
      <c r="AP305" s="36">
        <f t="shared" si="119"/>
        <v>7532.6500000000005</v>
      </c>
      <c r="AQ305" s="36">
        <f t="shared" si="129"/>
        <v>123313</v>
      </c>
      <c r="AR305" s="40">
        <f t="shared" si="120"/>
        <v>145857</v>
      </c>
      <c r="AS305" s="37"/>
      <c r="AT305" s="37">
        <f t="shared" si="121"/>
        <v>1</v>
      </c>
    </row>
    <row r="306" spans="1:46" ht="15" customHeight="1" x14ac:dyDescent="0.25">
      <c r="A306" s="43">
        <v>49</v>
      </c>
      <c r="B306" s="43">
        <v>500</v>
      </c>
      <c r="C306" s="44" t="s">
        <v>292</v>
      </c>
      <c r="D306" s="35">
        <v>0</v>
      </c>
      <c r="E306" s="36">
        <v>70</v>
      </c>
      <c r="F306" s="58">
        <f t="shared" si="106"/>
        <v>1.8450980400142569</v>
      </c>
      <c r="G306" s="52">
        <v>3</v>
      </c>
      <c r="H306" s="52">
        <v>36</v>
      </c>
      <c r="I306" s="37">
        <f t="shared" si="131"/>
        <v>8.3333000000000013</v>
      </c>
      <c r="J306" s="37">
        <v>97</v>
      </c>
      <c r="K306" s="37">
        <v>83</v>
      </c>
      <c r="L306" s="37">
        <v>85</v>
      </c>
      <c r="M306" s="37">
        <v>71</v>
      </c>
      <c r="N306" s="48">
        <v>75</v>
      </c>
      <c r="O306" s="55">
        <v>70</v>
      </c>
      <c r="P306" s="45">
        <f t="shared" si="107"/>
        <v>97</v>
      </c>
      <c r="Q306" s="38">
        <f t="shared" si="108"/>
        <v>27.84</v>
      </c>
      <c r="R306" s="65">
        <v>4636700</v>
      </c>
      <c r="S306" s="65">
        <v>8468200</v>
      </c>
      <c r="T306" s="66">
        <f t="shared" si="109"/>
        <v>54.754257000000003</v>
      </c>
      <c r="U306" s="36">
        <v>6</v>
      </c>
      <c r="V306">
        <v>87</v>
      </c>
      <c r="W306">
        <f t="shared" si="122"/>
        <v>6.9</v>
      </c>
      <c r="X306" s="57">
        <v>114954.012231286</v>
      </c>
      <c r="Y306" s="46">
        <v>16000</v>
      </c>
      <c r="Z306" s="37">
        <f t="shared" si="110"/>
        <v>0.42013600000000001</v>
      </c>
      <c r="AA306" s="37" t="str">
        <f t="shared" si="111"/>
        <v/>
      </c>
      <c r="AB306" s="37" t="str">
        <f t="shared" si="112"/>
        <v/>
      </c>
      <c r="AC306" s="76">
        <f t="shared" si="123"/>
        <v>604.02671978422904</v>
      </c>
      <c r="AD306" s="76">
        <f t="shared" si="124"/>
        <v>0</v>
      </c>
      <c r="AE306" s="76">
        <f t="shared" si="130"/>
        <v>0</v>
      </c>
      <c r="AF306" s="76" t="str">
        <f t="shared" si="125"/>
        <v/>
      </c>
      <c r="AG306" s="37" t="str">
        <f t="shared" si="113"/>
        <v/>
      </c>
      <c r="AH306" s="37" t="str">
        <f t="shared" si="114"/>
        <v/>
      </c>
      <c r="AI306" s="38">
        <f t="shared" si="126"/>
        <v>604.03</v>
      </c>
      <c r="AJ306" s="38">
        <f t="shared" si="115"/>
        <v>604.03</v>
      </c>
      <c r="AK306" s="36">
        <f t="shared" si="116"/>
        <v>0</v>
      </c>
      <c r="AL306" s="39">
        <f t="shared" si="117"/>
        <v>0.12439734468690533</v>
      </c>
      <c r="AM306" s="36">
        <f t="shared" si="127"/>
        <v>0</v>
      </c>
      <c r="AN306" s="36">
        <f t="shared" si="128"/>
        <v>0</v>
      </c>
      <c r="AO306" s="36">
        <f t="shared" si="118"/>
        <v>700</v>
      </c>
      <c r="AP306" s="36">
        <f t="shared" si="119"/>
        <v>800</v>
      </c>
      <c r="AQ306" s="36">
        <f t="shared" si="129"/>
        <v>-700</v>
      </c>
      <c r="AR306" s="40">
        <f t="shared" si="120"/>
        <v>0</v>
      </c>
      <c r="AS306" s="37"/>
      <c r="AT306" s="37">
        <f t="shared" si="121"/>
        <v>0</v>
      </c>
    </row>
    <row r="307" spans="1:46" ht="15" customHeight="1" x14ac:dyDescent="0.25">
      <c r="A307" s="43">
        <v>14</v>
      </c>
      <c r="B307" s="43">
        <v>1000</v>
      </c>
      <c r="C307" s="44" t="s">
        <v>293</v>
      </c>
      <c r="D307" s="35">
        <v>14249</v>
      </c>
      <c r="E307" s="36">
        <v>86</v>
      </c>
      <c r="F307" s="58">
        <f t="shared" si="106"/>
        <v>1.9344984512435677</v>
      </c>
      <c r="G307" s="52">
        <v>4</v>
      </c>
      <c r="H307" s="52">
        <v>37</v>
      </c>
      <c r="I307" s="37">
        <f t="shared" si="131"/>
        <v>10.8108</v>
      </c>
      <c r="J307" s="37">
        <v>141</v>
      </c>
      <c r="K307" s="37">
        <v>124</v>
      </c>
      <c r="L307" s="37">
        <v>107</v>
      </c>
      <c r="M307" s="37">
        <v>125</v>
      </c>
      <c r="N307" s="48">
        <v>129</v>
      </c>
      <c r="O307" s="55">
        <v>86</v>
      </c>
      <c r="P307" s="45">
        <f t="shared" si="107"/>
        <v>141</v>
      </c>
      <c r="Q307" s="38">
        <f t="shared" si="108"/>
        <v>39.01</v>
      </c>
      <c r="R307" s="65">
        <v>1434000</v>
      </c>
      <c r="S307" s="65">
        <v>5437500</v>
      </c>
      <c r="T307" s="66">
        <f t="shared" si="109"/>
        <v>26.372413999999999</v>
      </c>
      <c r="U307" s="36">
        <v>9</v>
      </c>
      <c r="V307">
        <v>55</v>
      </c>
      <c r="W307">
        <f t="shared" si="122"/>
        <v>16.36</v>
      </c>
      <c r="X307" s="57">
        <v>55213.126695073101</v>
      </c>
      <c r="Y307" s="46">
        <v>20500</v>
      </c>
      <c r="Z307" s="37">
        <f t="shared" si="110"/>
        <v>0.42013600000000001</v>
      </c>
      <c r="AA307" s="37" t="str">
        <f t="shared" si="111"/>
        <v/>
      </c>
      <c r="AB307" s="37" t="str">
        <f t="shared" si="112"/>
        <v/>
      </c>
      <c r="AC307" s="76">
        <f t="shared" si="123"/>
        <v>623.77321441532547</v>
      </c>
      <c r="AD307" s="76">
        <f t="shared" si="124"/>
        <v>0</v>
      </c>
      <c r="AE307" s="76">
        <f t="shared" si="130"/>
        <v>0</v>
      </c>
      <c r="AF307" s="76" t="str">
        <f t="shared" si="125"/>
        <v/>
      </c>
      <c r="AG307" s="37" t="str">
        <f t="shared" si="113"/>
        <v/>
      </c>
      <c r="AH307" s="37" t="str">
        <f t="shared" si="114"/>
        <v/>
      </c>
      <c r="AI307" s="38">
        <f t="shared" si="126"/>
        <v>623.77</v>
      </c>
      <c r="AJ307" s="38">
        <f t="shared" si="115"/>
        <v>623.77</v>
      </c>
      <c r="AK307" s="36">
        <f t="shared" si="116"/>
        <v>30447</v>
      </c>
      <c r="AL307" s="39">
        <f t="shared" si="117"/>
        <v>0.12439734468690533</v>
      </c>
      <c r="AM307" s="36">
        <f t="shared" si="127"/>
        <v>2014.9881892384926</v>
      </c>
      <c r="AN307" s="36">
        <f t="shared" si="128"/>
        <v>16264</v>
      </c>
      <c r="AO307" s="36">
        <f t="shared" si="118"/>
        <v>860</v>
      </c>
      <c r="AP307" s="36">
        <f t="shared" si="119"/>
        <v>1025</v>
      </c>
      <c r="AQ307" s="36">
        <f t="shared" si="129"/>
        <v>13389</v>
      </c>
      <c r="AR307" s="40">
        <f t="shared" si="120"/>
        <v>16264</v>
      </c>
      <c r="AS307" s="37"/>
      <c r="AT307" s="37">
        <f t="shared" si="121"/>
        <v>1</v>
      </c>
    </row>
    <row r="308" spans="1:46" ht="15" customHeight="1" x14ac:dyDescent="0.25">
      <c r="A308" s="43">
        <v>42</v>
      </c>
      <c r="B308" s="43">
        <v>700</v>
      </c>
      <c r="C308" s="44" t="s">
        <v>294</v>
      </c>
      <c r="D308" s="35">
        <v>106770</v>
      </c>
      <c r="E308" s="36">
        <v>375</v>
      </c>
      <c r="F308" s="58">
        <f t="shared" si="106"/>
        <v>2.5740312677277188</v>
      </c>
      <c r="G308" s="52">
        <v>50</v>
      </c>
      <c r="H308" s="52">
        <v>192</v>
      </c>
      <c r="I308" s="37">
        <f t="shared" si="131"/>
        <v>26.041700000000002</v>
      </c>
      <c r="J308" s="37">
        <v>301</v>
      </c>
      <c r="K308" s="37">
        <v>356</v>
      </c>
      <c r="L308" s="37">
        <v>316</v>
      </c>
      <c r="M308" s="37">
        <v>315</v>
      </c>
      <c r="N308" s="48">
        <v>370</v>
      </c>
      <c r="O308" s="55">
        <v>376</v>
      </c>
      <c r="P308" s="45">
        <f t="shared" si="107"/>
        <v>376</v>
      </c>
      <c r="Q308" s="38">
        <f t="shared" si="108"/>
        <v>0.27</v>
      </c>
      <c r="R308" s="65">
        <v>4215700</v>
      </c>
      <c r="S308" s="65">
        <v>22072681</v>
      </c>
      <c r="T308" s="66">
        <f t="shared" si="109"/>
        <v>19.099174999999999</v>
      </c>
      <c r="U308" s="36">
        <v>69</v>
      </c>
      <c r="V308">
        <v>495</v>
      </c>
      <c r="W308">
        <f t="shared" si="122"/>
        <v>13.94</v>
      </c>
      <c r="X308" s="57">
        <v>151362.901188285</v>
      </c>
      <c r="Y308" s="46">
        <v>184649</v>
      </c>
      <c r="Z308" s="37">
        <f t="shared" si="110"/>
        <v>0.42013600000000001</v>
      </c>
      <c r="AA308" s="37" t="str">
        <f t="shared" si="111"/>
        <v/>
      </c>
      <c r="AB308" s="37" t="str">
        <f t="shared" si="112"/>
        <v/>
      </c>
      <c r="AC308" s="76">
        <f t="shared" si="123"/>
        <v>765.03130432189539</v>
      </c>
      <c r="AD308" s="76">
        <f t="shared" si="124"/>
        <v>0</v>
      </c>
      <c r="AE308" s="76">
        <f t="shared" si="130"/>
        <v>0</v>
      </c>
      <c r="AF308" s="76" t="str">
        <f t="shared" si="125"/>
        <v/>
      </c>
      <c r="AG308" s="37" t="str">
        <f t="shared" si="113"/>
        <v/>
      </c>
      <c r="AH308" s="37" t="str">
        <f t="shared" si="114"/>
        <v/>
      </c>
      <c r="AI308" s="38">
        <f t="shared" si="126"/>
        <v>765.03</v>
      </c>
      <c r="AJ308" s="38">
        <f t="shared" si="115"/>
        <v>765.03</v>
      </c>
      <c r="AK308" s="36">
        <f t="shared" si="116"/>
        <v>223293</v>
      </c>
      <c r="AL308" s="39">
        <f t="shared" si="117"/>
        <v>0.12439734468690533</v>
      </c>
      <c r="AM308" s="36">
        <f t="shared" si="127"/>
        <v>14495.151794952269</v>
      </c>
      <c r="AN308" s="36">
        <f t="shared" si="128"/>
        <v>121265</v>
      </c>
      <c r="AO308" s="36">
        <f t="shared" si="118"/>
        <v>3750</v>
      </c>
      <c r="AP308" s="36">
        <f t="shared" si="119"/>
        <v>9232.4500000000007</v>
      </c>
      <c r="AQ308" s="36">
        <f t="shared" si="129"/>
        <v>103020</v>
      </c>
      <c r="AR308" s="40">
        <f t="shared" si="120"/>
        <v>121265</v>
      </c>
      <c r="AS308" s="37"/>
      <c r="AT308" s="37">
        <f t="shared" si="121"/>
        <v>1</v>
      </c>
    </row>
    <row r="309" spans="1:46" ht="15" customHeight="1" x14ac:dyDescent="0.25">
      <c r="A309" s="43">
        <v>72</v>
      </c>
      <c r="B309" s="43">
        <v>300</v>
      </c>
      <c r="C309" s="44" t="s">
        <v>295</v>
      </c>
      <c r="D309" s="35">
        <v>302694</v>
      </c>
      <c r="E309" s="36">
        <v>791</v>
      </c>
      <c r="F309" s="58">
        <f t="shared" si="106"/>
        <v>2.8981764834976764</v>
      </c>
      <c r="G309" s="52">
        <v>151</v>
      </c>
      <c r="H309" s="52">
        <v>412</v>
      </c>
      <c r="I309" s="37">
        <f t="shared" si="131"/>
        <v>36.650500000000001</v>
      </c>
      <c r="J309" s="37">
        <v>877</v>
      </c>
      <c r="K309" s="37">
        <v>787</v>
      </c>
      <c r="L309" s="37">
        <v>712</v>
      </c>
      <c r="M309" s="37">
        <v>808</v>
      </c>
      <c r="N309" s="48">
        <v>772</v>
      </c>
      <c r="O309" s="55">
        <v>784</v>
      </c>
      <c r="P309" s="45">
        <f t="shared" si="107"/>
        <v>877</v>
      </c>
      <c r="Q309" s="38">
        <f t="shared" si="108"/>
        <v>9.81</v>
      </c>
      <c r="R309" s="65">
        <v>2912500</v>
      </c>
      <c r="S309" s="65">
        <v>32423591</v>
      </c>
      <c r="T309" s="66">
        <f t="shared" si="109"/>
        <v>8.9826569999999997</v>
      </c>
      <c r="U309" s="36">
        <v>170</v>
      </c>
      <c r="V309">
        <v>798</v>
      </c>
      <c r="W309">
        <f t="shared" si="122"/>
        <v>21.3</v>
      </c>
      <c r="X309" s="57">
        <v>309300.094018301</v>
      </c>
      <c r="Y309" s="46">
        <v>493209</v>
      </c>
      <c r="Z309" s="37">
        <f t="shared" si="110"/>
        <v>0.42013600000000001</v>
      </c>
      <c r="AA309" s="37" t="str">
        <f t="shared" si="111"/>
        <v/>
      </c>
      <c r="AB309" s="37" t="str">
        <f t="shared" si="112"/>
        <v/>
      </c>
      <c r="AC309" s="76">
        <f t="shared" si="123"/>
        <v>836.6275271455163</v>
      </c>
      <c r="AD309" s="76">
        <f t="shared" si="124"/>
        <v>0</v>
      </c>
      <c r="AE309" s="76">
        <f t="shared" si="130"/>
        <v>0</v>
      </c>
      <c r="AF309" s="76" t="str">
        <f t="shared" si="125"/>
        <v/>
      </c>
      <c r="AG309" s="37" t="str">
        <f t="shared" si="113"/>
        <v/>
      </c>
      <c r="AH309" s="37" t="str">
        <f t="shared" si="114"/>
        <v/>
      </c>
      <c r="AI309" s="38">
        <f t="shared" si="126"/>
        <v>836.63</v>
      </c>
      <c r="AJ309" s="38">
        <f t="shared" si="115"/>
        <v>836.63</v>
      </c>
      <c r="AK309" s="36">
        <f t="shared" si="116"/>
        <v>531826</v>
      </c>
      <c r="AL309" s="39">
        <f t="shared" si="117"/>
        <v>0.12439734468690533</v>
      </c>
      <c r="AM309" s="36">
        <f t="shared" si="127"/>
        <v>28503.412382799994</v>
      </c>
      <c r="AN309" s="36">
        <f t="shared" si="128"/>
        <v>331197</v>
      </c>
      <c r="AO309" s="36">
        <f t="shared" si="118"/>
        <v>7910</v>
      </c>
      <c r="AP309" s="36">
        <f t="shared" si="119"/>
        <v>24660.45</v>
      </c>
      <c r="AQ309" s="36">
        <f t="shared" si="129"/>
        <v>294784</v>
      </c>
      <c r="AR309" s="40">
        <f t="shared" si="120"/>
        <v>331197</v>
      </c>
      <c r="AS309" s="37"/>
      <c r="AT309" s="37">
        <f t="shared" si="121"/>
        <v>1</v>
      </c>
    </row>
    <row r="310" spans="1:46" ht="15" customHeight="1" x14ac:dyDescent="0.25">
      <c r="A310" s="43">
        <v>69</v>
      </c>
      <c r="B310" s="43">
        <v>3500</v>
      </c>
      <c r="C310" s="44" t="s">
        <v>296</v>
      </c>
      <c r="D310" s="35">
        <v>741061</v>
      </c>
      <c r="E310" s="36">
        <v>1675</v>
      </c>
      <c r="F310" s="58">
        <f t="shared" si="106"/>
        <v>3.2240148113728639</v>
      </c>
      <c r="G310" s="52">
        <v>339</v>
      </c>
      <c r="H310" s="52">
        <v>886</v>
      </c>
      <c r="I310" s="37">
        <f t="shared" si="131"/>
        <v>38.261899999999997</v>
      </c>
      <c r="J310" s="37">
        <v>2287</v>
      </c>
      <c r="K310" s="37">
        <v>2721</v>
      </c>
      <c r="L310" s="37">
        <v>1934</v>
      </c>
      <c r="M310" s="37">
        <v>1847</v>
      </c>
      <c r="N310" s="45">
        <v>1799</v>
      </c>
      <c r="O310" s="55">
        <v>1687</v>
      </c>
      <c r="P310" s="45">
        <f t="shared" si="107"/>
        <v>2721</v>
      </c>
      <c r="Q310" s="38">
        <f t="shared" si="108"/>
        <v>38.44</v>
      </c>
      <c r="R310" s="65">
        <v>10846500</v>
      </c>
      <c r="S310" s="65">
        <v>74393106</v>
      </c>
      <c r="T310" s="66">
        <f t="shared" si="109"/>
        <v>14.579980000000001</v>
      </c>
      <c r="U310" s="36">
        <v>426</v>
      </c>
      <c r="V310">
        <v>1829</v>
      </c>
      <c r="W310">
        <f t="shared" si="122"/>
        <v>23.29</v>
      </c>
      <c r="X310" s="57">
        <v>1024912.76385667</v>
      </c>
      <c r="Y310" s="46">
        <v>1165239.0900000001</v>
      </c>
      <c r="Z310" s="37">
        <f t="shared" si="110"/>
        <v>0.42013600000000001</v>
      </c>
      <c r="AA310" s="37" t="str">
        <f t="shared" si="111"/>
        <v/>
      </c>
      <c r="AB310" s="37" t="str">
        <f t="shared" si="112"/>
        <v/>
      </c>
      <c r="AC310" s="76">
        <f t="shared" si="123"/>
        <v>908.59771949160404</v>
      </c>
      <c r="AD310" s="76">
        <f t="shared" si="124"/>
        <v>0</v>
      </c>
      <c r="AE310" s="76">
        <f t="shared" si="130"/>
        <v>0</v>
      </c>
      <c r="AF310" s="76" t="str">
        <f t="shared" si="125"/>
        <v/>
      </c>
      <c r="AG310" s="37" t="str">
        <f t="shared" si="113"/>
        <v/>
      </c>
      <c r="AH310" s="37" t="str">
        <f t="shared" si="114"/>
        <v/>
      </c>
      <c r="AI310" s="38">
        <f t="shared" si="126"/>
        <v>908.6</v>
      </c>
      <c r="AJ310" s="38">
        <f t="shared" si="115"/>
        <v>908.6</v>
      </c>
      <c r="AK310" s="36">
        <f t="shared" si="116"/>
        <v>1091302</v>
      </c>
      <c r="AL310" s="39">
        <f t="shared" si="117"/>
        <v>0.12439734468690533</v>
      </c>
      <c r="AM310" s="36">
        <f t="shared" si="127"/>
        <v>43569.050400486412</v>
      </c>
      <c r="AN310" s="36">
        <f t="shared" si="128"/>
        <v>784630</v>
      </c>
      <c r="AO310" s="36">
        <f t="shared" si="118"/>
        <v>16750</v>
      </c>
      <c r="AP310" s="36">
        <f t="shared" si="119"/>
        <v>58261.954500000007</v>
      </c>
      <c r="AQ310" s="36">
        <f t="shared" si="129"/>
        <v>724311</v>
      </c>
      <c r="AR310" s="40">
        <f t="shared" si="120"/>
        <v>784630</v>
      </c>
      <c r="AS310" s="37"/>
      <c r="AT310" s="37">
        <f t="shared" si="121"/>
        <v>1</v>
      </c>
    </row>
    <row r="311" spans="1:46" ht="15" customHeight="1" x14ac:dyDescent="0.25">
      <c r="A311" s="43">
        <v>5</v>
      </c>
      <c r="B311" s="43">
        <v>300</v>
      </c>
      <c r="C311" s="44" t="s">
        <v>297</v>
      </c>
      <c r="D311" s="35">
        <v>28694</v>
      </c>
      <c r="E311" s="36">
        <v>223</v>
      </c>
      <c r="F311" s="58">
        <f t="shared" si="106"/>
        <v>2.3483048630481607</v>
      </c>
      <c r="G311" s="52">
        <v>15</v>
      </c>
      <c r="H311" s="52">
        <v>237</v>
      </c>
      <c r="I311" s="37">
        <f t="shared" si="131"/>
        <v>6.3291000000000004</v>
      </c>
      <c r="J311" s="37">
        <v>111</v>
      </c>
      <c r="K311" s="37">
        <v>156</v>
      </c>
      <c r="L311" s="37">
        <v>192</v>
      </c>
      <c r="M311" s="37">
        <v>215</v>
      </c>
      <c r="N311" s="48">
        <v>224</v>
      </c>
      <c r="O311" s="55">
        <v>226</v>
      </c>
      <c r="P311" s="45">
        <f t="shared" si="107"/>
        <v>226</v>
      </c>
      <c r="Q311" s="38">
        <f t="shared" si="108"/>
        <v>1.33</v>
      </c>
      <c r="R311" s="65">
        <v>2801400</v>
      </c>
      <c r="S311" s="65">
        <v>19341000</v>
      </c>
      <c r="T311" s="66">
        <f t="shared" si="109"/>
        <v>14.484256</v>
      </c>
      <c r="U311" s="36">
        <v>31</v>
      </c>
      <c r="V311">
        <v>272</v>
      </c>
      <c r="W311">
        <f t="shared" si="122"/>
        <v>11.4</v>
      </c>
      <c r="X311" s="57">
        <v>215396.28859699401</v>
      </c>
      <c r="Y311" s="46">
        <v>42000</v>
      </c>
      <c r="Z311" s="37">
        <f t="shared" si="110"/>
        <v>0.42013600000000001</v>
      </c>
      <c r="AA311" s="37" t="str">
        <f t="shared" si="111"/>
        <v/>
      </c>
      <c r="AB311" s="37" t="str">
        <f t="shared" si="112"/>
        <v/>
      </c>
      <c r="AC311" s="76">
        <f t="shared" si="123"/>
        <v>715.17353323548855</v>
      </c>
      <c r="AD311" s="76">
        <f t="shared" si="124"/>
        <v>0</v>
      </c>
      <c r="AE311" s="76">
        <f t="shared" si="130"/>
        <v>0</v>
      </c>
      <c r="AF311" s="76" t="str">
        <f t="shared" si="125"/>
        <v/>
      </c>
      <c r="AG311" s="37" t="str">
        <f t="shared" si="113"/>
        <v/>
      </c>
      <c r="AH311" s="37" t="str">
        <f t="shared" si="114"/>
        <v/>
      </c>
      <c r="AI311" s="38">
        <f t="shared" si="126"/>
        <v>715.17</v>
      </c>
      <c r="AJ311" s="38">
        <f t="shared" si="115"/>
        <v>715.17</v>
      </c>
      <c r="AK311" s="36">
        <f t="shared" si="116"/>
        <v>68987</v>
      </c>
      <c r="AL311" s="39">
        <f t="shared" si="117"/>
        <v>0.12439734468690533</v>
      </c>
      <c r="AM311" s="36">
        <f t="shared" si="127"/>
        <v>5012.3422094694761</v>
      </c>
      <c r="AN311" s="36">
        <f t="shared" si="128"/>
        <v>33706</v>
      </c>
      <c r="AO311" s="36">
        <f t="shared" si="118"/>
        <v>2230</v>
      </c>
      <c r="AP311" s="36">
        <f t="shared" si="119"/>
        <v>2100</v>
      </c>
      <c r="AQ311" s="36">
        <f t="shared" si="129"/>
        <v>26594</v>
      </c>
      <c r="AR311" s="40">
        <f t="shared" si="120"/>
        <v>33706</v>
      </c>
      <c r="AS311" s="37"/>
      <c r="AT311" s="37">
        <f t="shared" si="121"/>
        <v>1</v>
      </c>
    </row>
    <row r="312" spans="1:46" ht="15" customHeight="1" x14ac:dyDescent="0.25">
      <c r="A312" s="43">
        <v>43</v>
      </c>
      <c r="B312" s="43">
        <v>300</v>
      </c>
      <c r="C312" s="44" t="s">
        <v>298</v>
      </c>
      <c r="D312" s="35">
        <v>1618633</v>
      </c>
      <c r="E312" s="36">
        <v>5761</v>
      </c>
      <c r="F312" s="58">
        <f t="shared" si="106"/>
        <v>3.7604978752265268</v>
      </c>
      <c r="G312" s="52">
        <v>392</v>
      </c>
      <c r="H312" s="52">
        <v>2220</v>
      </c>
      <c r="I312" s="37">
        <f t="shared" si="131"/>
        <v>17.657700000000002</v>
      </c>
      <c r="J312" s="37">
        <v>4217</v>
      </c>
      <c r="K312" s="37">
        <v>4396</v>
      </c>
      <c r="L312" s="37">
        <v>4648</v>
      </c>
      <c r="M312" s="37">
        <v>5453</v>
      </c>
      <c r="N312" s="45">
        <v>5631</v>
      </c>
      <c r="O312" s="55">
        <v>5744</v>
      </c>
      <c r="P312" s="45">
        <f t="shared" si="107"/>
        <v>5744</v>
      </c>
      <c r="Q312" s="38">
        <f t="shared" si="108"/>
        <v>0</v>
      </c>
      <c r="R312" s="65">
        <v>75215900</v>
      </c>
      <c r="S312" s="65">
        <v>428634100</v>
      </c>
      <c r="T312" s="66">
        <f t="shared" si="109"/>
        <v>17.547810999999999</v>
      </c>
      <c r="U312" s="36">
        <v>1221</v>
      </c>
      <c r="V312">
        <v>5708</v>
      </c>
      <c r="W312">
        <f t="shared" si="122"/>
        <v>21.39</v>
      </c>
      <c r="X312" s="57">
        <v>4577930.5730427001</v>
      </c>
      <c r="Y312" s="46">
        <v>3056518</v>
      </c>
      <c r="Z312" s="37">
        <f t="shared" si="110"/>
        <v>0.42013600000000001</v>
      </c>
      <c r="AA312" s="37" t="str">
        <f t="shared" si="111"/>
        <v/>
      </c>
      <c r="AB312" s="37" t="str">
        <f t="shared" si="112"/>
        <v/>
      </c>
      <c r="AC312" s="76">
        <f t="shared" si="123"/>
        <v>0</v>
      </c>
      <c r="AD312" s="76">
        <f t="shared" si="124"/>
        <v>893.24520890474992</v>
      </c>
      <c r="AE312" s="76">
        <f t="shared" si="130"/>
        <v>0</v>
      </c>
      <c r="AF312" s="76" t="str">
        <f t="shared" si="125"/>
        <v/>
      </c>
      <c r="AG312" s="37" t="str">
        <f t="shared" si="113"/>
        <v/>
      </c>
      <c r="AH312" s="37" t="str">
        <f t="shared" si="114"/>
        <v/>
      </c>
      <c r="AI312" s="38">
        <f t="shared" si="126"/>
        <v>893.25</v>
      </c>
      <c r="AJ312" s="38">
        <f t="shared" si="115"/>
        <v>893.25</v>
      </c>
      <c r="AK312" s="36">
        <f t="shared" si="116"/>
        <v>3222660</v>
      </c>
      <c r="AL312" s="39">
        <f t="shared" si="117"/>
        <v>0.12439734468690533</v>
      </c>
      <c r="AM312" s="36">
        <f t="shared" si="127"/>
        <v>199536.69960610269</v>
      </c>
      <c r="AN312" s="36">
        <f t="shared" si="128"/>
        <v>1818170</v>
      </c>
      <c r="AO312" s="36">
        <f t="shared" si="118"/>
        <v>57610</v>
      </c>
      <c r="AP312" s="36">
        <f t="shared" si="119"/>
        <v>152825.9</v>
      </c>
      <c r="AQ312" s="36">
        <f t="shared" si="129"/>
        <v>1561023</v>
      </c>
      <c r="AR312" s="40">
        <f t="shared" si="120"/>
        <v>1818170</v>
      </c>
      <c r="AS312" s="37"/>
      <c r="AT312" s="37">
        <f t="shared" si="121"/>
        <v>1</v>
      </c>
    </row>
    <row r="313" spans="1:46" ht="15" customHeight="1" x14ac:dyDescent="0.25">
      <c r="A313" s="43">
        <v>24</v>
      </c>
      <c r="B313" s="43">
        <v>900</v>
      </c>
      <c r="C313" s="44" t="s">
        <v>299</v>
      </c>
      <c r="D313" s="35">
        <v>203682</v>
      </c>
      <c r="E313" s="36">
        <v>587</v>
      </c>
      <c r="F313" s="58">
        <f t="shared" si="106"/>
        <v>2.7686381012476144</v>
      </c>
      <c r="G313" s="52">
        <v>82</v>
      </c>
      <c r="H313" s="52">
        <v>306</v>
      </c>
      <c r="I313" s="37">
        <f t="shared" si="131"/>
        <v>26.7974</v>
      </c>
      <c r="J313" s="37">
        <v>740</v>
      </c>
      <c r="K313" s="37">
        <v>851</v>
      </c>
      <c r="L313" s="37">
        <v>778</v>
      </c>
      <c r="M313" s="37">
        <v>720</v>
      </c>
      <c r="N313" s="48">
        <v>643</v>
      </c>
      <c r="O313" s="55">
        <v>568</v>
      </c>
      <c r="P313" s="45">
        <f t="shared" si="107"/>
        <v>851</v>
      </c>
      <c r="Q313" s="38">
        <f t="shared" si="108"/>
        <v>31.02</v>
      </c>
      <c r="R313" s="65">
        <v>10885000</v>
      </c>
      <c r="S313" s="65">
        <v>44649100</v>
      </c>
      <c r="T313" s="66">
        <f t="shared" si="109"/>
        <v>24.378990999999999</v>
      </c>
      <c r="U313" s="36">
        <v>108</v>
      </c>
      <c r="V313">
        <v>636</v>
      </c>
      <c r="W313">
        <f t="shared" si="122"/>
        <v>16.98</v>
      </c>
      <c r="X313" s="57">
        <v>483488.84383638098</v>
      </c>
      <c r="Y313" s="46">
        <v>126001</v>
      </c>
      <c r="Z313" s="37">
        <f t="shared" si="110"/>
        <v>0.42013600000000001</v>
      </c>
      <c r="AA313" s="37" t="str">
        <f t="shared" si="111"/>
        <v/>
      </c>
      <c r="AB313" s="37" t="str">
        <f t="shared" si="112"/>
        <v/>
      </c>
      <c r="AC313" s="76">
        <f t="shared" si="123"/>
        <v>808.01547788926928</v>
      </c>
      <c r="AD313" s="76">
        <f t="shared" si="124"/>
        <v>0</v>
      </c>
      <c r="AE313" s="76">
        <f t="shared" si="130"/>
        <v>0</v>
      </c>
      <c r="AF313" s="76" t="str">
        <f t="shared" si="125"/>
        <v/>
      </c>
      <c r="AG313" s="37" t="str">
        <f t="shared" si="113"/>
        <v/>
      </c>
      <c r="AH313" s="37" t="str">
        <f t="shared" si="114"/>
        <v/>
      </c>
      <c r="AI313" s="38">
        <f t="shared" si="126"/>
        <v>808.02</v>
      </c>
      <c r="AJ313" s="38">
        <f t="shared" si="115"/>
        <v>808.02</v>
      </c>
      <c r="AK313" s="36">
        <f t="shared" si="116"/>
        <v>271177</v>
      </c>
      <c r="AL313" s="39">
        <f t="shared" si="117"/>
        <v>0.12439734468690533</v>
      </c>
      <c r="AM313" s="36">
        <f t="shared" si="127"/>
        <v>8396.1987796426747</v>
      </c>
      <c r="AN313" s="36">
        <f t="shared" si="128"/>
        <v>212078</v>
      </c>
      <c r="AO313" s="36">
        <f t="shared" si="118"/>
        <v>5870</v>
      </c>
      <c r="AP313" s="36">
        <f t="shared" si="119"/>
        <v>6300.05</v>
      </c>
      <c r="AQ313" s="36">
        <f t="shared" si="129"/>
        <v>197812</v>
      </c>
      <c r="AR313" s="40">
        <f t="shared" si="120"/>
        <v>212078</v>
      </c>
      <c r="AS313" s="37"/>
      <c r="AT313" s="37">
        <f t="shared" si="121"/>
        <v>1</v>
      </c>
    </row>
    <row r="314" spans="1:46" ht="15" customHeight="1" x14ac:dyDescent="0.25">
      <c r="A314" s="43">
        <v>61</v>
      </c>
      <c r="B314" s="43">
        <v>300</v>
      </c>
      <c r="C314" s="44" t="s">
        <v>300</v>
      </c>
      <c r="D314" s="35">
        <v>729661</v>
      </c>
      <c r="E314" s="36">
        <v>2668</v>
      </c>
      <c r="F314" s="58">
        <f t="shared" si="106"/>
        <v>3.4261858252445112</v>
      </c>
      <c r="G314" s="52">
        <v>379</v>
      </c>
      <c r="H314" s="52">
        <v>1312</v>
      </c>
      <c r="I314" s="37">
        <f t="shared" si="131"/>
        <v>28.8872</v>
      </c>
      <c r="J314" s="37">
        <v>2584</v>
      </c>
      <c r="K314" s="37">
        <v>2523</v>
      </c>
      <c r="L314" s="37">
        <v>2573</v>
      </c>
      <c r="M314" s="37">
        <v>2594</v>
      </c>
      <c r="N314" s="45">
        <v>2564</v>
      </c>
      <c r="O314" s="55">
        <v>2657</v>
      </c>
      <c r="P314" s="45">
        <f t="shared" si="107"/>
        <v>2657</v>
      </c>
      <c r="Q314" s="38">
        <f t="shared" si="108"/>
        <v>0</v>
      </c>
      <c r="R314" s="65">
        <v>88744900</v>
      </c>
      <c r="S314" s="65">
        <v>321598269</v>
      </c>
      <c r="T314" s="66">
        <f t="shared" si="109"/>
        <v>27.594956</v>
      </c>
      <c r="U314" s="36">
        <v>717</v>
      </c>
      <c r="V314">
        <v>2620</v>
      </c>
      <c r="W314">
        <f t="shared" si="122"/>
        <v>27.37</v>
      </c>
      <c r="X314" s="57">
        <v>2753456.8874623799</v>
      </c>
      <c r="Y314" s="46">
        <v>1868795</v>
      </c>
      <c r="Z314" s="37">
        <f t="shared" si="110"/>
        <v>0.42013600000000001</v>
      </c>
      <c r="AA314" s="37">
        <f t="shared" si="111"/>
        <v>0.33600000000000002</v>
      </c>
      <c r="AB314" s="37" t="str">
        <f t="shared" si="112"/>
        <v/>
      </c>
      <c r="AC314" s="76">
        <f t="shared" si="123"/>
        <v>953.2526465225319</v>
      </c>
      <c r="AD314" s="76">
        <f t="shared" si="124"/>
        <v>1085.8144542309999</v>
      </c>
      <c r="AE314" s="76">
        <f t="shared" si="130"/>
        <v>0</v>
      </c>
      <c r="AF314" s="76">
        <f t="shared" si="125"/>
        <v>997.79341391257708</v>
      </c>
      <c r="AG314" s="37" t="str">
        <f t="shared" si="113"/>
        <v/>
      </c>
      <c r="AH314" s="37">
        <f t="shared" si="114"/>
        <v>1</v>
      </c>
      <c r="AI314" s="38">
        <f t="shared" si="126"/>
        <v>997.79</v>
      </c>
      <c r="AJ314" s="38">
        <f t="shared" si="115"/>
        <v>997.79</v>
      </c>
      <c r="AK314" s="36">
        <f t="shared" si="116"/>
        <v>1505277</v>
      </c>
      <c r="AL314" s="39">
        <f t="shared" si="117"/>
        <v>0.12439734468690533</v>
      </c>
      <c r="AM314" s="36">
        <f t="shared" si="127"/>
        <v>96484.570896678764</v>
      </c>
      <c r="AN314" s="36">
        <f t="shared" si="128"/>
        <v>826146</v>
      </c>
      <c r="AO314" s="36">
        <f t="shared" si="118"/>
        <v>26680</v>
      </c>
      <c r="AP314" s="36">
        <f t="shared" si="119"/>
        <v>93439.75</v>
      </c>
      <c r="AQ314" s="36">
        <f t="shared" si="129"/>
        <v>702981</v>
      </c>
      <c r="AR314" s="40">
        <f t="shared" si="120"/>
        <v>826146</v>
      </c>
      <c r="AS314" s="37"/>
      <c r="AT314" s="37">
        <f t="shared" si="121"/>
        <v>1</v>
      </c>
    </row>
    <row r="315" spans="1:46" ht="15" customHeight="1" x14ac:dyDescent="0.25">
      <c r="A315" s="43">
        <v>14</v>
      </c>
      <c r="B315" s="43">
        <v>1100</v>
      </c>
      <c r="C315" s="44" t="s">
        <v>301</v>
      </c>
      <c r="D315" s="35">
        <v>416738</v>
      </c>
      <c r="E315" s="36">
        <v>1313</v>
      </c>
      <c r="F315" s="58">
        <f t="shared" si="106"/>
        <v>3.1182647260894791</v>
      </c>
      <c r="G315" s="52">
        <v>85</v>
      </c>
      <c r="H315" s="52">
        <v>458</v>
      </c>
      <c r="I315" s="37">
        <f t="shared" si="131"/>
        <v>18.559000000000001</v>
      </c>
      <c r="J315" s="37">
        <v>674</v>
      </c>
      <c r="K315" s="37">
        <v>882</v>
      </c>
      <c r="L315" s="37">
        <v>862</v>
      </c>
      <c r="M315" s="37">
        <v>1049</v>
      </c>
      <c r="N315" s="45">
        <v>1394</v>
      </c>
      <c r="O315" s="55">
        <v>1306</v>
      </c>
      <c r="P315" s="45">
        <f t="shared" si="107"/>
        <v>1394</v>
      </c>
      <c r="Q315" s="38">
        <f t="shared" si="108"/>
        <v>5.81</v>
      </c>
      <c r="R315" s="65">
        <v>18242800</v>
      </c>
      <c r="S315" s="65">
        <v>111534200</v>
      </c>
      <c r="T315" s="66">
        <f t="shared" si="109"/>
        <v>16.356238999999999</v>
      </c>
      <c r="U315" s="36">
        <v>95</v>
      </c>
      <c r="V315">
        <v>1371</v>
      </c>
      <c r="W315">
        <f t="shared" si="122"/>
        <v>6.93</v>
      </c>
      <c r="X315" s="57">
        <v>1053072.6401774699</v>
      </c>
      <c r="Y315" s="46">
        <v>556089</v>
      </c>
      <c r="Z315" s="37">
        <f t="shared" si="110"/>
        <v>0.42013600000000001</v>
      </c>
      <c r="AA315" s="37" t="str">
        <f t="shared" si="111"/>
        <v/>
      </c>
      <c r="AB315" s="37" t="str">
        <f t="shared" si="112"/>
        <v/>
      </c>
      <c r="AC315" s="76">
        <f t="shared" si="123"/>
        <v>885.23995790446588</v>
      </c>
      <c r="AD315" s="76">
        <f t="shared" si="124"/>
        <v>0</v>
      </c>
      <c r="AE315" s="76">
        <f t="shared" si="130"/>
        <v>0</v>
      </c>
      <c r="AF315" s="76" t="str">
        <f t="shared" si="125"/>
        <v/>
      </c>
      <c r="AG315" s="37" t="str">
        <f t="shared" si="113"/>
        <v/>
      </c>
      <c r="AH315" s="37" t="str">
        <f t="shared" si="114"/>
        <v/>
      </c>
      <c r="AI315" s="38">
        <f t="shared" si="126"/>
        <v>885.24</v>
      </c>
      <c r="AJ315" s="38">
        <f t="shared" si="115"/>
        <v>885.24</v>
      </c>
      <c r="AK315" s="36">
        <f t="shared" si="116"/>
        <v>719886</v>
      </c>
      <c r="AL315" s="39">
        <f t="shared" si="117"/>
        <v>0.12439734468690533</v>
      </c>
      <c r="AM315" s="36">
        <f t="shared" si="127"/>
        <v>37710.806247145978</v>
      </c>
      <c r="AN315" s="36">
        <f t="shared" si="128"/>
        <v>454449</v>
      </c>
      <c r="AO315" s="36">
        <f t="shared" si="118"/>
        <v>13130</v>
      </c>
      <c r="AP315" s="36">
        <f t="shared" si="119"/>
        <v>27804.45</v>
      </c>
      <c r="AQ315" s="36">
        <f t="shared" si="129"/>
        <v>403608</v>
      </c>
      <c r="AR315" s="40">
        <f t="shared" si="120"/>
        <v>454449</v>
      </c>
      <c r="AS315" s="37"/>
      <c r="AT315" s="37">
        <f t="shared" si="121"/>
        <v>1</v>
      </c>
    </row>
    <row r="316" spans="1:46" ht="15" customHeight="1" x14ac:dyDescent="0.25">
      <c r="A316" s="43">
        <v>27</v>
      </c>
      <c r="B316" s="43">
        <v>1100</v>
      </c>
      <c r="C316" s="44" t="s">
        <v>302</v>
      </c>
      <c r="D316" s="35">
        <v>0</v>
      </c>
      <c r="E316" s="36">
        <v>22334</v>
      </c>
      <c r="F316" s="58">
        <f t="shared" si="106"/>
        <v>4.3489665118020602</v>
      </c>
      <c r="G316" s="52">
        <v>447</v>
      </c>
      <c r="H316" s="52">
        <v>10292</v>
      </c>
      <c r="I316" s="37">
        <f t="shared" si="131"/>
        <v>4.3431999999999995</v>
      </c>
      <c r="J316" s="37">
        <v>24246</v>
      </c>
      <c r="K316" s="37">
        <v>22775</v>
      </c>
      <c r="L316" s="37">
        <v>20971</v>
      </c>
      <c r="M316" s="37">
        <v>20281</v>
      </c>
      <c r="N316" s="45">
        <v>20371</v>
      </c>
      <c r="O316" s="55">
        <v>22552</v>
      </c>
      <c r="P316" s="45">
        <f t="shared" si="107"/>
        <v>24246</v>
      </c>
      <c r="Q316" s="38">
        <f t="shared" si="108"/>
        <v>7.89</v>
      </c>
      <c r="R316" s="65">
        <v>1236947100</v>
      </c>
      <c r="S316" s="65">
        <v>5125471254</v>
      </c>
      <c r="T316" s="66">
        <f t="shared" si="109"/>
        <v>24.133334000000001</v>
      </c>
      <c r="U316" s="36">
        <v>4880</v>
      </c>
      <c r="V316">
        <v>22247</v>
      </c>
      <c r="W316">
        <f t="shared" si="122"/>
        <v>21.94</v>
      </c>
      <c r="X316" s="57">
        <v>52231168.578262404</v>
      </c>
      <c r="Y316" s="46">
        <v>27932696</v>
      </c>
      <c r="Z316" s="37">
        <f t="shared" si="110"/>
        <v>0.42013600000000001</v>
      </c>
      <c r="AA316" s="37" t="str">
        <f t="shared" si="111"/>
        <v/>
      </c>
      <c r="AB316" s="37" t="str">
        <f t="shared" si="112"/>
        <v/>
      </c>
      <c r="AC316" s="76">
        <f t="shared" si="123"/>
        <v>0</v>
      </c>
      <c r="AD316" s="76">
        <f t="shared" si="124"/>
        <v>0</v>
      </c>
      <c r="AE316" s="76">
        <f t="shared" si="130"/>
        <v>914.60830267789993</v>
      </c>
      <c r="AF316" s="76" t="str">
        <f t="shared" si="125"/>
        <v/>
      </c>
      <c r="AG316" s="37" t="str">
        <f t="shared" si="113"/>
        <v/>
      </c>
      <c r="AH316" s="37" t="str">
        <f t="shared" si="114"/>
        <v/>
      </c>
      <c r="AI316" s="38">
        <f t="shared" si="126"/>
        <v>914.61</v>
      </c>
      <c r="AJ316" s="38">
        <f t="shared" si="115"/>
        <v>914.61</v>
      </c>
      <c r="AK316" s="36">
        <f t="shared" si="116"/>
        <v>0</v>
      </c>
      <c r="AL316" s="39">
        <f t="shared" si="117"/>
        <v>0.12439734468690533</v>
      </c>
      <c r="AM316" s="36">
        <f t="shared" si="127"/>
        <v>0</v>
      </c>
      <c r="AN316" s="36">
        <f t="shared" si="128"/>
        <v>0</v>
      </c>
      <c r="AO316" s="36">
        <f t="shared" si="118"/>
        <v>223340</v>
      </c>
      <c r="AP316" s="36">
        <f t="shared" si="119"/>
        <v>1396634.8</v>
      </c>
      <c r="AQ316" s="36">
        <f t="shared" si="129"/>
        <v>-223340</v>
      </c>
      <c r="AR316" s="40">
        <f t="shared" si="120"/>
        <v>0</v>
      </c>
      <c r="AS316" s="37"/>
      <c r="AT316" s="37">
        <f t="shared" si="121"/>
        <v>0</v>
      </c>
    </row>
    <row r="317" spans="1:46" ht="15" customHeight="1" x14ac:dyDescent="0.25">
      <c r="A317" s="43">
        <v>15</v>
      </c>
      <c r="B317" s="43">
        <v>500</v>
      </c>
      <c r="C317" s="44" t="s">
        <v>303</v>
      </c>
      <c r="D317" s="35">
        <v>81930</v>
      </c>
      <c r="E317" s="36">
        <v>274</v>
      </c>
      <c r="F317" s="58">
        <f t="shared" si="106"/>
        <v>2.4377505628203879</v>
      </c>
      <c r="G317" s="52">
        <v>30</v>
      </c>
      <c r="H317" s="52">
        <v>119</v>
      </c>
      <c r="I317" s="37">
        <f t="shared" si="131"/>
        <v>25.210100000000001</v>
      </c>
      <c r="J317" s="37">
        <v>344</v>
      </c>
      <c r="K317" s="37">
        <v>362</v>
      </c>
      <c r="L317" s="37">
        <v>302</v>
      </c>
      <c r="M317" s="37">
        <v>294</v>
      </c>
      <c r="N317" s="48">
        <v>282</v>
      </c>
      <c r="O317" s="55">
        <v>263</v>
      </c>
      <c r="P317" s="45">
        <f t="shared" si="107"/>
        <v>362</v>
      </c>
      <c r="Q317" s="38">
        <f t="shared" si="108"/>
        <v>24.31</v>
      </c>
      <c r="R317" s="65">
        <v>1738500</v>
      </c>
      <c r="S317" s="65">
        <v>11531700</v>
      </c>
      <c r="T317" s="66">
        <f t="shared" si="109"/>
        <v>15.075834</v>
      </c>
      <c r="U317" s="36">
        <v>38</v>
      </c>
      <c r="V317">
        <v>190</v>
      </c>
      <c r="W317">
        <f t="shared" si="122"/>
        <v>20</v>
      </c>
      <c r="X317" s="57">
        <v>122807.22071867999</v>
      </c>
      <c r="Y317" s="46">
        <v>130388</v>
      </c>
      <c r="Z317" s="37">
        <f t="shared" si="110"/>
        <v>0.42013600000000001</v>
      </c>
      <c r="AA317" s="37" t="str">
        <f t="shared" si="111"/>
        <v/>
      </c>
      <c r="AB317" s="37" t="str">
        <f t="shared" si="112"/>
        <v/>
      </c>
      <c r="AC317" s="76">
        <f t="shared" si="123"/>
        <v>734.93003106407878</v>
      </c>
      <c r="AD317" s="76">
        <f t="shared" si="124"/>
        <v>0</v>
      </c>
      <c r="AE317" s="76">
        <f t="shared" si="130"/>
        <v>0</v>
      </c>
      <c r="AF317" s="76" t="str">
        <f t="shared" si="125"/>
        <v/>
      </c>
      <c r="AG317" s="37" t="str">
        <f t="shared" si="113"/>
        <v/>
      </c>
      <c r="AH317" s="37" t="str">
        <f t="shared" si="114"/>
        <v/>
      </c>
      <c r="AI317" s="38">
        <f t="shared" si="126"/>
        <v>734.93</v>
      </c>
      <c r="AJ317" s="38">
        <f t="shared" si="115"/>
        <v>734.93</v>
      </c>
      <c r="AK317" s="36">
        <f t="shared" si="116"/>
        <v>149775</v>
      </c>
      <c r="AL317" s="39">
        <f t="shared" si="117"/>
        <v>0.12439734468690533</v>
      </c>
      <c r="AM317" s="36">
        <f t="shared" si="127"/>
        <v>8439.7378502830925</v>
      </c>
      <c r="AN317" s="36">
        <f t="shared" si="128"/>
        <v>90370</v>
      </c>
      <c r="AO317" s="36">
        <f t="shared" si="118"/>
        <v>2740</v>
      </c>
      <c r="AP317" s="36">
        <f t="shared" si="119"/>
        <v>6519.4000000000005</v>
      </c>
      <c r="AQ317" s="36">
        <f t="shared" si="129"/>
        <v>79190</v>
      </c>
      <c r="AR317" s="40">
        <f t="shared" si="120"/>
        <v>90370</v>
      </c>
      <c r="AS317" s="37"/>
      <c r="AT317" s="37">
        <f t="shared" si="121"/>
        <v>1</v>
      </c>
    </row>
    <row r="318" spans="1:46" ht="15" customHeight="1" x14ac:dyDescent="0.25">
      <c r="A318" s="43">
        <v>7</v>
      </c>
      <c r="B318" s="43">
        <v>500</v>
      </c>
      <c r="C318" s="44" t="s">
        <v>304</v>
      </c>
      <c r="D318" s="35">
        <v>184195</v>
      </c>
      <c r="E318" s="36">
        <v>559</v>
      </c>
      <c r="F318" s="58">
        <f t="shared" si="106"/>
        <v>2.7474118078864231</v>
      </c>
      <c r="G318" s="52">
        <v>107</v>
      </c>
      <c r="H318" s="52">
        <v>263</v>
      </c>
      <c r="I318" s="37">
        <f t="shared" si="131"/>
        <v>40.684399999999997</v>
      </c>
      <c r="J318" s="37">
        <v>489</v>
      </c>
      <c r="K318" s="37">
        <v>560</v>
      </c>
      <c r="L318" s="37">
        <v>561</v>
      </c>
      <c r="M318" s="37">
        <v>592</v>
      </c>
      <c r="N318" s="48">
        <v>583</v>
      </c>
      <c r="O318" s="55">
        <v>560</v>
      </c>
      <c r="P318" s="45">
        <f t="shared" si="107"/>
        <v>592</v>
      </c>
      <c r="Q318" s="38">
        <f t="shared" si="108"/>
        <v>5.57</v>
      </c>
      <c r="R318" s="65">
        <v>2664000</v>
      </c>
      <c r="S318" s="65">
        <v>35262900</v>
      </c>
      <c r="T318" s="66">
        <f t="shared" si="109"/>
        <v>7.5546819999999997</v>
      </c>
      <c r="U318" s="36">
        <v>80</v>
      </c>
      <c r="V318">
        <v>550</v>
      </c>
      <c r="W318">
        <f t="shared" si="122"/>
        <v>14.55</v>
      </c>
      <c r="X318" s="57">
        <v>280650.16211014299</v>
      </c>
      <c r="Y318" s="46">
        <v>366849</v>
      </c>
      <c r="Z318" s="37">
        <f t="shared" si="110"/>
        <v>0.42013600000000001</v>
      </c>
      <c r="AA318" s="37" t="str">
        <f t="shared" si="111"/>
        <v/>
      </c>
      <c r="AB318" s="37" t="str">
        <f t="shared" si="112"/>
        <v/>
      </c>
      <c r="AC318" s="76">
        <f t="shared" si="123"/>
        <v>803.32707789052949</v>
      </c>
      <c r="AD318" s="76">
        <f t="shared" si="124"/>
        <v>0</v>
      </c>
      <c r="AE318" s="76">
        <f t="shared" si="130"/>
        <v>0</v>
      </c>
      <c r="AF318" s="76" t="str">
        <f t="shared" si="125"/>
        <v/>
      </c>
      <c r="AG318" s="37" t="str">
        <f t="shared" si="113"/>
        <v/>
      </c>
      <c r="AH318" s="37" t="str">
        <f t="shared" si="114"/>
        <v/>
      </c>
      <c r="AI318" s="38">
        <f t="shared" si="126"/>
        <v>803.33</v>
      </c>
      <c r="AJ318" s="38">
        <f t="shared" si="115"/>
        <v>803.33</v>
      </c>
      <c r="AK318" s="36">
        <f t="shared" si="116"/>
        <v>331150</v>
      </c>
      <c r="AL318" s="39">
        <f t="shared" si="117"/>
        <v>0.12439734468690533</v>
      </c>
      <c r="AM318" s="36">
        <f t="shared" si="127"/>
        <v>18280.811788464172</v>
      </c>
      <c r="AN318" s="36">
        <f t="shared" si="128"/>
        <v>202476</v>
      </c>
      <c r="AO318" s="36">
        <f t="shared" si="118"/>
        <v>5590</v>
      </c>
      <c r="AP318" s="36">
        <f t="shared" si="119"/>
        <v>18342.45</v>
      </c>
      <c r="AQ318" s="36">
        <f t="shared" si="129"/>
        <v>178605</v>
      </c>
      <c r="AR318" s="40">
        <f t="shared" si="120"/>
        <v>202476</v>
      </c>
      <c r="AS318" s="37"/>
      <c r="AT318" s="37">
        <f t="shared" si="121"/>
        <v>1</v>
      </c>
    </row>
    <row r="319" spans="1:46" ht="15" customHeight="1" x14ac:dyDescent="0.25">
      <c r="A319" s="43">
        <v>25</v>
      </c>
      <c r="B319" s="43">
        <v>500</v>
      </c>
      <c r="C319" s="44" t="s">
        <v>305</v>
      </c>
      <c r="D319" s="35">
        <v>318605</v>
      </c>
      <c r="E319" s="36">
        <v>1261</v>
      </c>
      <c r="F319" s="58">
        <f t="shared" si="106"/>
        <v>3.1007150865730817</v>
      </c>
      <c r="G319" s="52">
        <v>68</v>
      </c>
      <c r="H319" s="52">
        <v>400</v>
      </c>
      <c r="I319" s="37">
        <f t="shared" si="131"/>
        <v>17</v>
      </c>
      <c r="J319" s="37">
        <v>539</v>
      </c>
      <c r="K319" s="37">
        <v>657</v>
      </c>
      <c r="L319" s="37">
        <v>533</v>
      </c>
      <c r="M319" s="37">
        <v>778</v>
      </c>
      <c r="N319" s="45">
        <v>1176</v>
      </c>
      <c r="O319" s="55">
        <v>1250</v>
      </c>
      <c r="P319" s="45">
        <f t="shared" si="107"/>
        <v>1250</v>
      </c>
      <c r="Q319" s="38">
        <f t="shared" si="108"/>
        <v>0</v>
      </c>
      <c r="R319" s="65">
        <v>19700700</v>
      </c>
      <c r="S319" s="65">
        <v>121199200</v>
      </c>
      <c r="T319" s="66">
        <f t="shared" si="109"/>
        <v>16.254809999999999</v>
      </c>
      <c r="U319" s="36">
        <v>93</v>
      </c>
      <c r="V319">
        <v>1207</v>
      </c>
      <c r="W319">
        <f t="shared" si="122"/>
        <v>7.71</v>
      </c>
      <c r="X319" s="57">
        <v>1197797.1176913199</v>
      </c>
      <c r="Y319" s="46">
        <v>596276</v>
      </c>
      <c r="Z319" s="37">
        <f t="shared" si="110"/>
        <v>0.42013600000000001</v>
      </c>
      <c r="AA319" s="37" t="str">
        <f t="shared" si="111"/>
        <v/>
      </c>
      <c r="AB319" s="37" t="str">
        <f t="shared" si="112"/>
        <v/>
      </c>
      <c r="AC319" s="76">
        <f t="shared" si="123"/>
        <v>881.36364617700258</v>
      </c>
      <c r="AD319" s="76">
        <f t="shared" si="124"/>
        <v>0</v>
      </c>
      <c r="AE319" s="76">
        <f t="shared" si="130"/>
        <v>0</v>
      </c>
      <c r="AF319" s="76" t="str">
        <f t="shared" si="125"/>
        <v/>
      </c>
      <c r="AG319" s="37" t="str">
        <f t="shared" si="113"/>
        <v/>
      </c>
      <c r="AH319" s="37" t="str">
        <f t="shared" si="114"/>
        <v/>
      </c>
      <c r="AI319" s="38">
        <f t="shared" si="126"/>
        <v>881.36</v>
      </c>
      <c r="AJ319" s="38">
        <f t="shared" si="115"/>
        <v>881.36</v>
      </c>
      <c r="AK319" s="36">
        <f t="shared" si="116"/>
        <v>608157</v>
      </c>
      <c r="AL319" s="39">
        <f t="shared" si="117"/>
        <v>0.12439734468690533</v>
      </c>
      <c r="AM319" s="36">
        <f t="shared" si="127"/>
        <v>36019.49994878281</v>
      </c>
      <c r="AN319" s="36">
        <f t="shared" si="128"/>
        <v>354624</v>
      </c>
      <c r="AO319" s="36">
        <f t="shared" si="118"/>
        <v>12610</v>
      </c>
      <c r="AP319" s="36">
        <f t="shared" si="119"/>
        <v>29813.800000000003</v>
      </c>
      <c r="AQ319" s="36">
        <f t="shared" si="129"/>
        <v>305995</v>
      </c>
      <c r="AR319" s="40">
        <f t="shared" si="120"/>
        <v>354624</v>
      </c>
      <c r="AS319" s="37"/>
      <c r="AT319" s="37">
        <f t="shared" si="121"/>
        <v>1</v>
      </c>
    </row>
    <row r="320" spans="1:46" ht="15" customHeight="1" x14ac:dyDescent="0.25">
      <c r="A320" s="43">
        <v>57</v>
      </c>
      <c r="B320" s="43">
        <v>100</v>
      </c>
      <c r="C320" s="44" t="s">
        <v>306</v>
      </c>
      <c r="D320" s="35">
        <v>35103</v>
      </c>
      <c r="E320" s="36">
        <v>108</v>
      </c>
      <c r="F320" s="58">
        <f t="shared" si="106"/>
        <v>2.0334237554869499</v>
      </c>
      <c r="G320" s="52">
        <v>11</v>
      </c>
      <c r="H320" s="52">
        <v>69</v>
      </c>
      <c r="I320" s="37">
        <f t="shared" si="131"/>
        <v>15.942</v>
      </c>
      <c r="J320" s="37">
        <v>144</v>
      </c>
      <c r="K320" s="37">
        <v>191</v>
      </c>
      <c r="L320" s="37">
        <v>115</v>
      </c>
      <c r="M320" s="37">
        <v>98</v>
      </c>
      <c r="N320" s="48">
        <v>132</v>
      </c>
      <c r="O320" s="55">
        <v>112</v>
      </c>
      <c r="P320" s="45">
        <f t="shared" si="107"/>
        <v>191</v>
      </c>
      <c r="Q320" s="38">
        <f t="shared" si="108"/>
        <v>43.46</v>
      </c>
      <c r="R320" s="65">
        <v>297900</v>
      </c>
      <c r="S320" s="65">
        <v>2035800</v>
      </c>
      <c r="T320" s="66">
        <f t="shared" si="109"/>
        <v>14.633068</v>
      </c>
      <c r="U320" s="36">
        <v>25</v>
      </c>
      <c r="V320">
        <v>99</v>
      </c>
      <c r="W320">
        <f t="shared" si="122"/>
        <v>25.25</v>
      </c>
      <c r="X320" s="57">
        <v>21594.721975116099</v>
      </c>
      <c r="Y320" s="46">
        <v>24255</v>
      </c>
      <c r="Z320" s="37">
        <f t="shared" si="110"/>
        <v>0.42013600000000001</v>
      </c>
      <c r="AA320" s="37" t="str">
        <f t="shared" si="111"/>
        <v/>
      </c>
      <c r="AB320" s="37" t="str">
        <f t="shared" si="112"/>
        <v/>
      </c>
      <c r="AC320" s="76">
        <f t="shared" si="123"/>
        <v>645.62353884069103</v>
      </c>
      <c r="AD320" s="76">
        <f t="shared" si="124"/>
        <v>0</v>
      </c>
      <c r="AE320" s="76">
        <f t="shared" si="130"/>
        <v>0</v>
      </c>
      <c r="AF320" s="76" t="str">
        <f t="shared" si="125"/>
        <v/>
      </c>
      <c r="AG320" s="37" t="str">
        <f t="shared" si="113"/>
        <v/>
      </c>
      <c r="AH320" s="37" t="str">
        <f t="shared" si="114"/>
        <v/>
      </c>
      <c r="AI320" s="38">
        <f t="shared" si="126"/>
        <v>645.62</v>
      </c>
      <c r="AJ320" s="38">
        <f t="shared" si="115"/>
        <v>645.62</v>
      </c>
      <c r="AK320" s="36">
        <f t="shared" si="116"/>
        <v>60654</v>
      </c>
      <c r="AL320" s="39">
        <f t="shared" si="117"/>
        <v>0.12439734468690533</v>
      </c>
      <c r="AM320" s="36">
        <f t="shared" si="127"/>
        <v>3178.476554095118</v>
      </c>
      <c r="AN320" s="36">
        <f t="shared" si="128"/>
        <v>38281</v>
      </c>
      <c r="AO320" s="36">
        <f t="shared" si="118"/>
        <v>1080</v>
      </c>
      <c r="AP320" s="36">
        <f t="shared" si="119"/>
        <v>1212.75</v>
      </c>
      <c r="AQ320" s="36">
        <f t="shared" si="129"/>
        <v>34023</v>
      </c>
      <c r="AR320" s="40">
        <f t="shared" si="120"/>
        <v>38281</v>
      </c>
      <c r="AS320" s="37"/>
      <c r="AT320" s="37">
        <f t="shared" si="121"/>
        <v>1</v>
      </c>
    </row>
    <row r="321" spans="1:46" ht="15" customHeight="1" x14ac:dyDescent="0.25">
      <c r="A321" s="43">
        <v>85</v>
      </c>
      <c r="B321" s="43">
        <v>500</v>
      </c>
      <c r="C321" s="44" t="s">
        <v>307</v>
      </c>
      <c r="D321" s="35">
        <v>439247</v>
      </c>
      <c r="E321" s="36">
        <v>4132</v>
      </c>
      <c r="F321" s="58">
        <f t="shared" si="106"/>
        <v>3.6161603128475828</v>
      </c>
      <c r="G321" s="52">
        <v>42</v>
      </c>
      <c r="H321" s="52">
        <v>1927</v>
      </c>
      <c r="I321" s="37">
        <f t="shared" si="131"/>
        <v>2.1795999999999998</v>
      </c>
      <c r="J321" s="37">
        <v>1829</v>
      </c>
      <c r="K321" s="37">
        <v>2567</v>
      </c>
      <c r="L321" s="37">
        <v>2878</v>
      </c>
      <c r="M321" s="37">
        <v>3373</v>
      </c>
      <c r="N321" s="45">
        <v>4036</v>
      </c>
      <c r="O321" s="55">
        <v>4158</v>
      </c>
      <c r="P321" s="45">
        <f t="shared" si="107"/>
        <v>4158</v>
      </c>
      <c r="Q321" s="38">
        <f t="shared" si="108"/>
        <v>0.63</v>
      </c>
      <c r="R321" s="65">
        <v>66520500</v>
      </c>
      <c r="S321" s="65">
        <v>350880600</v>
      </c>
      <c r="T321" s="66">
        <f t="shared" si="109"/>
        <v>18.958158000000001</v>
      </c>
      <c r="U321" s="36">
        <v>716</v>
      </c>
      <c r="V321">
        <v>4126</v>
      </c>
      <c r="W321">
        <f t="shared" si="122"/>
        <v>17.350000000000001</v>
      </c>
      <c r="X321" s="57">
        <v>3980723.4546874301</v>
      </c>
      <c r="Y321" s="46">
        <v>1614926</v>
      </c>
      <c r="Z321" s="37">
        <f t="shared" si="110"/>
        <v>0.42013600000000001</v>
      </c>
      <c r="AA321" s="37" t="str">
        <f t="shared" si="111"/>
        <v/>
      </c>
      <c r="AB321" s="37" t="str">
        <f t="shared" si="112"/>
        <v/>
      </c>
      <c r="AC321" s="76">
        <f t="shared" si="123"/>
        <v>0</v>
      </c>
      <c r="AD321" s="76">
        <f t="shared" si="124"/>
        <v>801.17032654549996</v>
      </c>
      <c r="AE321" s="76">
        <f t="shared" si="130"/>
        <v>0</v>
      </c>
      <c r="AF321" s="76" t="str">
        <f t="shared" si="125"/>
        <v/>
      </c>
      <c r="AG321" s="37" t="str">
        <f t="shared" si="113"/>
        <v/>
      </c>
      <c r="AH321" s="37" t="str">
        <f t="shared" si="114"/>
        <v/>
      </c>
      <c r="AI321" s="38">
        <f t="shared" si="126"/>
        <v>801.17</v>
      </c>
      <c r="AJ321" s="38">
        <f t="shared" si="115"/>
        <v>801.17</v>
      </c>
      <c r="AK321" s="36">
        <f t="shared" si="116"/>
        <v>1637989</v>
      </c>
      <c r="AL321" s="39">
        <f t="shared" si="117"/>
        <v>0.12439734468690533</v>
      </c>
      <c r="AM321" s="36">
        <f t="shared" si="127"/>
        <v>149120.32176467028</v>
      </c>
      <c r="AN321" s="36">
        <f t="shared" si="128"/>
        <v>588367</v>
      </c>
      <c r="AO321" s="36">
        <f t="shared" si="118"/>
        <v>41320</v>
      </c>
      <c r="AP321" s="36">
        <f t="shared" si="119"/>
        <v>80746.3</v>
      </c>
      <c r="AQ321" s="36">
        <f t="shared" si="129"/>
        <v>397927</v>
      </c>
      <c r="AR321" s="40">
        <f t="shared" si="120"/>
        <v>588367</v>
      </c>
      <c r="AS321" s="37"/>
      <c r="AT321" s="37">
        <f t="shared" si="121"/>
        <v>1</v>
      </c>
    </row>
    <row r="322" spans="1:46" ht="15" customHeight="1" x14ac:dyDescent="0.25">
      <c r="A322" s="43">
        <v>6</v>
      </c>
      <c r="B322" s="43">
        <v>500</v>
      </c>
      <c r="C322" s="44" t="s">
        <v>308</v>
      </c>
      <c r="D322" s="35">
        <v>220147</v>
      </c>
      <c r="E322" s="36">
        <v>537</v>
      </c>
      <c r="F322" s="58">
        <f t="shared" si="106"/>
        <v>2.7299742856995555</v>
      </c>
      <c r="G322" s="52">
        <v>92</v>
      </c>
      <c r="H322" s="52">
        <v>274</v>
      </c>
      <c r="I322" s="37">
        <f t="shared" si="131"/>
        <v>33.576599999999999</v>
      </c>
      <c r="J322" s="37">
        <v>735</v>
      </c>
      <c r="K322" s="37">
        <v>780</v>
      </c>
      <c r="L322" s="37">
        <v>671</v>
      </c>
      <c r="M322" s="37">
        <v>605</v>
      </c>
      <c r="N322" s="48">
        <v>577</v>
      </c>
      <c r="O322" s="55">
        <v>529</v>
      </c>
      <c r="P322" s="45">
        <f t="shared" si="107"/>
        <v>780</v>
      </c>
      <c r="Q322" s="38">
        <f t="shared" si="108"/>
        <v>31.15</v>
      </c>
      <c r="R322" s="65">
        <v>3952000</v>
      </c>
      <c r="S322" s="65">
        <v>23390506</v>
      </c>
      <c r="T322" s="66">
        <f t="shared" si="109"/>
        <v>16.895744000000001</v>
      </c>
      <c r="U322" s="36">
        <v>198</v>
      </c>
      <c r="V322">
        <v>623</v>
      </c>
      <c r="W322">
        <f t="shared" si="122"/>
        <v>31.78</v>
      </c>
      <c r="X322" s="57">
        <v>256369.80218379799</v>
      </c>
      <c r="Y322" s="46">
        <v>235004</v>
      </c>
      <c r="Z322" s="37">
        <f t="shared" si="110"/>
        <v>0.42013600000000001</v>
      </c>
      <c r="AA322" s="37" t="str">
        <f t="shared" si="111"/>
        <v/>
      </c>
      <c r="AB322" s="37" t="str">
        <f t="shared" si="112"/>
        <v/>
      </c>
      <c r="AC322" s="76">
        <f t="shared" si="123"/>
        <v>799.4755303024607</v>
      </c>
      <c r="AD322" s="76">
        <f t="shared" si="124"/>
        <v>0</v>
      </c>
      <c r="AE322" s="76">
        <f t="shared" si="130"/>
        <v>0</v>
      </c>
      <c r="AF322" s="76" t="str">
        <f t="shared" si="125"/>
        <v/>
      </c>
      <c r="AG322" s="37" t="str">
        <f t="shared" si="113"/>
        <v/>
      </c>
      <c r="AH322" s="37" t="str">
        <f t="shared" si="114"/>
        <v/>
      </c>
      <c r="AI322" s="38">
        <f t="shared" si="126"/>
        <v>799.48</v>
      </c>
      <c r="AJ322" s="38">
        <f t="shared" si="115"/>
        <v>799.48</v>
      </c>
      <c r="AK322" s="36">
        <f t="shared" si="116"/>
        <v>321611</v>
      </c>
      <c r="AL322" s="39">
        <f t="shared" si="117"/>
        <v>0.12439734468690533</v>
      </c>
      <c r="AM322" s="36">
        <f t="shared" si="127"/>
        <v>12621.852181312162</v>
      </c>
      <c r="AN322" s="36">
        <f t="shared" si="128"/>
        <v>232769</v>
      </c>
      <c r="AO322" s="36">
        <f t="shared" si="118"/>
        <v>5370</v>
      </c>
      <c r="AP322" s="36">
        <f t="shared" si="119"/>
        <v>11750.2</v>
      </c>
      <c r="AQ322" s="36">
        <f t="shared" si="129"/>
        <v>214777</v>
      </c>
      <c r="AR322" s="40">
        <f t="shared" si="120"/>
        <v>232769</v>
      </c>
      <c r="AS322" s="37"/>
      <c r="AT322" s="37">
        <f t="shared" si="121"/>
        <v>1</v>
      </c>
    </row>
    <row r="323" spans="1:46" ht="15" customHeight="1" x14ac:dyDescent="0.25">
      <c r="A323" s="43">
        <v>46</v>
      </c>
      <c r="B323" s="43">
        <v>500</v>
      </c>
      <c r="C323" s="44" t="s">
        <v>309</v>
      </c>
      <c r="D323" s="35">
        <v>99556</v>
      </c>
      <c r="E323" s="36">
        <v>289</v>
      </c>
      <c r="F323" s="58">
        <f t="shared" si="106"/>
        <v>2.4608978427565478</v>
      </c>
      <c r="G323" s="52">
        <v>73</v>
      </c>
      <c r="H323" s="52">
        <v>133</v>
      </c>
      <c r="I323" s="37">
        <f t="shared" si="131"/>
        <v>54.8872</v>
      </c>
      <c r="J323" s="37">
        <v>381</v>
      </c>
      <c r="K323" s="37">
        <v>377</v>
      </c>
      <c r="L323" s="37">
        <v>374</v>
      </c>
      <c r="M323" s="37">
        <v>317</v>
      </c>
      <c r="N323" s="48">
        <v>303</v>
      </c>
      <c r="O323" s="55">
        <v>291</v>
      </c>
      <c r="P323" s="45">
        <f t="shared" si="107"/>
        <v>381</v>
      </c>
      <c r="Q323" s="38">
        <f t="shared" si="108"/>
        <v>24.15</v>
      </c>
      <c r="R323" s="65">
        <v>638500</v>
      </c>
      <c r="S323" s="65">
        <v>10551800</v>
      </c>
      <c r="T323" s="66">
        <f t="shared" si="109"/>
        <v>6.0510999999999999</v>
      </c>
      <c r="U323" s="36">
        <v>51</v>
      </c>
      <c r="V323">
        <v>247</v>
      </c>
      <c r="W323">
        <f t="shared" si="122"/>
        <v>20.65</v>
      </c>
      <c r="X323" s="57">
        <v>114148.410522255</v>
      </c>
      <c r="Y323" s="46">
        <v>42463</v>
      </c>
      <c r="Z323" s="37">
        <f t="shared" si="110"/>
        <v>0.42013600000000001</v>
      </c>
      <c r="AA323" s="37" t="str">
        <f t="shared" si="111"/>
        <v/>
      </c>
      <c r="AB323" s="37" t="str">
        <f t="shared" si="112"/>
        <v/>
      </c>
      <c r="AC323" s="76">
        <f t="shared" si="123"/>
        <v>740.042732814538</v>
      </c>
      <c r="AD323" s="76">
        <f t="shared" si="124"/>
        <v>0</v>
      </c>
      <c r="AE323" s="76">
        <f t="shared" si="130"/>
        <v>0</v>
      </c>
      <c r="AF323" s="76" t="str">
        <f t="shared" si="125"/>
        <v/>
      </c>
      <c r="AG323" s="37" t="str">
        <f t="shared" si="113"/>
        <v/>
      </c>
      <c r="AH323" s="37" t="str">
        <f t="shared" si="114"/>
        <v/>
      </c>
      <c r="AI323" s="38">
        <f t="shared" si="126"/>
        <v>740.04</v>
      </c>
      <c r="AJ323" s="38">
        <f t="shared" si="115"/>
        <v>740.04</v>
      </c>
      <c r="AK323" s="36">
        <f t="shared" si="116"/>
        <v>165914</v>
      </c>
      <c r="AL323" s="39">
        <f t="shared" si="117"/>
        <v>0.12439734468690533</v>
      </c>
      <c r="AM323" s="36">
        <f t="shared" si="127"/>
        <v>8254.7589987336632</v>
      </c>
      <c r="AN323" s="36">
        <f t="shared" si="128"/>
        <v>107811</v>
      </c>
      <c r="AO323" s="36">
        <f t="shared" si="118"/>
        <v>2890</v>
      </c>
      <c r="AP323" s="36">
        <f t="shared" si="119"/>
        <v>2123.15</v>
      </c>
      <c r="AQ323" s="36">
        <f t="shared" si="129"/>
        <v>97433</v>
      </c>
      <c r="AR323" s="40">
        <f t="shared" si="120"/>
        <v>107811</v>
      </c>
      <c r="AS323" s="37"/>
      <c r="AT323" s="37">
        <f t="shared" si="121"/>
        <v>1</v>
      </c>
    </row>
    <row r="324" spans="1:46" ht="15" customHeight="1" x14ac:dyDescent="0.25">
      <c r="A324" s="43">
        <v>16</v>
      </c>
      <c r="B324" s="43">
        <v>100</v>
      </c>
      <c r="C324" s="44" t="s">
        <v>310</v>
      </c>
      <c r="D324" s="35">
        <v>50324</v>
      </c>
      <c r="E324" s="36">
        <v>1346</v>
      </c>
      <c r="F324" s="58">
        <f t="shared" si="106"/>
        <v>3.1290450598879582</v>
      </c>
      <c r="G324" s="52">
        <v>159</v>
      </c>
      <c r="H324" s="52">
        <v>890</v>
      </c>
      <c r="I324" s="37">
        <f t="shared" si="131"/>
        <v>17.865200000000002</v>
      </c>
      <c r="J324" s="37">
        <v>1301</v>
      </c>
      <c r="K324" s="37">
        <v>1289</v>
      </c>
      <c r="L324" s="37">
        <v>1171</v>
      </c>
      <c r="M324" s="37">
        <v>1353</v>
      </c>
      <c r="N324" s="45">
        <v>1351</v>
      </c>
      <c r="O324" s="55">
        <v>1337</v>
      </c>
      <c r="P324" s="45">
        <f t="shared" si="107"/>
        <v>1353</v>
      </c>
      <c r="Q324" s="38">
        <f t="shared" si="108"/>
        <v>0.52</v>
      </c>
      <c r="R324" s="65">
        <v>43867400</v>
      </c>
      <c r="S324" s="65">
        <v>250498473</v>
      </c>
      <c r="T324" s="66">
        <f t="shared" si="109"/>
        <v>17.512042999999998</v>
      </c>
      <c r="U324" s="36">
        <v>395</v>
      </c>
      <c r="V324">
        <v>1596</v>
      </c>
      <c r="W324">
        <f t="shared" si="122"/>
        <v>24.75</v>
      </c>
      <c r="X324" s="57">
        <v>2161568.25237802</v>
      </c>
      <c r="Y324" s="46">
        <v>1018834.55</v>
      </c>
      <c r="Z324" s="37">
        <f t="shared" si="110"/>
        <v>0.42013600000000001</v>
      </c>
      <c r="AA324" s="37" t="str">
        <f t="shared" si="111"/>
        <v/>
      </c>
      <c r="AB324" s="37" t="str">
        <f t="shared" si="112"/>
        <v/>
      </c>
      <c r="AC324" s="76">
        <f t="shared" si="123"/>
        <v>887.6210856928725</v>
      </c>
      <c r="AD324" s="76">
        <f t="shared" si="124"/>
        <v>0</v>
      </c>
      <c r="AE324" s="76">
        <f t="shared" si="130"/>
        <v>0</v>
      </c>
      <c r="AF324" s="76" t="str">
        <f t="shared" si="125"/>
        <v/>
      </c>
      <c r="AG324" s="37" t="str">
        <f t="shared" si="113"/>
        <v/>
      </c>
      <c r="AH324" s="37" t="str">
        <f t="shared" si="114"/>
        <v/>
      </c>
      <c r="AI324" s="38">
        <f t="shared" si="126"/>
        <v>887.62</v>
      </c>
      <c r="AJ324" s="38">
        <f t="shared" si="115"/>
        <v>887.62</v>
      </c>
      <c r="AK324" s="36">
        <f t="shared" si="116"/>
        <v>286584</v>
      </c>
      <c r="AL324" s="39">
        <f t="shared" si="117"/>
        <v>0.12439734468690533</v>
      </c>
      <c r="AM324" s="36">
        <f t="shared" si="127"/>
        <v>29390.116655728252</v>
      </c>
      <c r="AN324" s="36">
        <f t="shared" si="128"/>
        <v>79714</v>
      </c>
      <c r="AO324" s="36">
        <f t="shared" si="118"/>
        <v>13460</v>
      </c>
      <c r="AP324" s="36">
        <f t="shared" si="119"/>
        <v>50941.727500000008</v>
      </c>
      <c r="AQ324" s="36">
        <f t="shared" si="129"/>
        <v>36864</v>
      </c>
      <c r="AR324" s="40">
        <f t="shared" si="120"/>
        <v>79714</v>
      </c>
      <c r="AS324" s="37"/>
      <c r="AT324" s="37">
        <f t="shared" si="121"/>
        <v>1</v>
      </c>
    </row>
    <row r="325" spans="1:46" ht="15" customHeight="1" x14ac:dyDescent="0.25">
      <c r="A325" s="43">
        <v>50</v>
      </c>
      <c r="B325" s="43">
        <v>600</v>
      </c>
      <c r="C325" s="44" t="s">
        <v>311</v>
      </c>
      <c r="D325" s="35">
        <v>394589</v>
      </c>
      <c r="E325" s="36">
        <v>1140</v>
      </c>
      <c r="F325" s="58">
        <f t="shared" si="106"/>
        <v>3.0569048513364727</v>
      </c>
      <c r="G325" s="52">
        <v>116</v>
      </c>
      <c r="H325" s="52">
        <v>462</v>
      </c>
      <c r="I325" s="37">
        <f t="shared" si="131"/>
        <v>25.108200000000004</v>
      </c>
      <c r="J325" s="37">
        <v>869</v>
      </c>
      <c r="K325" s="37">
        <v>965</v>
      </c>
      <c r="L325" s="37">
        <v>967</v>
      </c>
      <c r="M325" s="37">
        <v>945</v>
      </c>
      <c r="N325" s="45">
        <v>1139</v>
      </c>
      <c r="O325" s="55">
        <v>1127</v>
      </c>
      <c r="P325" s="45">
        <f t="shared" si="107"/>
        <v>1139</v>
      </c>
      <c r="Q325" s="38">
        <f t="shared" si="108"/>
        <v>0</v>
      </c>
      <c r="R325" s="65">
        <v>9385000</v>
      </c>
      <c r="S325" s="65">
        <v>82802400</v>
      </c>
      <c r="T325" s="66">
        <f t="shared" si="109"/>
        <v>11.334213</v>
      </c>
      <c r="U325" s="36">
        <v>168</v>
      </c>
      <c r="V325">
        <v>1029</v>
      </c>
      <c r="W325">
        <f t="shared" si="122"/>
        <v>16.329999999999998</v>
      </c>
      <c r="X325" s="57">
        <v>799859.92341518495</v>
      </c>
      <c r="Y325" s="46">
        <v>557894</v>
      </c>
      <c r="Z325" s="37">
        <f t="shared" si="110"/>
        <v>0.42013600000000001</v>
      </c>
      <c r="AA325" s="37" t="str">
        <f t="shared" si="111"/>
        <v/>
      </c>
      <c r="AB325" s="37" t="str">
        <f t="shared" si="112"/>
        <v/>
      </c>
      <c r="AC325" s="76">
        <f t="shared" si="123"/>
        <v>871.68697284864606</v>
      </c>
      <c r="AD325" s="76">
        <f t="shared" si="124"/>
        <v>0</v>
      </c>
      <c r="AE325" s="76">
        <f t="shared" si="130"/>
        <v>0</v>
      </c>
      <c r="AF325" s="76" t="str">
        <f t="shared" si="125"/>
        <v/>
      </c>
      <c r="AG325" s="37" t="str">
        <f t="shared" si="113"/>
        <v/>
      </c>
      <c r="AH325" s="37" t="str">
        <f t="shared" si="114"/>
        <v/>
      </c>
      <c r="AI325" s="38">
        <f t="shared" si="126"/>
        <v>871.69</v>
      </c>
      <c r="AJ325" s="38">
        <f t="shared" si="115"/>
        <v>871.69</v>
      </c>
      <c r="AK325" s="36">
        <f t="shared" si="116"/>
        <v>657677</v>
      </c>
      <c r="AL325" s="39">
        <f t="shared" si="117"/>
        <v>0.12439734468690533</v>
      </c>
      <c r="AM325" s="36">
        <f t="shared" si="127"/>
        <v>32727.44861898855</v>
      </c>
      <c r="AN325" s="36">
        <f t="shared" si="128"/>
        <v>427316</v>
      </c>
      <c r="AO325" s="36">
        <f t="shared" si="118"/>
        <v>11400</v>
      </c>
      <c r="AP325" s="36">
        <f t="shared" si="119"/>
        <v>27894.7</v>
      </c>
      <c r="AQ325" s="36">
        <f t="shared" si="129"/>
        <v>383189</v>
      </c>
      <c r="AR325" s="40">
        <f t="shared" si="120"/>
        <v>427316</v>
      </c>
      <c r="AS325" s="37"/>
      <c r="AT325" s="37">
        <f t="shared" si="121"/>
        <v>1</v>
      </c>
    </row>
    <row r="326" spans="1:46" ht="15" customHeight="1" x14ac:dyDescent="0.25">
      <c r="A326" s="43">
        <v>31</v>
      </c>
      <c r="B326" s="43">
        <v>1600</v>
      </c>
      <c r="C326" s="44" t="s">
        <v>312</v>
      </c>
      <c r="D326" s="35">
        <v>1820524</v>
      </c>
      <c r="E326" s="36">
        <v>11283</v>
      </c>
      <c r="F326" s="58">
        <f t="shared" si="106"/>
        <v>4.0524245881420615</v>
      </c>
      <c r="G326" s="52">
        <v>358</v>
      </c>
      <c r="H326" s="52">
        <v>4719</v>
      </c>
      <c r="I326" s="37">
        <f t="shared" si="131"/>
        <v>7.5864000000000003</v>
      </c>
      <c r="J326" s="37">
        <v>7247</v>
      </c>
      <c r="K326" s="37">
        <v>7934</v>
      </c>
      <c r="L326" s="37">
        <v>7976</v>
      </c>
      <c r="M326" s="37">
        <v>7764</v>
      </c>
      <c r="N326" s="45">
        <v>10869</v>
      </c>
      <c r="O326" s="55">
        <v>11126</v>
      </c>
      <c r="P326" s="45">
        <f t="shared" si="107"/>
        <v>11126</v>
      </c>
      <c r="Q326" s="38">
        <f t="shared" si="108"/>
        <v>0</v>
      </c>
      <c r="R326" s="65">
        <v>256002000</v>
      </c>
      <c r="S326" s="65">
        <v>1011954191</v>
      </c>
      <c r="T326" s="66">
        <f t="shared" si="109"/>
        <v>25.297785000000001</v>
      </c>
      <c r="U326" s="36">
        <v>2520</v>
      </c>
      <c r="V326">
        <v>11056</v>
      </c>
      <c r="W326">
        <f t="shared" si="122"/>
        <v>22.79</v>
      </c>
      <c r="X326" s="57">
        <v>11590550.659267399</v>
      </c>
      <c r="Y326" s="46">
        <v>8618256.1300000008</v>
      </c>
      <c r="Z326" s="37">
        <f t="shared" si="110"/>
        <v>0.42013600000000001</v>
      </c>
      <c r="AA326" s="37" t="str">
        <f t="shared" si="111"/>
        <v/>
      </c>
      <c r="AB326" s="37" t="str">
        <f t="shared" si="112"/>
        <v/>
      </c>
      <c r="AC326" s="76">
        <f t="shared" si="123"/>
        <v>0</v>
      </c>
      <c r="AD326" s="76">
        <f t="shared" si="124"/>
        <v>0</v>
      </c>
      <c r="AE326" s="76">
        <f t="shared" si="130"/>
        <v>879.41985019725007</v>
      </c>
      <c r="AF326" s="76" t="str">
        <f t="shared" si="125"/>
        <v/>
      </c>
      <c r="AG326" s="37" t="str">
        <f t="shared" si="113"/>
        <v/>
      </c>
      <c r="AH326" s="37" t="str">
        <f t="shared" si="114"/>
        <v/>
      </c>
      <c r="AI326" s="38">
        <f t="shared" si="126"/>
        <v>879.42</v>
      </c>
      <c r="AJ326" s="38">
        <f t="shared" si="115"/>
        <v>879.42</v>
      </c>
      <c r="AK326" s="36">
        <f t="shared" si="116"/>
        <v>5052888</v>
      </c>
      <c r="AL326" s="39">
        <f t="shared" si="117"/>
        <v>0.12439734468690533</v>
      </c>
      <c r="AM326" s="36">
        <f t="shared" si="127"/>
        <v>402097.49866154406</v>
      </c>
      <c r="AN326" s="36">
        <f t="shared" si="128"/>
        <v>2222621</v>
      </c>
      <c r="AO326" s="36">
        <f t="shared" si="118"/>
        <v>112830</v>
      </c>
      <c r="AP326" s="36">
        <f t="shared" si="119"/>
        <v>430912.80650000006</v>
      </c>
      <c r="AQ326" s="36">
        <f t="shared" si="129"/>
        <v>1707694</v>
      </c>
      <c r="AR326" s="40">
        <f t="shared" si="120"/>
        <v>2222621</v>
      </c>
      <c r="AS326" s="37"/>
      <c r="AT326" s="37">
        <f t="shared" si="121"/>
        <v>1</v>
      </c>
    </row>
    <row r="327" spans="1:46" ht="15" customHeight="1" x14ac:dyDescent="0.25">
      <c r="A327" s="43">
        <v>87</v>
      </c>
      <c r="B327" s="43">
        <v>7000</v>
      </c>
      <c r="C327" s="44" t="s">
        <v>313</v>
      </c>
      <c r="D327" s="35">
        <v>1099709</v>
      </c>
      <c r="E327" s="36">
        <v>2687</v>
      </c>
      <c r="F327" s="58">
        <f t="shared" si="106"/>
        <v>3.4292676664331685</v>
      </c>
      <c r="G327" s="52">
        <v>217</v>
      </c>
      <c r="H327" s="52">
        <v>1228</v>
      </c>
      <c r="I327" s="37">
        <f t="shared" si="131"/>
        <v>17.670999999999999</v>
      </c>
      <c r="J327" s="37">
        <v>3225</v>
      </c>
      <c r="K327" s="37">
        <v>3451</v>
      </c>
      <c r="L327" s="37">
        <v>3083</v>
      </c>
      <c r="M327" s="37">
        <v>3070</v>
      </c>
      <c r="N327" s="45">
        <v>2897</v>
      </c>
      <c r="O327" s="55">
        <v>2737</v>
      </c>
      <c r="P327" s="45">
        <f t="shared" si="107"/>
        <v>3451</v>
      </c>
      <c r="Q327" s="38">
        <f t="shared" si="108"/>
        <v>22.14</v>
      </c>
      <c r="R327" s="65">
        <v>56563100</v>
      </c>
      <c r="S327" s="65">
        <v>176002927</v>
      </c>
      <c r="T327" s="66">
        <f t="shared" si="109"/>
        <v>32.137591</v>
      </c>
      <c r="U327" s="36">
        <v>634</v>
      </c>
      <c r="V327">
        <v>2466</v>
      </c>
      <c r="W327">
        <f t="shared" si="122"/>
        <v>25.71</v>
      </c>
      <c r="X327" s="57">
        <v>2059868.6829537801</v>
      </c>
      <c r="Y327" s="46">
        <v>2226663</v>
      </c>
      <c r="Z327" s="37">
        <f t="shared" si="110"/>
        <v>0.42013600000000001</v>
      </c>
      <c r="AA327" s="37">
        <f t="shared" si="111"/>
        <v>0.374</v>
      </c>
      <c r="AB327" s="37" t="str">
        <f t="shared" si="112"/>
        <v/>
      </c>
      <c r="AC327" s="76">
        <f t="shared" si="123"/>
        <v>953.93335435875895</v>
      </c>
      <c r="AD327" s="76">
        <f t="shared" si="124"/>
        <v>1457.3970677747498</v>
      </c>
      <c r="AE327" s="76">
        <f t="shared" si="130"/>
        <v>0</v>
      </c>
      <c r="AF327" s="76">
        <f t="shared" si="125"/>
        <v>1142.2287831763397</v>
      </c>
      <c r="AG327" s="37" t="str">
        <f t="shared" si="113"/>
        <v/>
      </c>
      <c r="AH327" s="37">
        <f t="shared" si="114"/>
        <v>1</v>
      </c>
      <c r="AI327" s="38">
        <f t="shared" si="126"/>
        <v>1142.23</v>
      </c>
      <c r="AJ327" s="38">
        <f t="shared" si="115"/>
        <v>1142.23</v>
      </c>
      <c r="AK327" s="36">
        <f t="shared" si="116"/>
        <v>2203747</v>
      </c>
      <c r="AL327" s="39">
        <f t="shared" si="117"/>
        <v>0.12439734468690533</v>
      </c>
      <c r="AM327" s="36">
        <f t="shared" si="127"/>
        <v>137339.3956334416</v>
      </c>
      <c r="AN327" s="36">
        <f t="shared" si="128"/>
        <v>1237048</v>
      </c>
      <c r="AO327" s="36">
        <f t="shared" si="118"/>
        <v>26870</v>
      </c>
      <c r="AP327" s="36">
        <f t="shared" si="119"/>
        <v>111333.15000000001</v>
      </c>
      <c r="AQ327" s="36">
        <f t="shared" si="129"/>
        <v>1072839</v>
      </c>
      <c r="AR327" s="40">
        <f t="shared" si="120"/>
        <v>1237048</v>
      </c>
      <c r="AS327" s="37"/>
      <c r="AT327" s="37">
        <f t="shared" si="121"/>
        <v>1</v>
      </c>
    </row>
    <row r="328" spans="1:46" ht="15" customHeight="1" x14ac:dyDescent="0.25">
      <c r="A328" s="43">
        <v>82</v>
      </c>
      <c r="B328" s="43">
        <v>2700</v>
      </c>
      <c r="C328" s="44" t="s">
        <v>314</v>
      </c>
      <c r="D328" s="35">
        <v>0</v>
      </c>
      <c r="E328" s="36">
        <v>4000</v>
      </c>
      <c r="F328" s="58">
        <f t="shared" si="106"/>
        <v>3.6020599913279625</v>
      </c>
      <c r="G328" s="52">
        <v>129</v>
      </c>
      <c r="H328" s="52">
        <v>1428</v>
      </c>
      <c r="I328" s="37">
        <f t="shared" si="131"/>
        <v>9.0335999999999999</v>
      </c>
      <c r="J328" s="37">
        <v>1853</v>
      </c>
      <c r="K328" s="37">
        <v>3083</v>
      </c>
      <c r="L328" s="37">
        <v>3778</v>
      </c>
      <c r="M328" s="37">
        <v>4026</v>
      </c>
      <c r="N328" s="45">
        <v>4096</v>
      </c>
      <c r="O328" s="55">
        <v>3966</v>
      </c>
      <c r="P328" s="45">
        <f t="shared" si="107"/>
        <v>4096</v>
      </c>
      <c r="Q328" s="38">
        <f t="shared" si="108"/>
        <v>2.34</v>
      </c>
      <c r="R328" s="65">
        <v>29367800</v>
      </c>
      <c r="S328" s="65">
        <v>1152602700</v>
      </c>
      <c r="T328" s="66">
        <f t="shared" si="109"/>
        <v>2.547955</v>
      </c>
      <c r="U328" s="36">
        <v>788</v>
      </c>
      <c r="V328">
        <v>3966</v>
      </c>
      <c r="W328">
        <f t="shared" si="122"/>
        <v>19.87</v>
      </c>
      <c r="X328" s="57">
        <v>10477114.9267582</v>
      </c>
      <c r="Y328" s="46">
        <v>1361311</v>
      </c>
      <c r="Z328" s="37">
        <f t="shared" si="110"/>
        <v>0.42013600000000001</v>
      </c>
      <c r="AA328" s="37" t="str">
        <f t="shared" si="111"/>
        <v/>
      </c>
      <c r="AB328" s="37" t="str">
        <f t="shared" si="112"/>
        <v/>
      </c>
      <c r="AC328" s="76">
        <f t="shared" si="123"/>
        <v>0</v>
      </c>
      <c r="AD328" s="76">
        <f t="shared" si="124"/>
        <v>711.44055000374999</v>
      </c>
      <c r="AE328" s="76">
        <f t="shared" si="130"/>
        <v>0</v>
      </c>
      <c r="AF328" s="76" t="str">
        <f t="shared" si="125"/>
        <v/>
      </c>
      <c r="AG328" s="37" t="str">
        <f t="shared" si="113"/>
        <v/>
      </c>
      <c r="AH328" s="37" t="str">
        <f t="shared" si="114"/>
        <v/>
      </c>
      <c r="AI328" s="38">
        <f t="shared" si="126"/>
        <v>711.44</v>
      </c>
      <c r="AJ328" s="38">
        <f t="shared" si="115"/>
        <v>711.44</v>
      </c>
      <c r="AK328" s="36">
        <f t="shared" si="116"/>
        <v>0</v>
      </c>
      <c r="AL328" s="39">
        <f t="shared" si="117"/>
        <v>0.12439734468690533</v>
      </c>
      <c r="AM328" s="36">
        <f t="shared" si="127"/>
        <v>0</v>
      </c>
      <c r="AN328" s="36">
        <f t="shared" si="128"/>
        <v>0</v>
      </c>
      <c r="AO328" s="36">
        <f t="shared" si="118"/>
        <v>40000</v>
      </c>
      <c r="AP328" s="36">
        <f t="shared" si="119"/>
        <v>68065.55</v>
      </c>
      <c r="AQ328" s="36">
        <f t="shared" si="129"/>
        <v>-40000</v>
      </c>
      <c r="AR328" s="40">
        <f t="shared" si="120"/>
        <v>0</v>
      </c>
      <c r="AS328" s="37"/>
      <c r="AT328" s="37">
        <f t="shared" si="121"/>
        <v>0</v>
      </c>
    </row>
    <row r="329" spans="1:46" ht="15" customHeight="1" x14ac:dyDescent="0.25">
      <c r="A329" s="43">
        <v>33</v>
      </c>
      <c r="B329" s="43">
        <v>100</v>
      </c>
      <c r="C329" s="44" t="s">
        <v>315</v>
      </c>
      <c r="D329" s="35">
        <v>27564</v>
      </c>
      <c r="E329" s="36">
        <v>155</v>
      </c>
      <c r="F329" s="58">
        <f t="shared" si="106"/>
        <v>2.1903316981702914</v>
      </c>
      <c r="G329" s="52">
        <v>17</v>
      </c>
      <c r="H329" s="52">
        <v>64</v>
      </c>
      <c r="I329" s="37">
        <f t="shared" si="131"/>
        <v>26.5625</v>
      </c>
      <c r="J329" s="37">
        <v>132</v>
      </c>
      <c r="K329" s="37">
        <v>123</v>
      </c>
      <c r="L329" s="37">
        <v>119</v>
      </c>
      <c r="M329" s="37">
        <v>105</v>
      </c>
      <c r="N329" s="48">
        <v>158</v>
      </c>
      <c r="O329" s="55">
        <v>154</v>
      </c>
      <c r="P329" s="45">
        <f t="shared" si="107"/>
        <v>158</v>
      </c>
      <c r="Q329" s="38">
        <f t="shared" si="108"/>
        <v>1.9</v>
      </c>
      <c r="R329" s="65">
        <v>1594600</v>
      </c>
      <c r="S329" s="65">
        <v>10519300</v>
      </c>
      <c r="T329" s="66">
        <f t="shared" si="109"/>
        <v>15.158803000000001</v>
      </c>
      <c r="U329" s="36">
        <v>13</v>
      </c>
      <c r="V329">
        <v>144</v>
      </c>
      <c r="W329">
        <f t="shared" si="122"/>
        <v>9.0299999999999994</v>
      </c>
      <c r="X329" s="57">
        <v>105086.35810046</v>
      </c>
      <c r="Y329" s="46">
        <v>13800</v>
      </c>
      <c r="Z329" s="37">
        <f t="shared" si="110"/>
        <v>0.42013600000000001</v>
      </c>
      <c r="AA329" s="37" t="str">
        <f t="shared" si="111"/>
        <v/>
      </c>
      <c r="AB329" s="37" t="str">
        <f t="shared" si="112"/>
        <v/>
      </c>
      <c r="AC329" s="76">
        <f t="shared" si="123"/>
        <v>680.28089449675952</v>
      </c>
      <c r="AD329" s="76">
        <f t="shared" si="124"/>
        <v>0</v>
      </c>
      <c r="AE329" s="76">
        <f t="shared" si="130"/>
        <v>0</v>
      </c>
      <c r="AF329" s="76" t="str">
        <f t="shared" si="125"/>
        <v/>
      </c>
      <c r="AG329" s="37" t="str">
        <f t="shared" si="113"/>
        <v/>
      </c>
      <c r="AH329" s="37" t="str">
        <f t="shared" si="114"/>
        <v/>
      </c>
      <c r="AI329" s="38">
        <f t="shared" si="126"/>
        <v>680.28</v>
      </c>
      <c r="AJ329" s="38">
        <f t="shared" si="115"/>
        <v>680.28</v>
      </c>
      <c r="AK329" s="36">
        <f t="shared" si="116"/>
        <v>61293</v>
      </c>
      <c r="AL329" s="39">
        <f t="shared" si="117"/>
        <v>0.12439734468690533</v>
      </c>
      <c r="AM329" s="36">
        <f t="shared" si="127"/>
        <v>4195.7980389446302</v>
      </c>
      <c r="AN329" s="36">
        <f t="shared" si="128"/>
        <v>31760</v>
      </c>
      <c r="AO329" s="36">
        <f t="shared" si="118"/>
        <v>1550</v>
      </c>
      <c r="AP329" s="36">
        <f t="shared" si="119"/>
        <v>690</v>
      </c>
      <c r="AQ329" s="36">
        <f t="shared" si="129"/>
        <v>26874</v>
      </c>
      <c r="AR329" s="40">
        <f t="shared" si="120"/>
        <v>31760</v>
      </c>
      <c r="AS329" s="37"/>
      <c r="AT329" s="37">
        <f t="shared" si="121"/>
        <v>1</v>
      </c>
    </row>
    <row r="330" spans="1:46" ht="15" customHeight="1" x14ac:dyDescent="0.25">
      <c r="A330" s="43">
        <v>72</v>
      </c>
      <c r="B330" s="43">
        <v>400</v>
      </c>
      <c r="C330" s="44" t="s">
        <v>316</v>
      </c>
      <c r="D330" s="35">
        <v>114772</v>
      </c>
      <c r="E330" s="36">
        <v>613</v>
      </c>
      <c r="F330" s="58">
        <f t="shared" si="106"/>
        <v>2.7874604745184151</v>
      </c>
      <c r="G330" s="52">
        <v>45</v>
      </c>
      <c r="H330" s="52">
        <v>193</v>
      </c>
      <c r="I330" s="37">
        <f t="shared" si="131"/>
        <v>23.316100000000002</v>
      </c>
      <c r="J330" s="37">
        <v>363</v>
      </c>
      <c r="K330" s="37">
        <v>357</v>
      </c>
      <c r="L330" s="37">
        <v>239</v>
      </c>
      <c r="M330" s="37">
        <v>334</v>
      </c>
      <c r="N330" s="48">
        <v>559</v>
      </c>
      <c r="O330" s="55">
        <v>591</v>
      </c>
      <c r="P330" s="45">
        <f t="shared" si="107"/>
        <v>591</v>
      </c>
      <c r="Q330" s="38">
        <f t="shared" si="108"/>
        <v>0</v>
      </c>
      <c r="R330" s="65">
        <v>4778600</v>
      </c>
      <c r="S330" s="65">
        <v>56986626</v>
      </c>
      <c r="T330" s="66">
        <f t="shared" si="109"/>
        <v>8.3854760000000006</v>
      </c>
      <c r="U330" s="36">
        <v>68</v>
      </c>
      <c r="V330">
        <v>518</v>
      </c>
      <c r="W330">
        <f t="shared" si="122"/>
        <v>13.13</v>
      </c>
      <c r="X330" s="57">
        <v>441638.89222671202</v>
      </c>
      <c r="Y330" s="46">
        <v>570282</v>
      </c>
      <c r="Z330" s="37">
        <f t="shared" si="110"/>
        <v>0.42013600000000001</v>
      </c>
      <c r="AA330" s="37" t="str">
        <f t="shared" si="111"/>
        <v/>
      </c>
      <c r="AB330" s="37" t="str">
        <f t="shared" si="112"/>
        <v/>
      </c>
      <c r="AC330" s="76">
        <f t="shared" si="123"/>
        <v>812.17290723020392</v>
      </c>
      <c r="AD330" s="76">
        <f t="shared" si="124"/>
        <v>0</v>
      </c>
      <c r="AE330" s="76">
        <f t="shared" si="130"/>
        <v>0</v>
      </c>
      <c r="AF330" s="76" t="str">
        <f t="shared" si="125"/>
        <v/>
      </c>
      <c r="AG330" s="37" t="str">
        <f t="shared" si="113"/>
        <v/>
      </c>
      <c r="AH330" s="37" t="str">
        <f t="shared" si="114"/>
        <v/>
      </c>
      <c r="AI330" s="38">
        <f t="shared" si="126"/>
        <v>812.17</v>
      </c>
      <c r="AJ330" s="38">
        <f t="shared" si="115"/>
        <v>812.17</v>
      </c>
      <c r="AK330" s="36">
        <f t="shared" si="116"/>
        <v>312312</v>
      </c>
      <c r="AL330" s="39">
        <f t="shared" si="117"/>
        <v>0.12439734468690533</v>
      </c>
      <c r="AM330" s="36">
        <f t="shared" si="127"/>
        <v>24573.45146945128</v>
      </c>
      <c r="AN330" s="36">
        <f t="shared" si="128"/>
        <v>139345</v>
      </c>
      <c r="AO330" s="36">
        <f t="shared" si="118"/>
        <v>6130</v>
      </c>
      <c r="AP330" s="36">
        <f t="shared" si="119"/>
        <v>28514.100000000002</v>
      </c>
      <c r="AQ330" s="36">
        <f t="shared" si="129"/>
        <v>108642</v>
      </c>
      <c r="AR330" s="40">
        <f t="shared" si="120"/>
        <v>139345</v>
      </c>
      <c r="AS330" s="37"/>
      <c r="AT330" s="37">
        <f t="shared" si="121"/>
        <v>1</v>
      </c>
    </row>
    <row r="331" spans="1:46" ht="15" customHeight="1" x14ac:dyDescent="0.25">
      <c r="A331" s="43">
        <v>68</v>
      </c>
      <c r="B331" s="43">
        <v>200</v>
      </c>
      <c r="C331" s="44" t="s">
        <v>317</v>
      </c>
      <c r="D331" s="35">
        <v>281061</v>
      </c>
      <c r="E331" s="36">
        <v>680</v>
      </c>
      <c r="F331" s="58">
        <f t="shared" si="106"/>
        <v>2.8325089127062362</v>
      </c>
      <c r="G331" s="52">
        <v>81</v>
      </c>
      <c r="H331" s="52">
        <v>298</v>
      </c>
      <c r="I331" s="37">
        <f t="shared" si="131"/>
        <v>27.1812</v>
      </c>
      <c r="J331" s="37">
        <v>787</v>
      </c>
      <c r="K331" s="37">
        <v>817</v>
      </c>
      <c r="L331" s="37">
        <v>800</v>
      </c>
      <c r="M331" s="37">
        <v>784</v>
      </c>
      <c r="N331" s="48">
        <v>719</v>
      </c>
      <c r="O331" s="55">
        <v>682</v>
      </c>
      <c r="P331" s="45">
        <f t="shared" si="107"/>
        <v>817</v>
      </c>
      <c r="Q331" s="38">
        <f t="shared" si="108"/>
        <v>16.77</v>
      </c>
      <c r="R331" s="65">
        <v>5709600</v>
      </c>
      <c r="S331" s="65">
        <v>35028700</v>
      </c>
      <c r="T331" s="66">
        <f t="shared" si="109"/>
        <v>16.299776999999999</v>
      </c>
      <c r="U331" s="36">
        <v>166</v>
      </c>
      <c r="V331">
        <v>734</v>
      </c>
      <c r="W331">
        <f t="shared" si="122"/>
        <v>22.62</v>
      </c>
      <c r="X331" s="57">
        <v>349227.69077294</v>
      </c>
      <c r="Y331" s="46">
        <v>336783</v>
      </c>
      <c r="Z331" s="37">
        <f t="shared" si="110"/>
        <v>0.42013600000000001</v>
      </c>
      <c r="AA331" s="37" t="str">
        <f t="shared" si="111"/>
        <v/>
      </c>
      <c r="AB331" s="37" t="str">
        <f t="shared" si="112"/>
        <v/>
      </c>
      <c r="AC331" s="76">
        <f t="shared" si="123"/>
        <v>822.12307111181531</v>
      </c>
      <c r="AD331" s="76">
        <f t="shared" si="124"/>
        <v>0</v>
      </c>
      <c r="AE331" s="76">
        <f t="shared" si="130"/>
        <v>0</v>
      </c>
      <c r="AF331" s="76" t="str">
        <f t="shared" si="125"/>
        <v/>
      </c>
      <c r="AG331" s="37" t="str">
        <f t="shared" si="113"/>
        <v/>
      </c>
      <c r="AH331" s="37" t="str">
        <f t="shared" si="114"/>
        <v/>
      </c>
      <c r="AI331" s="38">
        <f t="shared" si="126"/>
        <v>822.12</v>
      </c>
      <c r="AJ331" s="38">
        <f t="shared" si="115"/>
        <v>822.12</v>
      </c>
      <c r="AK331" s="36">
        <f t="shared" si="116"/>
        <v>412318</v>
      </c>
      <c r="AL331" s="39">
        <f t="shared" si="117"/>
        <v>0.12439734468690533</v>
      </c>
      <c r="AM331" s="36">
        <f t="shared" si="127"/>
        <v>16328.022271569132</v>
      </c>
      <c r="AN331" s="36">
        <f t="shared" si="128"/>
        <v>297389</v>
      </c>
      <c r="AO331" s="36">
        <f t="shared" si="118"/>
        <v>6800</v>
      </c>
      <c r="AP331" s="36">
        <f t="shared" si="119"/>
        <v>16839.150000000001</v>
      </c>
      <c r="AQ331" s="36">
        <f t="shared" si="129"/>
        <v>274261</v>
      </c>
      <c r="AR331" s="40">
        <f t="shared" si="120"/>
        <v>297389</v>
      </c>
      <c r="AS331" s="37"/>
      <c r="AT331" s="37">
        <f t="shared" si="121"/>
        <v>1</v>
      </c>
    </row>
    <row r="332" spans="1:46" ht="15" customHeight="1" x14ac:dyDescent="0.25">
      <c r="A332" s="43">
        <v>27</v>
      </c>
      <c r="B332" s="43">
        <v>5500</v>
      </c>
      <c r="C332" s="44" t="s">
        <v>318</v>
      </c>
      <c r="D332" s="35">
        <v>0</v>
      </c>
      <c r="E332" s="36">
        <v>2921</v>
      </c>
      <c r="F332" s="58">
        <f t="shared" ref="F332:F395" si="132">LOG10(E332)</f>
        <v>3.4655315569735499</v>
      </c>
      <c r="G332" s="52">
        <v>100</v>
      </c>
      <c r="H332" s="52">
        <v>1006</v>
      </c>
      <c r="I332" s="37">
        <f t="shared" si="131"/>
        <v>9.9404000000000003</v>
      </c>
      <c r="J332" s="37">
        <v>977</v>
      </c>
      <c r="K332" s="37">
        <v>1391</v>
      </c>
      <c r="L332" s="37">
        <v>1450</v>
      </c>
      <c r="M332" s="37">
        <v>2544</v>
      </c>
      <c r="N332" s="45">
        <v>2777</v>
      </c>
      <c r="O332" s="55">
        <v>2903</v>
      </c>
      <c r="P332" s="45">
        <f t="shared" ref="P332:P395" si="133">MAX(J332:O332)</f>
        <v>2903</v>
      </c>
      <c r="Q332" s="38">
        <f t="shared" ref="Q332:Q395" si="134">ROUND(IF(100*(1-(E332/P332))&lt;0,0,100*(1-E332/P332)),2)</f>
        <v>0</v>
      </c>
      <c r="R332" s="65">
        <v>44106500</v>
      </c>
      <c r="S332" s="65">
        <v>679780436</v>
      </c>
      <c r="T332" s="66">
        <f t="shared" ref="T332:T395" si="135">ROUND(R332/S332*100,6)</f>
        <v>6.4883449999999998</v>
      </c>
      <c r="U332" s="36">
        <v>414</v>
      </c>
      <c r="V332">
        <v>2904</v>
      </c>
      <c r="W332">
        <f t="shared" si="122"/>
        <v>14.26</v>
      </c>
      <c r="X332" s="57">
        <v>6590777.7511323998</v>
      </c>
      <c r="Y332" s="46">
        <v>2083543</v>
      </c>
      <c r="Z332" s="37">
        <f t="shared" ref="Z332:Z395" si="136">ROUND(Y$11/X$11,6)</f>
        <v>0.42013600000000001</v>
      </c>
      <c r="AA332" s="37">
        <f t="shared" ref="AA332:AA395" si="137">IF(AND(2500&lt;=E332,E332&lt;3000),(E332-2500)*0.002,"")</f>
        <v>0.84199999999999997</v>
      </c>
      <c r="AB332" s="37" t="str">
        <f t="shared" ref="AB332:AB395" si="138">IF(AND(10000&lt;=E332,E332&lt;11000),(11000-E332)*0.001,"")</f>
        <v/>
      </c>
      <c r="AC332" s="76">
        <f t="shared" si="123"/>
        <v>961.94321370964678</v>
      </c>
      <c r="AD332" s="76">
        <f t="shared" si="124"/>
        <v>716.87635787124987</v>
      </c>
      <c r="AE332" s="76">
        <f t="shared" si="130"/>
        <v>0</v>
      </c>
      <c r="AF332" s="76">
        <f t="shared" si="125"/>
        <v>755.59692109371656</v>
      </c>
      <c r="AG332" s="37" t="str">
        <f t="shared" ref="AG332:AG395" si="139">IF(AND(10000&lt;=E332,E332&lt;11000),(AB332*AD332)+(AE332*(1-AB332)),"")</f>
        <v/>
      </c>
      <c r="AH332" s="37">
        <f t="shared" ref="AH332:AH395" si="140">IF(AND(AA332="",AB332=""),"",1)</f>
        <v>1</v>
      </c>
      <c r="AI332" s="38">
        <f t="shared" si="126"/>
        <v>755.6</v>
      </c>
      <c r="AJ332" s="38">
        <f t="shared" ref="AJ332:AJ395" si="141">ROUND(AI332*AJ$2,2)</f>
        <v>755.6</v>
      </c>
      <c r="AK332" s="36">
        <f t="shared" ref="AK332:AK395" si="142">ROUND(IF((AJ332*E332)-(X332*Z332)&lt;0,0,(AJ332*E332)-(X332*Z332)),0)</f>
        <v>0</v>
      </c>
      <c r="AL332" s="39">
        <f t="shared" ref="AL332:AL395" si="143">$AL$11</f>
        <v>0.12439734468690533</v>
      </c>
      <c r="AM332" s="36">
        <f t="shared" si="127"/>
        <v>0</v>
      </c>
      <c r="AN332" s="36">
        <f t="shared" si="128"/>
        <v>0</v>
      </c>
      <c r="AO332" s="36">
        <f t="shared" ref="AO332:AO395" si="144">10*E332</f>
        <v>29210</v>
      </c>
      <c r="AP332" s="36">
        <f t="shared" ref="AP332:AP395" si="145">0.05*Y332</f>
        <v>104177.15000000001</v>
      </c>
      <c r="AQ332" s="36">
        <f t="shared" si="129"/>
        <v>-29210</v>
      </c>
      <c r="AR332" s="40">
        <f t="shared" ref="AR332:AR395" si="146">MAX(AN332,AQ332)</f>
        <v>0</v>
      </c>
      <c r="AS332" s="37"/>
      <c r="AT332" s="37">
        <f t="shared" ref="AT332:AT395" si="147">IF(AR332&gt;0,1,0)</f>
        <v>0</v>
      </c>
    </row>
    <row r="333" spans="1:46" ht="15" customHeight="1" x14ac:dyDescent="0.25">
      <c r="A333" s="43">
        <v>73</v>
      </c>
      <c r="B333" s="43">
        <v>1200</v>
      </c>
      <c r="C333" s="44" t="s">
        <v>319</v>
      </c>
      <c r="D333" s="35">
        <v>42212</v>
      </c>
      <c r="E333" s="36">
        <v>200</v>
      </c>
      <c r="F333" s="58">
        <f t="shared" si="132"/>
        <v>2.3010299956639813</v>
      </c>
      <c r="G333" s="52">
        <v>36</v>
      </c>
      <c r="H333" s="52">
        <v>90</v>
      </c>
      <c r="I333" s="37">
        <f t="shared" si="131"/>
        <v>40</v>
      </c>
      <c r="J333" s="37">
        <v>244</v>
      </c>
      <c r="K333" s="37">
        <v>259</v>
      </c>
      <c r="L333" s="37">
        <v>209</v>
      </c>
      <c r="M333" s="37">
        <v>201</v>
      </c>
      <c r="N333" s="48">
        <v>222</v>
      </c>
      <c r="O333" s="55">
        <v>197</v>
      </c>
      <c r="P333" s="45">
        <f t="shared" si="133"/>
        <v>259</v>
      </c>
      <c r="Q333" s="38">
        <f t="shared" si="134"/>
        <v>22.78</v>
      </c>
      <c r="R333" s="65">
        <v>1454500</v>
      </c>
      <c r="S333" s="65">
        <v>14398200</v>
      </c>
      <c r="T333" s="66">
        <f t="shared" si="135"/>
        <v>10.101957000000001</v>
      </c>
      <c r="U333" s="36">
        <v>43</v>
      </c>
      <c r="V333">
        <v>252</v>
      </c>
      <c r="W333">
        <f t="shared" ref="W333:W396" si="148">ROUND(U333/V333*100,2)</f>
        <v>17.059999999999999</v>
      </c>
      <c r="X333" s="57">
        <v>131110.75864158</v>
      </c>
      <c r="Y333" s="46">
        <v>40000</v>
      </c>
      <c r="Z333" s="37">
        <f t="shared" si="136"/>
        <v>0.42013600000000001</v>
      </c>
      <c r="AA333" s="37" t="str">
        <f t="shared" si="137"/>
        <v/>
      </c>
      <c r="AB333" s="37" t="str">
        <f t="shared" si="138"/>
        <v/>
      </c>
      <c r="AC333" s="76">
        <f t="shared" ref="AC333:AC396" si="149">IF(E333&lt;3000, 196.487+(220.877*F333),0)</f>
        <v>704.73160235227317</v>
      </c>
      <c r="AD333" s="76">
        <f t="shared" ref="AD333:AD396" si="150">IF((AND(2500&lt;=E333,E333&lt;11000)),1.15*(497.308+(6.667*I333)+(9.215*T333)+(16.081*Q333)),0)</f>
        <v>0</v>
      </c>
      <c r="AE333" s="76">
        <f t="shared" si="130"/>
        <v>0</v>
      </c>
      <c r="AF333" s="76" t="str">
        <f t="shared" ref="AF333:AF396" si="151">IF(AND(2500&lt;=E333,E333&lt;3000),(AA333*AD333)+((1-AA333)*AC333),"")</f>
        <v/>
      </c>
      <c r="AG333" s="37" t="str">
        <f t="shared" si="139"/>
        <v/>
      </c>
      <c r="AH333" s="37" t="str">
        <f t="shared" si="140"/>
        <v/>
      </c>
      <c r="AI333" s="38">
        <f t="shared" ref="AI333:AI396" si="152">ROUND(IF(AH333="",MAX(AC333,AD333,AE333),MAX(AF333,AG333)),2)</f>
        <v>704.73</v>
      </c>
      <c r="AJ333" s="38">
        <f t="shared" si="141"/>
        <v>704.73</v>
      </c>
      <c r="AK333" s="36">
        <f t="shared" si="142"/>
        <v>85862</v>
      </c>
      <c r="AL333" s="39">
        <f t="shared" si="143"/>
        <v>0.12439734468690533</v>
      </c>
      <c r="AM333" s="36">
        <f t="shared" ref="AM333:AM396" si="153">(AK333-D333)*AL333</f>
        <v>5429.9440955834179</v>
      </c>
      <c r="AN333" s="36">
        <f t="shared" ref="AN333:AN396" si="154">ROUND(MAX(IF(D333&lt;AK333,D333+AM333,AK333),0),0)</f>
        <v>47642</v>
      </c>
      <c r="AO333" s="36">
        <f t="shared" si="144"/>
        <v>2000</v>
      </c>
      <c r="AP333" s="36">
        <f t="shared" si="145"/>
        <v>2000</v>
      </c>
      <c r="AQ333" s="36">
        <f t="shared" ref="AQ333:AQ396" si="155">ROUND(MAX(D333-MIN(AO333:AP333)),0)</f>
        <v>40212</v>
      </c>
      <c r="AR333" s="40">
        <f t="shared" si="146"/>
        <v>47642</v>
      </c>
      <c r="AS333" s="37"/>
      <c r="AT333" s="37">
        <f t="shared" si="147"/>
        <v>1</v>
      </c>
    </row>
    <row r="334" spans="1:46" ht="15" customHeight="1" x14ac:dyDescent="0.25">
      <c r="A334" s="43">
        <v>27</v>
      </c>
      <c r="B334" s="43">
        <v>5000</v>
      </c>
      <c r="C334" s="44" t="s">
        <v>320</v>
      </c>
      <c r="D334" s="35">
        <v>0</v>
      </c>
      <c r="E334" s="36">
        <v>724</v>
      </c>
      <c r="F334" s="58">
        <f t="shared" si="132"/>
        <v>2.8597385661971471</v>
      </c>
      <c r="G334" s="52">
        <v>57</v>
      </c>
      <c r="H334" s="52">
        <v>350</v>
      </c>
      <c r="I334" s="37">
        <f t="shared" si="131"/>
        <v>16.285699999999999</v>
      </c>
      <c r="J334" s="37">
        <v>587</v>
      </c>
      <c r="K334" s="37">
        <v>653</v>
      </c>
      <c r="L334" s="37">
        <v>614</v>
      </c>
      <c r="M334" s="37">
        <v>729</v>
      </c>
      <c r="N334" s="48">
        <v>688</v>
      </c>
      <c r="O334" s="55">
        <v>726</v>
      </c>
      <c r="P334" s="45">
        <f t="shared" si="133"/>
        <v>729</v>
      </c>
      <c r="Q334" s="38">
        <f t="shared" si="134"/>
        <v>0.69</v>
      </c>
      <c r="R334" s="65">
        <v>16882000</v>
      </c>
      <c r="S334" s="65">
        <v>530987930</v>
      </c>
      <c r="T334" s="66">
        <f t="shared" si="135"/>
        <v>3.179357</v>
      </c>
      <c r="U334" s="36">
        <v>120</v>
      </c>
      <c r="V334">
        <v>732</v>
      </c>
      <c r="W334">
        <f t="shared" si="148"/>
        <v>16.39</v>
      </c>
      <c r="X334" s="57">
        <v>5332730.9107216997</v>
      </c>
      <c r="Y334" s="46">
        <v>600021</v>
      </c>
      <c r="Z334" s="37">
        <f t="shared" si="136"/>
        <v>0.42013600000000001</v>
      </c>
      <c r="AA334" s="37" t="str">
        <f t="shared" si="137"/>
        <v/>
      </c>
      <c r="AB334" s="37" t="str">
        <f t="shared" si="138"/>
        <v/>
      </c>
      <c r="AC334" s="76">
        <f t="shared" si="149"/>
        <v>828.13747528592728</v>
      </c>
      <c r="AD334" s="76">
        <f t="shared" si="150"/>
        <v>0</v>
      </c>
      <c r="AE334" s="76">
        <f t="shared" si="130"/>
        <v>0</v>
      </c>
      <c r="AF334" s="76" t="str">
        <f t="shared" si="151"/>
        <v/>
      </c>
      <c r="AG334" s="37" t="str">
        <f t="shared" si="139"/>
        <v/>
      </c>
      <c r="AH334" s="37" t="str">
        <f t="shared" si="140"/>
        <v/>
      </c>
      <c r="AI334" s="38">
        <f t="shared" si="152"/>
        <v>828.14</v>
      </c>
      <c r="AJ334" s="38">
        <f t="shared" si="141"/>
        <v>828.14</v>
      </c>
      <c r="AK334" s="36">
        <f t="shared" si="142"/>
        <v>0</v>
      </c>
      <c r="AL334" s="39">
        <f t="shared" si="143"/>
        <v>0.12439734468690533</v>
      </c>
      <c r="AM334" s="36">
        <f t="shared" si="153"/>
        <v>0</v>
      </c>
      <c r="AN334" s="36">
        <f t="shared" si="154"/>
        <v>0</v>
      </c>
      <c r="AO334" s="36">
        <f t="shared" si="144"/>
        <v>7240</v>
      </c>
      <c r="AP334" s="36">
        <f t="shared" si="145"/>
        <v>30001.050000000003</v>
      </c>
      <c r="AQ334" s="36">
        <f t="shared" si="155"/>
        <v>-7240</v>
      </c>
      <c r="AR334" s="40">
        <f t="shared" si="146"/>
        <v>0</v>
      </c>
      <c r="AS334" s="37"/>
      <c r="AT334" s="37">
        <f t="shared" si="147"/>
        <v>0</v>
      </c>
    </row>
    <row r="335" spans="1:46" ht="15" customHeight="1" x14ac:dyDescent="0.25">
      <c r="A335" s="43">
        <v>77</v>
      </c>
      <c r="B335" s="43">
        <v>600</v>
      </c>
      <c r="C335" s="44" t="s">
        <v>321</v>
      </c>
      <c r="D335" s="35">
        <v>81259</v>
      </c>
      <c r="E335" s="36">
        <v>327</v>
      </c>
      <c r="F335" s="58">
        <f t="shared" si="132"/>
        <v>2.514547752660286</v>
      </c>
      <c r="G335" s="52">
        <v>53</v>
      </c>
      <c r="H335" s="52">
        <v>172</v>
      </c>
      <c r="I335" s="37">
        <f t="shared" si="131"/>
        <v>30.814000000000004</v>
      </c>
      <c r="J335" s="37">
        <v>325</v>
      </c>
      <c r="K335" s="37">
        <v>338</v>
      </c>
      <c r="L335" s="37">
        <v>353</v>
      </c>
      <c r="M335" s="37">
        <v>335</v>
      </c>
      <c r="N335" s="48">
        <v>348</v>
      </c>
      <c r="O335" s="55">
        <v>330</v>
      </c>
      <c r="P335" s="45">
        <f t="shared" si="133"/>
        <v>353</v>
      </c>
      <c r="Q335" s="38">
        <f t="shared" si="134"/>
        <v>7.37</v>
      </c>
      <c r="R335" s="65">
        <v>3204100</v>
      </c>
      <c r="S335" s="65">
        <v>22216930</v>
      </c>
      <c r="T335" s="66">
        <f t="shared" si="135"/>
        <v>14.421885</v>
      </c>
      <c r="U335" s="36">
        <v>112</v>
      </c>
      <c r="V335">
        <v>339</v>
      </c>
      <c r="W335">
        <f t="shared" si="148"/>
        <v>33.04</v>
      </c>
      <c r="X335" s="57">
        <v>192051.875229742</v>
      </c>
      <c r="Y335" s="46">
        <v>139035</v>
      </c>
      <c r="Z335" s="37">
        <f t="shared" si="136"/>
        <v>0.42013600000000001</v>
      </c>
      <c r="AA335" s="37" t="str">
        <f t="shared" si="137"/>
        <v/>
      </c>
      <c r="AB335" s="37" t="str">
        <f t="shared" si="138"/>
        <v/>
      </c>
      <c r="AC335" s="76">
        <f t="shared" si="149"/>
        <v>751.89276396434593</v>
      </c>
      <c r="AD335" s="76">
        <f t="shared" si="150"/>
        <v>0</v>
      </c>
      <c r="AE335" s="76">
        <f t="shared" si="130"/>
        <v>0</v>
      </c>
      <c r="AF335" s="76" t="str">
        <f t="shared" si="151"/>
        <v/>
      </c>
      <c r="AG335" s="37" t="str">
        <f t="shared" si="139"/>
        <v/>
      </c>
      <c r="AH335" s="37" t="str">
        <f t="shared" si="140"/>
        <v/>
      </c>
      <c r="AI335" s="38">
        <f t="shared" si="152"/>
        <v>751.89</v>
      </c>
      <c r="AJ335" s="38">
        <f t="shared" si="141"/>
        <v>751.89</v>
      </c>
      <c r="AK335" s="36">
        <f t="shared" si="142"/>
        <v>165180</v>
      </c>
      <c r="AL335" s="39">
        <f t="shared" si="143"/>
        <v>0.12439734468690533</v>
      </c>
      <c r="AM335" s="36">
        <f t="shared" si="153"/>
        <v>10439.549563469782</v>
      </c>
      <c r="AN335" s="36">
        <f t="shared" si="154"/>
        <v>91699</v>
      </c>
      <c r="AO335" s="36">
        <f t="shared" si="144"/>
        <v>3270</v>
      </c>
      <c r="AP335" s="36">
        <f t="shared" si="145"/>
        <v>6951.75</v>
      </c>
      <c r="AQ335" s="36">
        <f t="shared" si="155"/>
        <v>77989</v>
      </c>
      <c r="AR335" s="40">
        <f t="shared" si="146"/>
        <v>91699</v>
      </c>
      <c r="AS335" s="37"/>
      <c r="AT335" s="37">
        <f t="shared" si="147"/>
        <v>1</v>
      </c>
    </row>
    <row r="336" spans="1:46" ht="15" customHeight="1" x14ac:dyDescent="0.25">
      <c r="A336" s="43">
        <v>47</v>
      </c>
      <c r="B336" s="43">
        <v>700</v>
      </c>
      <c r="C336" s="44" t="s">
        <v>322</v>
      </c>
      <c r="D336" s="35">
        <v>225195</v>
      </c>
      <c r="E336" s="36">
        <v>624</v>
      </c>
      <c r="F336" s="58">
        <f t="shared" si="132"/>
        <v>2.7951845896824241</v>
      </c>
      <c r="G336" s="52">
        <v>57</v>
      </c>
      <c r="H336" s="52">
        <v>320</v>
      </c>
      <c r="I336" s="37">
        <f t="shared" si="131"/>
        <v>17.8125</v>
      </c>
      <c r="J336" s="37">
        <v>531</v>
      </c>
      <c r="K336" s="37">
        <v>596</v>
      </c>
      <c r="L336" s="37">
        <v>547</v>
      </c>
      <c r="M336" s="37">
        <v>608</v>
      </c>
      <c r="N336" s="48">
        <v>635</v>
      </c>
      <c r="O336" s="55">
        <v>624</v>
      </c>
      <c r="P336" s="45">
        <f t="shared" si="133"/>
        <v>635</v>
      </c>
      <c r="Q336" s="38">
        <f t="shared" si="134"/>
        <v>1.73</v>
      </c>
      <c r="R336" s="65">
        <v>3099200</v>
      </c>
      <c r="S336" s="65">
        <v>22942405</v>
      </c>
      <c r="T336" s="66">
        <f t="shared" si="135"/>
        <v>13.508609999999999</v>
      </c>
      <c r="U336" s="36">
        <v>113</v>
      </c>
      <c r="V336">
        <v>784</v>
      </c>
      <c r="W336">
        <f t="shared" si="148"/>
        <v>14.41</v>
      </c>
      <c r="X336" s="57">
        <v>247936.272644293</v>
      </c>
      <c r="Y336" s="46">
        <v>218424</v>
      </c>
      <c r="Z336" s="37">
        <f t="shared" si="136"/>
        <v>0.42013600000000001</v>
      </c>
      <c r="AA336" s="37" t="str">
        <f t="shared" si="137"/>
        <v/>
      </c>
      <c r="AB336" s="37" t="str">
        <f t="shared" si="138"/>
        <v/>
      </c>
      <c r="AC336" s="76">
        <f t="shared" si="149"/>
        <v>813.87898661528482</v>
      </c>
      <c r="AD336" s="76">
        <f t="shared" si="150"/>
        <v>0</v>
      </c>
      <c r="AE336" s="76">
        <f t="shared" ref="AE336:AE399" si="156">IF(E336&gt;=10000,1.15*(293.056+(8.572*I336)+(11.494*W336)+(5.719*T336)+(9.484*Q336)),0)</f>
        <v>0</v>
      </c>
      <c r="AF336" s="76" t="str">
        <f t="shared" si="151"/>
        <v/>
      </c>
      <c r="AG336" s="37" t="str">
        <f t="shared" si="139"/>
        <v/>
      </c>
      <c r="AH336" s="37" t="str">
        <f t="shared" si="140"/>
        <v/>
      </c>
      <c r="AI336" s="38">
        <f t="shared" si="152"/>
        <v>813.88</v>
      </c>
      <c r="AJ336" s="38">
        <f t="shared" si="141"/>
        <v>813.88</v>
      </c>
      <c r="AK336" s="36">
        <f t="shared" si="142"/>
        <v>403694</v>
      </c>
      <c r="AL336" s="39">
        <f t="shared" si="143"/>
        <v>0.12439734468690533</v>
      </c>
      <c r="AM336" s="36">
        <f t="shared" si="153"/>
        <v>22204.801629267913</v>
      </c>
      <c r="AN336" s="36">
        <f t="shared" si="154"/>
        <v>247400</v>
      </c>
      <c r="AO336" s="36">
        <f t="shared" si="144"/>
        <v>6240</v>
      </c>
      <c r="AP336" s="36">
        <f t="shared" si="145"/>
        <v>10921.2</v>
      </c>
      <c r="AQ336" s="36">
        <f t="shared" si="155"/>
        <v>218955</v>
      </c>
      <c r="AR336" s="40">
        <f t="shared" si="146"/>
        <v>247400</v>
      </c>
      <c r="AS336" s="37"/>
      <c r="AT336" s="37">
        <f t="shared" si="147"/>
        <v>1</v>
      </c>
    </row>
    <row r="337" spans="1:46" ht="15" customHeight="1" x14ac:dyDescent="0.25">
      <c r="A337" s="43">
        <v>45</v>
      </c>
      <c r="B337" s="43">
        <v>500</v>
      </c>
      <c r="C337" s="44" t="s">
        <v>323</v>
      </c>
      <c r="D337" s="35">
        <v>56946</v>
      </c>
      <c r="E337" s="36">
        <v>179</v>
      </c>
      <c r="F337" s="58">
        <f t="shared" si="132"/>
        <v>2.2528530309798933</v>
      </c>
      <c r="G337" s="52">
        <v>31</v>
      </c>
      <c r="H337" s="52">
        <v>122</v>
      </c>
      <c r="I337" s="37">
        <f t="shared" si="131"/>
        <v>25.409800000000001</v>
      </c>
      <c r="J337" s="37">
        <v>211</v>
      </c>
      <c r="K337" s="37">
        <v>216</v>
      </c>
      <c r="L337" s="37">
        <v>220</v>
      </c>
      <c r="M337" s="37">
        <v>228</v>
      </c>
      <c r="N337" s="48">
        <v>221</v>
      </c>
      <c r="O337" s="55">
        <v>180</v>
      </c>
      <c r="P337" s="45">
        <f t="shared" si="133"/>
        <v>228</v>
      </c>
      <c r="Q337" s="38">
        <f t="shared" si="134"/>
        <v>21.49</v>
      </c>
      <c r="R337" s="65">
        <v>2296700</v>
      </c>
      <c r="S337" s="65">
        <v>7238462</v>
      </c>
      <c r="T337" s="66">
        <f t="shared" si="135"/>
        <v>31.729116000000001</v>
      </c>
      <c r="U337" s="36">
        <v>49</v>
      </c>
      <c r="V337">
        <v>277</v>
      </c>
      <c r="W337">
        <f t="shared" si="148"/>
        <v>17.690000000000001</v>
      </c>
      <c r="X337" s="57">
        <v>87004.656000680494</v>
      </c>
      <c r="Y337" s="46">
        <v>76431</v>
      </c>
      <c r="Z337" s="37">
        <f t="shared" si="136"/>
        <v>0.42013600000000001</v>
      </c>
      <c r="AA337" s="37" t="str">
        <f t="shared" si="137"/>
        <v/>
      </c>
      <c r="AB337" s="37" t="str">
        <f t="shared" si="138"/>
        <v/>
      </c>
      <c r="AC337" s="76">
        <f t="shared" si="149"/>
        <v>694.09041892374591</v>
      </c>
      <c r="AD337" s="76">
        <f t="shared" si="150"/>
        <v>0</v>
      </c>
      <c r="AE337" s="76">
        <f t="shared" si="156"/>
        <v>0</v>
      </c>
      <c r="AF337" s="76" t="str">
        <f t="shared" si="151"/>
        <v/>
      </c>
      <c r="AG337" s="37" t="str">
        <f t="shared" si="139"/>
        <v/>
      </c>
      <c r="AH337" s="37" t="str">
        <f t="shared" si="140"/>
        <v/>
      </c>
      <c r="AI337" s="38">
        <f t="shared" si="152"/>
        <v>694.09</v>
      </c>
      <c r="AJ337" s="38">
        <f t="shared" si="141"/>
        <v>694.09</v>
      </c>
      <c r="AK337" s="36">
        <f t="shared" si="142"/>
        <v>87688</v>
      </c>
      <c r="AL337" s="39">
        <f t="shared" si="143"/>
        <v>0.12439734468690533</v>
      </c>
      <c r="AM337" s="36">
        <f t="shared" si="153"/>
        <v>3824.2231703648436</v>
      </c>
      <c r="AN337" s="36">
        <f t="shared" si="154"/>
        <v>60770</v>
      </c>
      <c r="AO337" s="36">
        <f t="shared" si="144"/>
        <v>1790</v>
      </c>
      <c r="AP337" s="36">
        <f t="shared" si="145"/>
        <v>3821.55</v>
      </c>
      <c r="AQ337" s="36">
        <f t="shared" si="155"/>
        <v>55156</v>
      </c>
      <c r="AR337" s="40">
        <f t="shared" si="146"/>
        <v>60770</v>
      </c>
      <c r="AS337" s="37"/>
      <c r="AT337" s="37">
        <f t="shared" si="147"/>
        <v>1</v>
      </c>
    </row>
    <row r="338" spans="1:46" ht="15" customHeight="1" x14ac:dyDescent="0.25">
      <c r="A338" s="43">
        <v>60</v>
      </c>
      <c r="B338" s="43">
        <v>1300</v>
      </c>
      <c r="C338" s="44" t="s">
        <v>324</v>
      </c>
      <c r="D338" s="35">
        <v>12748</v>
      </c>
      <c r="E338" s="36">
        <v>61</v>
      </c>
      <c r="F338" s="58">
        <f t="shared" si="132"/>
        <v>1.7853298350107671</v>
      </c>
      <c r="G338" s="52">
        <v>20</v>
      </c>
      <c r="H338" s="52">
        <v>45</v>
      </c>
      <c r="I338" s="37">
        <f t="shared" si="131"/>
        <v>44.444400000000002</v>
      </c>
      <c r="J338" s="37">
        <v>96</v>
      </c>
      <c r="K338" s="37">
        <v>116</v>
      </c>
      <c r="L338" s="37">
        <v>128</v>
      </c>
      <c r="M338" s="37">
        <v>106</v>
      </c>
      <c r="N338" s="48">
        <v>66</v>
      </c>
      <c r="O338" s="55">
        <v>59</v>
      </c>
      <c r="P338" s="45">
        <f t="shared" si="133"/>
        <v>128</v>
      </c>
      <c r="Q338" s="38">
        <f t="shared" si="134"/>
        <v>52.34</v>
      </c>
      <c r="R338" s="65">
        <v>1421800</v>
      </c>
      <c r="S338" s="65">
        <v>2907900</v>
      </c>
      <c r="T338" s="66">
        <f t="shared" si="135"/>
        <v>48.894390999999999</v>
      </c>
      <c r="U338" s="36">
        <v>18</v>
      </c>
      <c r="V338">
        <v>56</v>
      </c>
      <c r="W338">
        <f t="shared" si="148"/>
        <v>32.14</v>
      </c>
      <c r="X338" s="57">
        <v>38169.907853702898</v>
      </c>
      <c r="Y338" s="46">
        <v>13641</v>
      </c>
      <c r="Z338" s="37">
        <f t="shared" si="136"/>
        <v>0.42013600000000001</v>
      </c>
      <c r="AA338" s="37" t="str">
        <f t="shared" si="137"/>
        <v/>
      </c>
      <c r="AB338" s="37" t="str">
        <f t="shared" si="138"/>
        <v/>
      </c>
      <c r="AC338" s="76">
        <f t="shared" si="149"/>
        <v>590.82529796767324</v>
      </c>
      <c r="AD338" s="76">
        <f t="shared" si="150"/>
        <v>0</v>
      </c>
      <c r="AE338" s="76">
        <f t="shared" si="156"/>
        <v>0</v>
      </c>
      <c r="AF338" s="76" t="str">
        <f t="shared" si="151"/>
        <v/>
      </c>
      <c r="AG338" s="37" t="str">
        <f t="shared" si="139"/>
        <v/>
      </c>
      <c r="AH338" s="37" t="str">
        <f t="shared" si="140"/>
        <v/>
      </c>
      <c r="AI338" s="38">
        <f t="shared" si="152"/>
        <v>590.83000000000004</v>
      </c>
      <c r="AJ338" s="38">
        <f t="shared" si="141"/>
        <v>590.83000000000004</v>
      </c>
      <c r="AK338" s="36">
        <f t="shared" si="142"/>
        <v>20004</v>
      </c>
      <c r="AL338" s="39">
        <f t="shared" si="143"/>
        <v>0.12439734468690533</v>
      </c>
      <c r="AM338" s="36">
        <f t="shared" si="153"/>
        <v>902.6271330481851</v>
      </c>
      <c r="AN338" s="36">
        <f t="shared" si="154"/>
        <v>13651</v>
      </c>
      <c r="AO338" s="36">
        <f t="shared" si="144"/>
        <v>610</v>
      </c>
      <c r="AP338" s="36">
        <f t="shared" si="145"/>
        <v>682.05000000000007</v>
      </c>
      <c r="AQ338" s="36">
        <f t="shared" si="155"/>
        <v>12138</v>
      </c>
      <c r="AR338" s="40">
        <f t="shared" si="146"/>
        <v>13651</v>
      </c>
      <c r="AS338" s="37"/>
      <c r="AT338" s="37">
        <f t="shared" si="147"/>
        <v>1</v>
      </c>
    </row>
    <row r="339" spans="1:46" ht="15" customHeight="1" x14ac:dyDescent="0.25">
      <c r="A339" s="43">
        <v>11</v>
      </c>
      <c r="B339" s="43">
        <v>900</v>
      </c>
      <c r="C339" s="44" t="s">
        <v>325</v>
      </c>
      <c r="D339" s="35">
        <v>0</v>
      </c>
      <c r="E339" s="36">
        <v>302</v>
      </c>
      <c r="F339" s="58">
        <f t="shared" si="132"/>
        <v>2.4800069429571505</v>
      </c>
      <c r="G339" s="52">
        <v>28</v>
      </c>
      <c r="H339" s="52">
        <v>205</v>
      </c>
      <c r="I339" s="37">
        <f t="shared" si="131"/>
        <v>13.658500000000002</v>
      </c>
      <c r="J339" s="37">
        <v>220</v>
      </c>
      <c r="K339" s="37">
        <v>285</v>
      </c>
      <c r="L339" s="37">
        <v>245</v>
      </c>
      <c r="M339" s="37">
        <v>285</v>
      </c>
      <c r="N339" s="48">
        <v>313</v>
      </c>
      <c r="O339" s="55">
        <v>294</v>
      </c>
      <c r="P339" s="45">
        <f t="shared" si="133"/>
        <v>313</v>
      </c>
      <c r="Q339" s="38">
        <f t="shared" si="134"/>
        <v>3.51</v>
      </c>
      <c r="R339" s="65">
        <v>10377600</v>
      </c>
      <c r="S339" s="65">
        <v>44109061</v>
      </c>
      <c r="T339" s="66">
        <f t="shared" si="135"/>
        <v>23.527138999999998</v>
      </c>
      <c r="U339" s="36">
        <v>55</v>
      </c>
      <c r="V339">
        <v>277</v>
      </c>
      <c r="W339">
        <f t="shared" si="148"/>
        <v>19.86</v>
      </c>
      <c r="X339" s="57">
        <v>480945.65562317002</v>
      </c>
      <c r="Y339" s="46">
        <v>242337</v>
      </c>
      <c r="Z339" s="37">
        <f t="shared" si="136"/>
        <v>0.42013600000000001</v>
      </c>
      <c r="AA339" s="37" t="str">
        <f t="shared" si="137"/>
        <v/>
      </c>
      <c r="AB339" s="37" t="str">
        <f t="shared" si="138"/>
        <v/>
      </c>
      <c r="AC339" s="76">
        <f t="shared" si="149"/>
        <v>744.26349353954652</v>
      </c>
      <c r="AD339" s="76">
        <f t="shared" si="150"/>
        <v>0</v>
      </c>
      <c r="AE339" s="76">
        <f t="shared" si="156"/>
        <v>0</v>
      </c>
      <c r="AF339" s="76" t="str">
        <f t="shared" si="151"/>
        <v/>
      </c>
      <c r="AG339" s="37" t="str">
        <f t="shared" si="139"/>
        <v/>
      </c>
      <c r="AH339" s="37" t="str">
        <f t="shared" si="140"/>
        <v/>
      </c>
      <c r="AI339" s="38">
        <f t="shared" si="152"/>
        <v>744.26</v>
      </c>
      <c r="AJ339" s="38">
        <f t="shared" si="141"/>
        <v>744.26</v>
      </c>
      <c r="AK339" s="36">
        <f t="shared" si="142"/>
        <v>22704</v>
      </c>
      <c r="AL339" s="39">
        <f t="shared" si="143"/>
        <v>0.12439734468690533</v>
      </c>
      <c r="AM339" s="36">
        <f t="shared" si="153"/>
        <v>2824.3173137714984</v>
      </c>
      <c r="AN339" s="36">
        <f t="shared" si="154"/>
        <v>2824</v>
      </c>
      <c r="AO339" s="36">
        <f t="shared" si="144"/>
        <v>3020</v>
      </c>
      <c r="AP339" s="36">
        <f t="shared" si="145"/>
        <v>12116.85</v>
      </c>
      <c r="AQ339" s="36">
        <f t="shared" si="155"/>
        <v>-3020</v>
      </c>
      <c r="AR339" s="40">
        <f t="shared" si="146"/>
        <v>2824</v>
      </c>
      <c r="AS339" s="37"/>
      <c r="AT339" s="37">
        <f t="shared" si="147"/>
        <v>1</v>
      </c>
    </row>
    <row r="340" spans="1:46" ht="15" customHeight="1" x14ac:dyDescent="0.25">
      <c r="A340" s="43">
        <v>51</v>
      </c>
      <c r="B340" s="43">
        <v>600</v>
      </c>
      <c r="C340" s="44" t="s">
        <v>326</v>
      </c>
      <c r="D340" s="35">
        <v>10955</v>
      </c>
      <c r="E340" s="36">
        <v>55</v>
      </c>
      <c r="F340" s="58">
        <f t="shared" si="132"/>
        <v>1.7403626894942439</v>
      </c>
      <c r="G340" s="52">
        <v>8</v>
      </c>
      <c r="H340" s="52">
        <v>27</v>
      </c>
      <c r="I340" s="37">
        <f t="shared" si="131"/>
        <v>29.6296</v>
      </c>
      <c r="J340" s="37">
        <v>119</v>
      </c>
      <c r="K340" s="37">
        <v>137</v>
      </c>
      <c r="L340" s="37">
        <v>94</v>
      </c>
      <c r="M340" s="37">
        <v>81</v>
      </c>
      <c r="N340" s="48">
        <v>61</v>
      </c>
      <c r="O340" s="55">
        <v>54</v>
      </c>
      <c r="P340" s="45">
        <f t="shared" si="133"/>
        <v>137</v>
      </c>
      <c r="Q340" s="38">
        <f t="shared" si="134"/>
        <v>59.85</v>
      </c>
      <c r="R340" s="65">
        <v>1734700</v>
      </c>
      <c r="S340" s="65">
        <v>5193954</v>
      </c>
      <c r="T340" s="66">
        <f t="shared" si="135"/>
        <v>33.398448000000002</v>
      </c>
      <c r="U340" s="36">
        <v>16</v>
      </c>
      <c r="V340">
        <v>51</v>
      </c>
      <c r="W340">
        <f t="shared" si="148"/>
        <v>31.37</v>
      </c>
      <c r="X340" s="57">
        <v>61550.856461395997</v>
      </c>
      <c r="Y340" s="46">
        <v>43001</v>
      </c>
      <c r="Z340" s="37">
        <f t="shared" si="136"/>
        <v>0.42013600000000001</v>
      </c>
      <c r="AA340" s="37" t="str">
        <f t="shared" si="137"/>
        <v/>
      </c>
      <c r="AB340" s="37" t="str">
        <f t="shared" si="138"/>
        <v/>
      </c>
      <c r="AC340" s="76">
        <f t="shared" si="149"/>
        <v>580.89308976742007</v>
      </c>
      <c r="AD340" s="76">
        <f t="shared" si="150"/>
        <v>0</v>
      </c>
      <c r="AE340" s="76">
        <f t="shared" si="156"/>
        <v>0</v>
      </c>
      <c r="AF340" s="76" t="str">
        <f t="shared" si="151"/>
        <v/>
      </c>
      <c r="AG340" s="37" t="str">
        <f t="shared" si="139"/>
        <v/>
      </c>
      <c r="AH340" s="37" t="str">
        <f t="shared" si="140"/>
        <v/>
      </c>
      <c r="AI340" s="38">
        <f t="shared" si="152"/>
        <v>580.89</v>
      </c>
      <c r="AJ340" s="38">
        <f t="shared" si="141"/>
        <v>580.89</v>
      </c>
      <c r="AK340" s="36">
        <f t="shared" si="142"/>
        <v>6089</v>
      </c>
      <c r="AL340" s="39">
        <f t="shared" si="143"/>
        <v>0.12439734468690533</v>
      </c>
      <c r="AM340" s="36">
        <f t="shared" si="153"/>
        <v>-605.3174792464813</v>
      </c>
      <c r="AN340" s="36">
        <f t="shared" si="154"/>
        <v>6089</v>
      </c>
      <c r="AO340" s="36">
        <f t="shared" si="144"/>
        <v>550</v>
      </c>
      <c r="AP340" s="36">
        <f t="shared" si="145"/>
        <v>2150.0500000000002</v>
      </c>
      <c r="AQ340" s="36">
        <f t="shared" si="155"/>
        <v>10405</v>
      </c>
      <c r="AR340" s="40">
        <f t="shared" si="146"/>
        <v>10405</v>
      </c>
      <c r="AS340" s="37"/>
      <c r="AT340" s="37">
        <f t="shared" si="147"/>
        <v>1</v>
      </c>
    </row>
    <row r="341" spans="1:46" ht="15" customHeight="1" x14ac:dyDescent="0.25">
      <c r="A341" s="43">
        <v>35</v>
      </c>
      <c r="B341" s="43">
        <v>300</v>
      </c>
      <c r="C341" s="44" t="s">
        <v>327</v>
      </c>
      <c r="D341" s="35">
        <v>410590</v>
      </c>
      <c r="E341" s="36">
        <v>892</v>
      </c>
      <c r="F341" s="58">
        <f t="shared" si="132"/>
        <v>2.9503648543761232</v>
      </c>
      <c r="G341" s="52">
        <v>105</v>
      </c>
      <c r="H341" s="52">
        <v>456</v>
      </c>
      <c r="I341" s="37">
        <f t="shared" si="131"/>
        <v>23.026299999999999</v>
      </c>
      <c r="J341" s="37">
        <v>1477</v>
      </c>
      <c r="K341" s="37">
        <v>1405</v>
      </c>
      <c r="L341" s="37">
        <v>1304</v>
      </c>
      <c r="M341" s="37">
        <v>1196</v>
      </c>
      <c r="N341" s="48">
        <v>981</v>
      </c>
      <c r="O341" s="55">
        <v>906</v>
      </c>
      <c r="P341" s="45">
        <f t="shared" si="133"/>
        <v>1477</v>
      </c>
      <c r="Q341" s="38">
        <f t="shared" si="134"/>
        <v>39.61</v>
      </c>
      <c r="R341" s="65">
        <v>8837500</v>
      </c>
      <c r="S341" s="65">
        <v>48927500</v>
      </c>
      <c r="T341" s="66">
        <f t="shared" si="135"/>
        <v>18.062439000000001</v>
      </c>
      <c r="U341" s="36">
        <v>225</v>
      </c>
      <c r="V341">
        <v>857</v>
      </c>
      <c r="W341">
        <f t="shared" si="148"/>
        <v>26.25</v>
      </c>
      <c r="X341" s="57">
        <v>521819.67358078097</v>
      </c>
      <c r="Y341" s="46">
        <v>534195</v>
      </c>
      <c r="Z341" s="37">
        <f t="shared" si="136"/>
        <v>0.42013600000000001</v>
      </c>
      <c r="AA341" s="37" t="str">
        <f t="shared" si="137"/>
        <v/>
      </c>
      <c r="AB341" s="37" t="str">
        <f t="shared" si="138"/>
        <v/>
      </c>
      <c r="AC341" s="76">
        <f t="shared" si="149"/>
        <v>848.15473794003492</v>
      </c>
      <c r="AD341" s="76">
        <f t="shared" si="150"/>
        <v>0</v>
      </c>
      <c r="AE341" s="76">
        <f t="shared" si="156"/>
        <v>0</v>
      </c>
      <c r="AF341" s="76" t="str">
        <f t="shared" si="151"/>
        <v/>
      </c>
      <c r="AG341" s="37" t="str">
        <f t="shared" si="139"/>
        <v/>
      </c>
      <c r="AH341" s="37" t="str">
        <f t="shared" si="140"/>
        <v/>
      </c>
      <c r="AI341" s="38">
        <f t="shared" si="152"/>
        <v>848.15</v>
      </c>
      <c r="AJ341" s="38">
        <f t="shared" si="141"/>
        <v>848.15</v>
      </c>
      <c r="AK341" s="36">
        <f t="shared" si="142"/>
        <v>537315</v>
      </c>
      <c r="AL341" s="39">
        <f t="shared" si="143"/>
        <v>0.12439734468690533</v>
      </c>
      <c r="AM341" s="36">
        <f t="shared" si="153"/>
        <v>15764.253505448078</v>
      </c>
      <c r="AN341" s="36">
        <f t="shared" si="154"/>
        <v>426354</v>
      </c>
      <c r="AO341" s="36">
        <f t="shared" si="144"/>
        <v>8920</v>
      </c>
      <c r="AP341" s="36">
        <f t="shared" si="145"/>
        <v>26709.75</v>
      </c>
      <c r="AQ341" s="36">
        <f t="shared" si="155"/>
        <v>401670</v>
      </c>
      <c r="AR341" s="40">
        <f t="shared" si="146"/>
        <v>426354</v>
      </c>
      <c r="AS341" s="37"/>
      <c r="AT341" s="37">
        <f t="shared" si="147"/>
        <v>1</v>
      </c>
    </row>
    <row r="342" spans="1:46" ht="15" customHeight="1" x14ac:dyDescent="0.25">
      <c r="A342" s="43">
        <v>35</v>
      </c>
      <c r="B342" s="43">
        <v>400</v>
      </c>
      <c r="C342" s="44" t="s">
        <v>328</v>
      </c>
      <c r="D342" s="35">
        <v>13693</v>
      </c>
      <c r="E342" s="36">
        <v>57</v>
      </c>
      <c r="F342" s="58">
        <f t="shared" si="132"/>
        <v>1.7558748556724915</v>
      </c>
      <c r="G342" s="52">
        <v>4</v>
      </c>
      <c r="H342" s="52">
        <v>20</v>
      </c>
      <c r="I342" s="37">
        <f t="shared" si="131"/>
        <v>20</v>
      </c>
      <c r="J342" s="37">
        <v>96</v>
      </c>
      <c r="K342" s="37">
        <v>97</v>
      </c>
      <c r="L342" s="37">
        <v>73</v>
      </c>
      <c r="M342" s="37">
        <v>78</v>
      </c>
      <c r="N342" s="48">
        <v>61</v>
      </c>
      <c r="O342" s="55">
        <v>58</v>
      </c>
      <c r="P342" s="45">
        <f t="shared" si="133"/>
        <v>97</v>
      </c>
      <c r="Q342" s="38">
        <f t="shared" si="134"/>
        <v>41.24</v>
      </c>
      <c r="R342" s="65">
        <v>334100</v>
      </c>
      <c r="S342" s="65">
        <v>1447700</v>
      </c>
      <c r="T342" s="66">
        <f t="shared" si="135"/>
        <v>23.077985999999999</v>
      </c>
      <c r="U342" s="36">
        <v>6</v>
      </c>
      <c r="V342">
        <v>38</v>
      </c>
      <c r="W342">
        <f t="shared" si="148"/>
        <v>15.79</v>
      </c>
      <c r="X342" s="57">
        <v>16714.6445112039</v>
      </c>
      <c r="Y342" s="46">
        <v>18828</v>
      </c>
      <c r="Z342" s="37">
        <f t="shared" si="136"/>
        <v>0.42013600000000001</v>
      </c>
      <c r="AA342" s="37" t="str">
        <f t="shared" si="137"/>
        <v/>
      </c>
      <c r="AB342" s="37" t="str">
        <f t="shared" si="138"/>
        <v/>
      </c>
      <c r="AC342" s="76">
        <f t="shared" si="149"/>
        <v>584.31937049637293</v>
      </c>
      <c r="AD342" s="76">
        <f t="shared" si="150"/>
        <v>0</v>
      </c>
      <c r="AE342" s="76">
        <f t="shared" si="156"/>
        <v>0</v>
      </c>
      <c r="AF342" s="76" t="str">
        <f t="shared" si="151"/>
        <v/>
      </c>
      <c r="AG342" s="37" t="str">
        <f t="shared" si="139"/>
        <v/>
      </c>
      <c r="AH342" s="37" t="str">
        <f t="shared" si="140"/>
        <v/>
      </c>
      <c r="AI342" s="38">
        <f t="shared" si="152"/>
        <v>584.32000000000005</v>
      </c>
      <c r="AJ342" s="38">
        <f t="shared" si="141"/>
        <v>584.32000000000005</v>
      </c>
      <c r="AK342" s="36">
        <f t="shared" si="142"/>
        <v>26284</v>
      </c>
      <c r="AL342" s="39">
        <f t="shared" si="143"/>
        <v>0.12439734468690533</v>
      </c>
      <c r="AM342" s="36">
        <f t="shared" si="153"/>
        <v>1566.286966952825</v>
      </c>
      <c r="AN342" s="36">
        <f t="shared" si="154"/>
        <v>15259</v>
      </c>
      <c r="AO342" s="36">
        <f t="shared" si="144"/>
        <v>570</v>
      </c>
      <c r="AP342" s="36">
        <f t="shared" si="145"/>
        <v>941.40000000000009</v>
      </c>
      <c r="AQ342" s="36">
        <f t="shared" si="155"/>
        <v>13123</v>
      </c>
      <c r="AR342" s="40">
        <f t="shared" si="146"/>
        <v>15259</v>
      </c>
      <c r="AS342" s="37"/>
      <c r="AT342" s="37">
        <f t="shared" si="147"/>
        <v>1</v>
      </c>
    </row>
    <row r="343" spans="1:46" ht="15" customHeight="1" x14ac:dyDescent="0.25">
      <c r="A343" s="43">
        <v>54</v>
      </c>
      <c r="B343" s="43">
        <v>500</v>
      </c>
      <c r="C343" s="44" t="s">
        <v>329</v>
      </c>
      <c r="D343" s="35">
        <v>216206</v>
      </c>
      <c r="E343" s="36">
        <v>558</v>
      </c>
      <c r="F343" s="58">
        <f t="shared" si="132"/>
        <v>2.7466341989375787</v>
      </c>
      <c r="G343" s="52">
        <v>66</v>
      </c>
      <c r="H343" s="52">
        <v>281</v>
      </c>
      <c r="I343" s="37">
        <f t="shared" si="131"/>
        <v>23.487500000000001</v>
      </c>
      <c r="J343" s="37">
        <v>598</v>
      </c>
      <c r="K343" s="37">
        <v>690</v>
      </c>
      <c r="L343" s="37">
        <v>611</v>
      </c>
      <c r="M343" s="37">
        <v>622</v>
      </c>
      <c r="N343" s="48">
        <v>597</v>
      </c>
      <c r="O343" s="55">
        <v>564</v>
      </c>
      <c r="P343" s="45">
        <f t="shared" si="133"/>
        <v>690</v>
      </c>
      <c r="Q343" s="38">
        <f t="shared" si="134"/>
        <v>19.13</v>
      </c>
      <c r="R343" s="65">
        <v>3094700</v>
      </c>
      <c r="S343" s="65">
        <v>23469842</v>
      </c>
      <c r="T343" s="66">
        <f t="shared" si="135"/>
        <v>13.185858</v>
      </c>
      <c r="U343" s="36">
        <v>112</v>
      </c>
      <c r="V343">
        <v>600</v>
      </c>
      <c r="W343">
        <f t="shared" si="148"/>
        <v>18.670000000000002</v>
      </c>
      <c r="X343" s="57">
        <v>212125.958281117</v>
      </c>
      <c r="Y343" s="46">
        <v>229960</v>
      </c>
      <c r="Z343" s="37">
        <f t="shared" si="136"/>
        <v>0.42013600000000001</v>
      </c>
      <c r="AA343" s="37" t="str">
        <f t="shared" si="137"/>
        <v/>
      </c>
      <c r="AB343" s="37" t="str">
        <f t="shared" si="138"/>
        <v/>
      </c>
      <c r="AC343" s="76">
        <f t="shared" si="149"/>
        <v>803.1553219587355</v>
      </c>
      <c r="AD343" s="76">
        <f t="shared" si="150"/>
        <v>0</v>
      </c>
      <c r="AE343" s="76">
        <f t="shared" si="156"/>
        <v>0</v>
      </c>
      <c r="AF343" s="76" t="str">
        <f t="shared" si="151"/>
        <v/>
      </c>
      <c r="AG343" s="37" t="str">
        <f t="shared" si="139"/>
        <v/>
      </c>
      <c r="AH343" s="37" t="str">
        <f t="shared" si="140"/>
        <v/>
      </c>
      <c r="AI343" s="38">
        <f t="shared" si="152"/>
        <v>803.16</v>
      </c>
      <c r="AJ343" s="38">
        <f t="shared" si="141"/>
        <v>803.16</v>
      </c>
      <c r="AK343" s="36">
        <f t="shared" si="142"/>
        <v>359042</v>
      </c>
      <c r="AL343" s="39">
        <f t="shared" si="143"/>
        <v>0.12439734468690533</v>
      </c>
      <c r="AM343" s="36">
        <f t="shared" si="153"/>
        <v>17768.419125698809</v>
      </c>
      <c r="AN343" s="36">
        <f t="shared" si="154"/>
        <v>233974</v>
      </c>
      <c r="AO343" s="36">
        <f t="shared" si="144"/>
        <v>5580</v>
      </c>
      <c r="AP343" s="36">
        <f t="shared" si="145"/>
        <v>11498</v>
      </c>
      <c r="AQ343" s="36">
        <f t="shared" si="155"/>
        <v>210626</v>
      </c>
      <c r="AR343" s="40">
        <f t="shared" si="146"/>
        <v>233974</v>
      </c>
      <c r="AS343" s="37"/>
      <c r="AT343" s="37">
        <f t="shared" si="147"/>
        <v>1</v>
      </c>
    </row>
    <row r="344" spans="1:46" ht="15" customHeight="1" x14ac:dyDescent="0.25">
      <c r="A344" s="43">
        <v>2</v>
      </c>
      <c r="B344" s="43">
        <v>1700</v>
      </c>
      <c r="C344" s="44" t="s">
        <v>330</v>
      </c>
      <c r="D344" s="35">
        <v>0</v>
      </c>
      <c r="E344" s="36">
        <v>16489</v>
      </c>
      <c r="F344" s="58">
        <f t="shared" si="132"/>
        <v>4.2171943180065048</v>
      </c>
      <c r="G344" s="52">
        <v>100</v>
      </c>
      <c r="H344" s="52">
        <v>5995</v>
      </c>
      <c r="I344" s="37">
        <f t="shared" si="131"/>
        <v>1.6681000000000001</v>
      </c>
      <c r="J344" s="37">
        <v>0</v>
      </c>
      <c r="K344" s="37">
        <v>7832</v>
      </c>
      <c r="L344" s="37">
        <v>8924</v>
      </c>
      <c r="M344" s="37">
        <v>12710</v>
      </c>
      <c r="N344" s="45">
        <v>15296</v>
      </c>
      <c r="O344" s="55">
        <v>16464</v>
      </c>
      <c r="P344" s="45">
        <f t="shared" si="133"/>
        <v>16464</v>
      </c>
      <c r="Q344" s="38">
        <f t="shared" si="134"/>
        <v>0</v>
      </c>
      <c r="R344" s="65">
        <v>224730700</v>
      </c>
      <c r="S344" s="65">
        <v>2798198450</v>
      </c>
      <c r="T344" s="66">
        <f t="shared" si="135"/>
        <v>8.0312640000000002</v>
      </c>
      <c r="U344" s="36">
        <v>2755</v>
      </c>
      <c r="V344">
        <v>16389</v>
      </c>
      <c r="W344">
        <f t="shared" si="148"/>
        <v>16.809999999999999</v>
      </c>
      <c r="X344" s="57">
        <v>27923757.900901102</v>
      </c>
      <c r="Y344" s="46">
        <v>5601029</v>
      </c>
      <c r="Z344" s="37">
        <f t="shared" si="136"/>
        <v>0.42013600000000001</v>
      </c>
      <c r="AA344" s="37" t="str">
        <f t="shared" si="137"/>
        <v/>
      </c>
      <c r="AB344" s="37" t="str">
        <f t="shared" si="138"/>
        <v/>
      </c>
      <c r="AC344" s="76">
        <f t="shared" si="149"/>
        <v>0</v>
      </c>
      <c r="AD344" s="76">
        <f t="shared" si="150"/>
        <v>0</v>
      </c>
      <c r="AE344" s="76">
        <f t="shared" si="156"/>
        <v>628.47487581839994</v>
      </c>
      <c r="AF344" s="76" t="str">
        <f t="shared" si="151"/>
        <v/>
      </c>
      <c r="AG344" s="37" t="str">
        <f t="shared" si="139"/>
        <v/>
      </c>
      <c r="AH344" s="37" t="str">
        <f t="shared" si="140"/>
        <v/>
      </c>
      <c r="AI344" s="38">
        <f t="shared" si="152"/>
        <v>628.47</v>
      </c>
      <c r="AJ344" s="38">
        <f t="shared" si="141"/>
        <v>628.47</v>
      </c>
      <c r="AK344" s="36">
        <f t="shared" si="142"/>
        <v>0</v>
      </c>
      <c r="AL344" s="39">
        <f t="shared" si="143"/>
        <v>0.12439734468690533</v>
      </c>
      <c r="AM344" s="36">
        <f t="shared" si="153"/>
        <v>0</v>
      </c>
      <c r="AN344" s="36">
        <f t="shared" si="154"/>
        <v>0</v>
      </c>
      <c r="AO344" s="36">
        <f t="shared" si="144"/>
        <v>164890</v>
      </c>
      <c r="AP344" s="36">
        <f t="shared" si="145"/>
        <v>280051.45</v>
      </c>
      <c r="AQ344" s="36">
        <f t="shared" si="155"/>
        <v>-164890</v>
      </c>
      <c r="AR344" s="40">
        <f t="shared" si="146"/>
        <v>0</v>
      </c>
      <c r="AS344" s="37"/>
      <c r="AT344" s="37">
        <f t="shared" si="147"/>
        <v>0</v>
      </c>
    </row>
    <row r="345" spans="1:46" ht="15" customHeight="1" x14ac:dyDescent="0.25">
      <c r="A345" s="43">
        <v>10</v>
      </c>
      <c r="B345" s="43">
        <v>600</v>
      </c>
      <c r="C345" s="44" t="s">
        <v>331</v>
      </c>
      <c r="D345" s="35">
        <v>87481</v>
      </c>
      <c r="E345" s="36">
        <v>567</v>
      </c>
      <c r="F345" s="58">
        <f t="shared" si="132"/>
        <v>2.7535830588929064</v>
      </c>
      <c r="G345" s="52">
        <v>55</v>
      </c>
      <c r="H345" s="52">
        <v>199</v>
      </c>
      <c r="I345" s="37">
        <f t="shared" si="131"/>
        <v>27.638200000000001</v>
      </c>
      <c r="J345" s="37">
        <v>405</v>
      </c>
      <c r="K345" s="37">
        <v>475</v>
      </c>
      <c r="L345" s="37">
        <v>492</v>
      </c>
      <c r="M345" s="37">
        <v>538</v>
      </c>
      <c r="N345" s="48">
        <v>513</v>
      </c>
      <c r="O345" s="55">
        <v>566</v>
      </c>
      <c r="P345" s="45">
        <f t="shared" si="133"/>
        <v>566</v>
      </c>
      <c r="Q345" s="38">
        <f t="shared" si="134"/>
        <v>0</v>
      </c>
      <c r="R345" s="65">
        <v>2244500</v>
      </c>
      <c r="S345" s="65">
        <v>44042800</v>
      </c>
      <c r="T345" s="66">
        <f t="shared" si="135"/>
        <v>5.0961790000000002</v>
      </c>
      <c r="U345" s="36">
        <v>95</v>
      </c>
      <c r="V345">
        <v>518</v>
      </c>
      <c r="W345">
        <f t="shared" si="148"/>
        <v>18.34</v>
      </c>
      <c r="X345" s="57">
        <v>559517.16454411496</v>
      </c>
      <c r="Y345" s="46">
        <v>546463</v>
      </c>
      <c r="Z345" s="37">
        <f t="shared" si="136"/>
        <v>0.42013600000000001</v>
      </c>
      <c r="AA345" s="37" t="str">
        <f t="shared" si="137"/>
        <v/>
      </c>
      <c r="AB345" s="37" t="str">
        <f t="shared" si="138"/>
        <v/>
      </c>
      <c r="AC345" s="76">
        <f t="shared" si="149"/>
        <v>804.69016529908845</v>
      </c>
      <c r="AD345" s="76">
        <f t="shared" si="150"/>
        <v>0</v>
      </c>
      <c r="AE345" s="76">
        <f t="shared" si="156"/>
        <v>0</v>
      </c>
      <c r="AF345" s="76" t="str">
        <f t="shared" si="151"/>
        <v/>
      </c>
      <c r="AG345" s="37" t="str">
        <f t="shared" si="139"/>
        <v/>
      </c>
      <c r="AH345" s="37" t="str">
        <f t="shared" si="140"/>
        <v/>
      </c>
      <c r="AI345" s="38">
        <f t="shared" si="152"/>
        <v>804.69</v>
      </c>
      <c r="AJ345" s="38">
        <f t="shared" si="141"/>
        <v>804.69</v>
      </c>
      <c r="AK345" s="36">
        <f t="shared" si="142"/>
        <v>221186</v>
      </c>
      <c r="AL345" s="39">
        <f t="shared" si="143"/>
        <v>0.12439734468690533</v>
      </c>
      <c r="AM345" s="36">
        <f t="shared" si="153"/>
        <v>16632.546971362677</v>
      </c>
      <c r="AN345" s="36">
        <f t="shared" si="154"/>
        <v>104114</v>
      </c>
      <c r="AO345" s="36">
        <f t="shared" si="144"/>
        <v>5670</v>
      </c>
      <c r="AP345" s="36">
        <f t="shared" si="145"/>
        <v>27323.15</v>
      </c>
      <c r="AQ345" s="36">
        <f t="shared" si="155"/>
        <v>81811</v>
      </c>
      <c r="AR345" s="40">
        <f t="shared" si="146"/>
        <v>104114</v>
      </c>
      <c r="AS345" s="37"/>
      <c r="AT345" s="37">
        <f t="shared" si="147"/>
        <v>1</v>
      </c>
    </row>
    <row r="346" spans="1:46" ht="15" customHeight="1" x14ac:dyDescent="0.25">
      <c r="A346" s="43">
        <v>79</v>
      </c>
      <c r="B346" s="43">
        <v>200</v>
      </c>
      <c r="C346" s="44" t="s">
        <v>332</v>
      </c>
      <c r="D346" s="35">
        <v>35655</v>
      </c>
      <c r="E346" s="36">
        <v>131</v>
      </c>
      <c r="F346" s="58">
        <f t="shared" si="132"/>
        <v>2.1172712956557644</v>
      </c>
      <c r="G346" s="52">
        <v>29</v>
      </c>
      <c r="H346" s="52">
        <v>53</v>
      </c>
      <c r="I346" s="37">
        <f t="shared" si="131"/>
        <v>54.717000000000006</v>
      </c>
      <c r="J346" s="37">
        <v>179</v>
      </c>
      <c r="K346" s="37">
        <v>178</v>
      </c>
      <c r="L346" s="37">
        <v>205</v>
      </c>
      <c r="M346" s="37">
        <v>198</v>
      </c>
      <c r="N346" s="48">
        <v>132</v>
      </c>
      <c r="O346" s="55">
        <v>130</v>
      </c>
      <c r="P346" s="45">
        <f t="shared" si="133"/>
        <v>205</v>
      </c>
      <c r="Q346" s="38">
        <f t="shared" si="134"/>
        <v>36.1</v>
      </c>
      <c r="R346" s="65">
        <v>322900</v>
      </c>
      <c r="S346" s="65">
        <v>5639600</v>
      </c>
      <c r="T346" s="66">
        <f t="shared" si="135"/>
        <v>5.7255830000000003</v>
      </c>
      <c r="U346" s="36">
        <v>14</v>
      </c>
      <c r="V346">
        <v>126</v>
      </c>
      <c r="W346">
        <f t="shared" si="148"/>
        <v>11.11</v>
      </c>
      <c r="X346" s="57">
        <v>49163.027251459302</v>
      </c>
      <c r="Y346" s="46">
        <v>26400</v>
      </c>
      <c r="Z346" s="37">
        <f t="shared" si="136"/>
        <v>0.42013600000000001</v>
      </c>
      <c r="AA346" s="37" t="str">
        <f t="shared" si="137"/>
        <v/>
      </c>
      <c r="AB346" s="37" t="str">
        <f t="shared" si="138"/>
        <v/>
      </c>
      <c r="AC346" s="76">
        <f t="shared" si="149"/>
        <v>664.14353197055834</v>
      </c>
      <c r="AD346" s="76">
        <f t="shared" si="150"/>
        <v>0</v>
      </c>
      <c r="AE346" s="76">
        <f t="shared" si="156"/>
        <v>0</v>
      </c>
      <c r="AF346" s="76" t="str">
        <f t="shared" si="151"/>
        <v/>
      </c>
      <c r="AG346" s="37" t="str">
        <f t="shared" si="139"/>
        <v/>
      </c>
      <c r="AH346" s="37" t="str">
        <f t="shared" si="140"/>
        <v/>
      </c>
      <c r="AI346" s="38">
        <f t="shared" si="152"/>
        <v>664.14</v>
      </c>
      <c r="AJ346" s="38">
        <f t="shared" si="141"/>
        <v>664.14</v>
      </c>
      <c r="AK346" s="36">
        <f t="shared" si="142"/>
        <v>66347</v>
      </c>
      <c r="AL346" s="39">
        <f t="shared" si="143"/>
        <v>0.12439734468690533</v>
      </c>
      <c r="AM346" s="36">
        <f t="shared" si="153"/>
        <v>3818.0033031304984</v>
      </c>
      <c r="AN346" s="36">
        <f t="shared" si="154"/>
        <v>39473</v>
      </c>
      <c r="AO346" s="36">
        <f t="shared" si="144"/>
        <v>1310</v>
      </c>
      <c r="AP346" s="36">
        <f t="shared" si="145"/>
        <v>1320</v>
      </c>
      <c r="AQ346" s="36">
        <f t="shared" si="155"/>
        <v>34345</v>
      </c>
      <c r="AR346" s="40">
        <f t="shared" si="146"/>
        <v>39473</v>
      </c>
      <c r="AS346" s="37"/>
      <c r="AT346" s="37">
        <f t="shared" si="147"/>
        <v>1</v>
      </c>
    </row>
    <row r="347" spans="1:46" ht="15" customHeight="1" x14ac:dyDescent="0.25">
      <c r="A347" s="43">
        <v>19</v>
      </c>
      <c r="B347" s="43">
        <v>300</v>
      </c>
      <c r="C347" s="44" t="s">
        <v>333</v>
      </c>
      <c r="D347" s="35">
        <v>127316</v>
      </c>
      <c r="E347" s="36">
        <v>741</v>
      </c>
      <c r="F347" s="58">
        <f t="shared" si="132"/>
        <v>2.869818207979328</v>
      </c>
      <c r="G347" s="52">
        <v>38</v>
      </c>
      <c r="H347" s="52">
        <v>232</v>
      </c>
      <c r="I347" s="37">
        <f t="shared" si="131"/>
        <v>16.379300000000001</v>
      </c>
      <c r="J347" s="37">
        <v>369</v>
      </c>
      <c r="K347" s="37">
        <v>299</v>
      </c>
      <c r="L347" s="37">
        <v>363</v>
      </c>
      <c r="M347" s="37">
        <v>434</v>
      </c>
      <c r="N347" s="48">
        <v>689</v>
      </c>
      <c r="O347" s="55">
        <v>744</v>
      </c>
      <c r="P347" s="45">
        <f t="shared" si="133"/>
        <v>744</v>
      </c>
      <c r="Q347" s="38">
        <f t="shared" si="134"/>
        <v>0.4</v>
      </c>
      <c r="R347" s="65">
        <v>5048300</v>
      </c>
      <c r="S347" s="65">
        <v>80139776</v>
      </c>
      <c r="T347" s="66">
        <f t="shared" si="135"/>
        <v>6.2993690000000004</v>
      </c>
      <c r="U347" s="36">
        <v>35</v>
      </c>
      <c r="V347">
        <v>564</v>
      </c>
      <c r="W347">
        <f t="shared" si="148"/>
        <v>6.21</v>
      </c>
      <c r="X347" s="57">
        <v>857004.64934372494</v>
      </c>
      <c r="Y347" s="46">
        <v>321800</v>
      </c>
      <c r="Z347" s="37">
        <f t="shared" si="136"/>
        <v>0.42013600000000001</v>
      </c>
      <c r="AA347" s="37" t="str">
        <f t="shared" si="137"/>
        <v/>
      </c>
      <c r="AB347" s="37" t="str">
        <f t="shared" si="138"/>
        <v/>
      </c>
      <c r="AC347" s="76">
        <f t="shared" si="149"/>
        <v>830.36383632385002</v>
      </c>
      <c r="AD347" s="76">
        <f t="shared" si="150"/>
        <v>0</v>
      </c>
      <c r="AE347" s="76">
        <f t="shared" si="156"/>
        <v>0</v>
      </c>
      <c r="AF347" s="76" t="str">
        <f t="shared" si="151"/>
        <v/>
      </c>
      <c r="AG347" s="37" t="str">
        <f t="shared" si="139"/>
        <v/>
      </c>
      <c r="AH347" s="37" t="str">
        <f t="shared" si="140"/>
        <v/>
      </c>
      <c r="AI347" s="38">
        <f t="shared" si="152"/>
        <v>830.36</v>
      </c>
      <c r="AJ347" s="38">
        <f t="shared" si="141"/>
        <v>830.36</v>
      </c>
      <c r="AK347" s="36">
        <f t="shared" si="142"/>
        <v>255238</v>
      </c>
      <c r="AL347" s="39">
        <f t="shared" si="143"/>
        <v>0.12439734468690533</v>
      </c>
      <c r="AM347" s="36">
        <f t="shared" si="153"/>
        <v>15913.157127038305</v>
      </c>
      <c r="AN347" s="36">
        <f t="shared" si="154"/>
        <v>143229</v>
      </c>
      <c r="AO347" s="36">
        <f t="shared" si="144"/>
        <v>7410</v>
      </c>
      <c r="AP347" s="36">
        <f t="shared" si="145"/>
        <v>16090</v>
      </c>
      <c r="AQ347" s="36">
        <f t="shared" si="155"/>
        <v>119906</v>
      </c>
      <c r="AR347" s="40">
        <f t="shared" si="146"/>
        <v>143229</v>
      </c>
      <c r="AS347" s="37"/>
      <c r="AT347" s="37">
        <f t="shared" si="147"/>
        <v>1</v>
      </c>
    </row>
    <row r="348" spans="1:46" ht="15" customHeight="1" x14ac:dyDescent="0.25">
      <c r="A348" s="43">
        <v>75</v>
      </c>
      <c r="B348" s="43">
        <v>400</v>
      </c>
      <c r="C348" s="44" t="s">
        <v>334</v>
      </c>
      <c r="D348" s="35">
        <v>310786</v>
      </c>
      <c r="E348" s="36">
        <v>845</v>
      </c>
      <c r="F348" s="58">
        <f t="shared" si="132"/>
        <v>2.9268567089496922</v>
      </c>
      <c r="G348" s="52">
        <v>87</v>
      </c>
      <c r="H348" s="52">
        <v>300</v>
      </c>
      <c r="I348" s="37">
        <f t="shared" si="131"/>
        <v>28.999999999999996</v>
      </c>
      <c r="J348" s="37">
        <v>806</v>
      </c>
      <c r="K348" s="37">
        <v>877</v>
      </c>
      <c r="L348" s="37">
        <v>723</v>
      </c>
      <c r="M348" s="37">
        <v>717</v>
      </c>
      <c r="N348" s="48">
        <v>765</v>
      </c>
      <c r="O348" s="55">
        <v>863</v>
      </c>
      <c r="P348" s="45">
        <f t="shared" si="133"/>
        <v>877</v>
      </c>
      <c r="Q348" s="38">
        <f t="shared" si="134"/>
        <v>3.65</v>
      </c>
      <c r="R348" s="65">
        <v>4889200</v>
      </c>
      <c r="S348" s="65">
        <v>24450307</v>
      </c>
      <c r="T348" s="66">
        <f t="shared" si="135"/>
        <v>19.996476999999999</v>
      </c>
      <c r="U348" s="36">
        <v>122</v>
      </c>
      <c r="V348">
        <v>711</v>
      </c>
      <c r="W348">
        <f t="shared" si="148"/>
        <v>17.16</v>
      </c>
      <c r="X348" s="57">
        <v>267133.23106469901</v>
      </c>
      <c r="Y348" s="46">
        <v>325228</v>
      </c>
      <c r="Z348" s="37">
        <f t="shared" si="136"/>
        <v>0.42013600000000001</v>
      </c>
      <c r="AA348" s="37" t="str">
        <f t="shared" si="137"/>
        <v/>
      </c>
      <c r="AB348" s="37" t="str">
        <f t="shared" si="138"/>
        <v/>
      </c>
      <c r="AC348" s="76">
        <f t="shared" si="149"/>
        <v>842.96232930268116</v>
      </c>
      <c r="AD348" s="76">
        <f t="shared" si="150"/>
        <v>0</v>
      </c>
      <c r="AE348" s="76">
        <f t="shared" si="156"/>
        <v>0</v>
      </c>
      <c r="AF348" s="76" t="str">
        <f t="shared" si="151"/>
        <v/>
      </c>
      <c r="AG348" s="37" t="str">
        <f t="shared" si="139"/>
        <v/>
      </c>
      <c r="AH348" s="37" t="str">
        <f t="shared" si="140"/>
        <v/>
      </c>
      <c r="AI348" s="38">
        <f t="shared" si="152"/>
        <v>842.96</v>
      </c>
      <c r="AJ348" s="38">
        <f t="shared" si="141"/>
        <v>842.96</v>
      </c>
      <c r="AK348" s="36">
        <f t="shared" si="142"/>
        <v>600069</v>
      </c>
      <c r="AL348" s="39">
        <f t="shared" si="143"/>
        <v>0.12439734468690533</v>
      </c>
      <c r="AM348" s="36">
        <f t="shared" si="153"/>
        <v>35986.037063062038</v>
      </c>
      <c r="AN348" s="36">
        <f t="shared" si="154"/>
        <v>346772</v>
      </c>
      <c r="AO348" s="36">
        <f t="shared" si="144"/>
        <v>8450</v>
      </c>
      <c r="AP348" s="36">
        <f t="shared" si="145"/>
        <v>16261.400000000001</v>
      </c>
      <c r="AQ348" s="36">
        <f t="shared" si="155"/>
        <v>302336</v>
      </c>
      <c r="AR348" s="40">
        <f t="shared" si="146"/>
        <v>346772</v>
      </c>
      <c r="AS348" s="37"/>
      <c r="AT348" s="37">
        <f t="shared" si="147"/>
        <v>1</v>
      </c>
    </row>
    <row r="349" spans="1:46" ht="15" customHeight="1" x14ac:dyDescent="0.25">
      <c r="A349" s="43">
        <v>87</v>
      </c>
      <c r="B349" s="43">
        <v>600</v>
      </c>
      <c r="C349" s="44" t="s">
        <v>335</v>
      </c>
      <c r="D349" s="35">
        <v>91803</v>
      </c>
      <c r="E349" s="36">
        <v>237</v>
      </c>
      <c r="F349" s="58">
        <f t="shared" si="132"/>
        <v>2.374748346010104</v>
      </c>
      <c r="G349" s="52">
        <v>73</v>
      </c>
      <c r="H349" s="52">
        <v>155</v>
      </c>
      <c r="I349" s="37">
        <f t="shared" si="131"/>
        <v>47.096800000000002</v>
      </c>
      <c r="J349" s="37">
        <v>265</v>
      </c>
      <c r="K349" s="37">
        <v>265</v>
      </c>
      <c r="L349" s="37">
        <v>246</v>
      </c>
      <c r="M349" s="37">
        <v>323</v>
      </c>
      <c r="N349" s="48">
        <v>304</v>
      </c>
      <c r="O349" s="55">
        <v>243</v>
      </c>
      <c r="P349" s="45">
        <f t="shared" si="133"/>
        <v>323</v>
      </c>
      <c r="Q349" s="38">
        <f t="shared" si="134"/>
        <v>26.63</v>
      </c>
      <c r="R349" s="65">
        <v>1113400</v>
      </c>
      <c r="S349" s="65">
        <v>4945698</v>
      </c>
      <c r="T349" s="66">
        <f t="shared" si="135"/>
        <v>22.512495000000001</v>
      </c>
      <c r="U349" s="36">
        <v>24</v>
      </c>
      <c r="V349">
        <v>477</v>
      </c>
      <c r="W349">
        <f t="shared" si="148"/>
        <v>5.03</v>
      </c>
      <c r="X349" s="57">
        <v>51821.613925112899</v>
      </c>
      <c r="Y349" s="46">
        <v>151115</v>
      </c>
      <c r="Z349" s="37">
        <f t="shared" si="136"/>
        <v>0.42013600000000001</v>
      </c>
      <c r="AA349" s="37" t="str">
        <f t="shared" si="137"/>
        <v/>
      </c>
      <c r="AB349" s="37" t="str">
        <f t="shared" si="138"/>
        <v/>
      </c>
      <c r="AC349" s="76">
        <f t="shared" si="149"/>
        <v>721.01429042167376</v>
      </c>
      <c r="AD349" s="76">
        <f t="shared" si="150"/>
        <v>0</v>
      </c>
      <c r="AE349" s="76">
        <f t="shared" si="156"/>
        <v>0</v>
      </c>
      <c r="AF349" s="76" t="str">
        <f t="shared" si="151"/>
        <v/>
      </c>
      <c r="AG349" s="37" t="str">
        <f t="shared" si="139"/>
        <v/>
      </c>
      <c r="AH349" s="37" t="str">
        <f t="shared" si="140"/>
        <v/>
      </c>
      <c r="AI349" s="38">
        <f t="shared" si="152"/>
        <v>721.01</v>
      </c>
      <c r="AJ349" s="38">
        <f t="shared" si="141"/>
        <v>721.01</v>
      </c>
      <c r="AK349" s="36">
        <f t="shared" si="142"/>
        <v>149107</v>
      </c>
      <c r="AL349" s="39">
        <f t="shared" si="143"/>
        <v>0.12439734468690533</v>
      </c>
      <c r="AM349" s="36">
        <f t="shared" si="153"/>
        <v>7128.4654399384235</v>
      </c>
      <c r="AN349" s="36">
        <f t="shared" si="154"/>
        <v>98931</v>
      </c>
      <c r="AO349" s="36">
        <f t="shared" si="144"/>
        <v>2370</v>
      </c>
      <c r="AP349" s="36">
        <f t="shared" si="145"/>
        <v>7555.75</v>
      </c>
      <c r="AQ349" s="36">
        <f t="shared" si="155"/>
        <v>89433</v>
      </c>
      <c r="AR349" s="40">
        <f t="shared" si="146"/>
        <v>98931</v>
      </c>
      <c r="AS349" s="37"/>
      <c r="AT349" s="37">
        <f t="shared" si="147"/>
        <v>1</v>
      </c>
    </row>
    <row r="350" spans="1:46" ht="15" customHeight="1" x14ac:dyDescent="0.25">
      <c r="A350" s="43">
        <v>86</v>
      </c>
      <c r="B350" s="43">
        <v>7400</v>
      </c>
      <c r="C350" s="44" t="s">
        <v>336</v>
      </c>
      <c r="D350" s="35">
        <v>128790</v>
      </c>
      <c r="E350" s="36">
        <v>3610</v>
      </c>
      <c r="F350" s="58">
        <f t="shared" si="132"/>
        <v>3.5575072019056577</v>
      </c>
      <c r="G350" s="52">
        <v>42</v>
      </c>
      <c r="H350" s="52">
        <v>1164</v>
      </c>
      <c r="I350" s="37">
        <f t="shared" si="131"/>
        <v>3.6082000000000001</v>
      </c>
      <c r="J350" s="37">
        <v>365</v>
      </c>
      <c r="K350" s="37">
        <v>647</v>
      </c>
      <c r="L350" s="37">
        <v>787</v>
      </c>
      <c r="M350" s="37">
        <v>1355</v>
      </c>
      <c r="N350" s="45">
        <v>2938</v>
      </c>
      <c r="O350" s="55">
        <v>3548</v>
      </c>
      <c r="P350" s="45">
        <f t="shared" si="133"/>
        <v>3548</v>
      </c>
      <c r="Q350" s="38">
        <f t="shared" si="134"/>
        <v>0</v>
      </c>
      <c r="R350" s="65">
        <v>23494300</v>
      </c>
      <c r="S350" s="65">
        <v>518764525</v>
      </c>
      <c r="T350" s="66">
        <f t="shared" si="135"/>
        <v>4.5288950000000003</v>
      </c>
      <c r="U350" s="36">
        <v>279</v>
      </c>
      <c r="V350">
        <v>3501</v>
      </c>
      <c r="W350">
        <f t="shared" si="148"/>
        <v>7.97</v>
      </c>
      <c r="X350" s="57">
        <v>4634088.8163060602</v>
      </c>
      <c r="Y350" s="46">
        <v>1931068</v>
      </c>
      <c r="Z350" s="37">
        <f t="shared" si="136"/>
        <v>0.42013600000000001</v>
      </c>
      <c r="AA350" s="37" t="str">
        <f t="shared" si="137"/>
        <v/>
      </c>
      <c r="AB350" s="37" t="str">
        <f t="shared" si="138"/>
        <v/>
      </c>
      <c r="AC350" s="76">
        <f t="shared" si="149"/>
        <v>0</v>
      </c>
      <c r="AD350" s="76">
        <f t="shared" si="150"/>
        <v>647.56228234874993</v>
      </c>
      <c r="AE350" s="76">
        <f t="shared" si="156"/>
        <v>0</v>
      </c>
      <c r="AF350" s="76" t="str">
        <f t="shared" si="151"/>
        <v/>
      </c>
      <c r="AG350" s="37" t="str">
        <f t="shared" si="139"/>
        <v/>
      </c>
      <c r="AH350" s="37" t="str">
        <f t="shared" si="140"/>
        <v/>
      </c>
      <c r="AI350" s="38">
        <f t="shared" si="152"/>
        <v>647.55999999999995</v>
      </c>
      <c r="AJ350" s="38">
        <f t="shared" si="141"/>
        <v>647.55999999999995</v>
      </c>
      <c r="AK350" s="36">
        <f t="shared" si="142"/>
        <v>390744</v>
      </c>
      <c r="AL350" s="39">
        <f t="shared" si="143"/>
        <v>0.12439734468690533</v>
      </c>
      <c r="AM350" s="36">
        <f t="shared" si="153"/>
        <v>32586.3820301136</v>
      </c>
      <c r="AN350" s="36">
        <f t="shared" si="154"/>
        <v>161376</v>
      </c>
      <c r="AO350" s="36">
        <f t="shared" si="144"/>
        <v>36100</v>
      </c>
      <c r="AP350" s="36">
        <f t="shared" si="145"/>
        <v>96553.400000000009</v>
      </c>
      <c r="AQ350" s="36">
        <f t="shared" si="155"/>
        <v>92690</v>
      </c>
      <c r="AR350" s="40">
        <f t="shared" si="146"/>
        <v>161376</v>
      </c>
      <c r="AS350" s="37"/>
      <c r="AT350" s="37">
        <f t="shared" si="147"/>
        <v>1</v>
      </c>
    </row>
    <row r="351" spans="1:46" ht="15" customHeight="1" x14ac:dyDescent="0.25">
      <c r="A351" s="43">
        <v>8</v>
      </c>
      <c r="B351" s="43">
        <v>500</v>
      </c>
      <c r="C351" s="44" t="s">
        <v>337</v>
      </c>
      <c r="D351" s="35">
        <v>131040</v>
      </c>
      <c r="E351" s="36">
        <v>379</v>
      </c>
      <c r="F351" s="58">
        <f t="shared" si="132"/>
        <v>2.5786392099680722</v>
      </c>
      <c r="G351" s="52">
        <v>86</v>
      </c>
      <c r="H351" s="52">
        <v>177</v>
      </c>
      <c r="I351" s="37">
        <f t="shared" si="131"/>
        <v>48.587599999999995</v>
      </c>
      <c r="J351" s="37">
        <v>442</v>
      </c>
      <c r="K351" s="37">
        <v>429</v>
      </c>
      <c r="L351" s="37">
        <v>443</v>
      </c>
      <c r="M351" s="37">
        <v>443</v>
      </c>
      <c r="N351" s="48">
        <v>402</v>
      </c>
      <c r="O351" s="55">
        <v>382</v>
      </c>
      <c r="P351" s="45">
        <f t="shared" si="133"/>
        <v>443</v>
      </c>
      <c r="Q351" s="38">
        <f t="shared" si="134"/>
        <v>14.45</v>
      </c>
      <c r="R351" s="65">
        <v>1771700</v>
      </c>
      <c r="S351" s="65">
        <v>12223300</v>
      </c>
      <c r="T351" s="66">
        <f t="shared" si="135"/>
        <v>14.494448999999999</v>
      </c>
      <c r="U351" s="36">
        <v>78</v>
      </c>
      <c r="V351">
        <v>397</v>
      </c>
      <c r="W351">
        <f t="shared" si="148"/>
        <v>19.649999999999999</v>
      </c>
      <c r="X351" s="57">
        <v>126372.663838925</v>
      </c>
      <c r="Y351" s="46">
        <v>205001</v>
      </c>
      <c r="Z351" s="37">
        <f t="shared" si="136"/>
        <v>0.42013600000000001</v>
      </c>
      <c r="AA351" s="37" t="str">
        <f t="shared" si="137"/>
        <v/>
      </c>
      <c r="AB351" s="37" t="str">
        <f t="shared" si="138"/>
        <v/>
      </c>
      <c r="AC351" s="76">
        <f t="shared" si="149"/>
        <v>766.04909278011792</v>
      </c>
      <c r="AD351" s="76">
        <f t="shared" si="150"/>
        <v>0</v>
      </c>
      <c r="AE351" s="76">
        <f t="shared" si="156"/>
        <v>0</v>
      </c>
      <c r="AF351" s="76" t="str">
        <f t="shared" si="151"/>
        <v/>
      </c>
      <c r="AG351" s="37" t="str">
        <f t="shared" si="139"/>
        <v/>
      </c>
      <c r="AH351" s="37" t="str">
        <f t="shared" si="140"/>
        <v/>
      </c>
      <c r="AI351" s="38">
        <f t="shared" si="152"/>
        <v>766.05</v>
      </c>
      <c r="AJ351" s="38">
        <f t="shared" si="141"/>
        <v>766.05</v>
      </c>
      <c r="AK351" s="36">
        <f t="shared" si="142"/>
        <v>237239</v>
      </c>
      <c r="AL351" s="39">
        <f t="shared" si="143"/>
        <v>0.12439734468690533</v>
      </c>
      <c r="AM351" s="36">
        <f t="shared" si="153"/>
        <v>13210.87360840466</v>
      </c>
      <c r="AN351" s="36">
        <f t="shared" si="154"/>
        <v>144251</v>
      </c>
      <c r="AO351" s="36">
        <f t="shared" si="144"/>
        <v>3790</v>
      </c>
      <c r="AP351" s="36">
        <f t="shared" si="145"/>
        <v>10250.050000000001</v>
      </c>
      <c r="AQ351" s="36">
        <f t="shared" si="155"/>
        <v>127250</v>
      </c>
      <c r="AR351" s="40">
        <f t="shared" si="146"/>
        <v>144251</v>
      </c>
      <c r="AS351" s="37"/>
      <c r="AT351" s="37">
        <f t="shared" si="147"/>
        <v>1</v>
      </c>
    </row>
    <row r="352" spans="1:46" ht="15" customHeight="1" x14ac:dyDescent="0.25">
      <c r="A352" s="43">
        <v>49</v>
      </c>
      <c r="B352" s="43">
        <v>600</v>
      </c>
      <c r="C352" s="44" t="s">
        <v>338</v>
      </c>
      <c r="D352" s="35">
        <v>11838</v>
      </c>
      <c r="E352" s="36">
        <v>122</v>
      </c>
      <c r="F352" s="58">
        <f t="shared" si="132"/>
        <v>2.0863598306747484</v>
      </c>
      <c r="G352" s="52">
        <v>8</v>
      </c>
      <c r="H352" s="52">
        <v>48</v>
      </c>
      <c r="I352" s="37">
        <f t="shared" si="131"/>
        <v>16.666700000000002</v>
      </c>
      <c r="J352" s="37">
        <v>119</v>
      </c>
      <c r="K352" s="37">
        <v>93</v>
      </c>
      <c r="L352" s="37">
        <v>76</v>
      </c>
      <c r="M352" s="37">
        <v>105</v>
      </c>
      <c r="N352" s="48">
        <v>125</v>
      </c>
      <c r="O352" s="55">
        <v>123</v>
      </c>
      <c r="P352" s="45">
        <f t="shared" si="133"/>
        <v>125</v>
      </c>
      <c r="Q352" s="38">
        <f t="shared" si="134"/>
        <v>2.4</v>
      </c>
      <c r="R352" s="65">
        <v>779900</v>
      </c>
      <c r="S352" s="65">
        <v>9370100</v>
      </c>
      <c r="T352" s="66">
        <f t="shared" si="135"/>
        <v>8.3232839999999992</v>
      </c>
      <c r="U352" s="36">
        <v>30</v>
      </c>
      <c r="V352">
        <v>143</v>
      </c>
      <c r="W352">
        <f t="shared" si="148"/>
        <v>20.98</v>
      </c>
      <c r="X352" s="57">
        <v>82090.064314922405</v>
      </c>
      <c r="Y352" s="46">
        <v>15600</v>
      </c>
      <c r="Z352" s="37">
        <f t="shared" si="136"/>
        <v>0.42013600000000001</v>
      </c>
      <c r="AA352" s="37" t="str">
        <f t="shared" si="137"/>
        <v/>
      </c>
      <c r="AB352" s="37" t="str">
        <f t="shared" si="138"/>
        <v/>
      </c>
      <c r="AC352" s="76">
        <f t="shared" si="149"/>
        <v>657.31590031994642</v>
      </c>
      <c r="AD352" s="76">
        <f t="shared" si="150"/>
        <v>0</v>
      </c>
      <c r="AE352" s="76">
        <f t="shared" si="156"/>
        <v>0</v>
      </c>
      <c r="AF352" s="76" t="str">
        <f t="shared" si="151"/>
        <v/>
      </c>
      <c r="AG352" s="37" t="str">
        <f t="shared" si="139"/>
        <v/>
      </c>
      <c r="AH352" s="37" t="str">
        <f t="shared" si="140"/>
        <v/>
      </c>
      <c r="AI352" s="38">
        <f t="shared" si="152"/>
        <v>657.32</v>
      </c>
      <c r="AJ352" s="38">
        <f t="shared" si="141"/>
        <v>657.32</v>
      </c>
      <c r="AK352" s="36">
        <f t="shared" si="142"/>
        <v>45704</v>
      </c>
      <c r="AL352" s="39">
        <f t="shared" si="143"/>
        <v>0.12439734468690533</v>
      </c>
      <c r="AM352" s="36">
        <f t="shared" si="153"/>
        <v>4212.8404751667358</v>
      </c>
      <c r="AN352" s="36">
        <f t="shared" si="154"/>
        <v>16051</v>
      </c>
      <c r="AO352" s="36">
        <f t="shared" si="144"/>
        <v>1220</v>
      </c>
      <c r="AP352" s="36">
        <f t="shared" si="145"/>
        <v>780</v>
      </c>
      <c r="AQ352" s="36">
        <f t="shared" si="155"/>
        <v>11058</v>
      </c>
      <c r="AR352" s="40">
        <f t="shared" si="146"/>
        <v>16051</v>
      </c>
      <c r="AS352" s="37"/>
      <c r="AT352" s="37">
        <f t="shared" si="147"/>
        <v>1</v>
      </c>
    </row>
    <row r="353" spans="1:46" ht="15" customHeight="1" x14ac:dyDescent="0.25">
      <c r="A353" s="43">
        <v>67</v>
      </c>
      <c r="B353" s="43">
        <v>400</v>
      </c>
      <c r="C353" s="44" t="s">
        <v>339</v>
      </c>
      <c r="D353" s="35">
        <v>39800</v>
      </c>
      <c r="E353" s="36">
        <v>188</v>
      </c>
      <c r="F353" s="58">
        <f t="shared" si="132"/>
        <v>2.27415784926368</v>
      </c>
      <c r="G353" s="52">
        <v>50</v>
      </c>
      <c r="H353" s="52">
        <v>108</v>
      </c>
      <c r="I353" s="37">
        <f t="shared" si="131"/>
        <v>46.296300000000002</v>
      </c>
      <c r="J353" s="37">
        <v>274</v>
      </c>
      <c r="K353" s="37">
        <v>279</v>
      </c>
      <c r="L353" s="37">
        <v>234</v>
      </c>
      <c r="M353" s="37">
        <v>222</v>
      </c>
      <c r="N353" s="48">
        <v>198</v>
      </c>
      <c r="O353" s="55">
        <v>189</v>
      </c>
      <c r="P353" s="45">
        <f t="shared" si="133"/>
        <v>279</v>
      </c>
      <c r="Q353" s="38">
        <f t="shared" si="134"/>
        <v>32.619999999999997</v>
      </c>
      <c r="R353" s="65">
        <v>2312300</v>
      </c>
      <c r="S353" s="65">
        <v>14279666</v>
      </c>
      <c r="T353" s="66">
        <f t="shared" si="135"/>
        <v>16.192955999999999</v>
      </c>
      <c r="U353" s="36">
        <v>30</v>
      </c>
      <c r="V353">
        <v>190</v>
      </c>
      <c r="W353">
        <f t="shared" si="148"/>
        <v>15.79</v>
      </c>
      <c r="X353" s="57">
        <v>134634.74424408301</v>
      </c>
      <c r="Y353" s="46">
        <v>60454</v>
      </c>
      <c r="Z353" s="37">
        <f t="shared" si="136"/>
        <v>0.42013600000000001</v>
      </c>
      <c r="AA353" s="37" t="str">
        <f t="shared" si="137"/>
        <v/>
      </c>
      <c r="AB353" s="37" t="str">
        <f t="shared" si="138"/>
        <v/>
      </c>
      <c r="AC353" s="76">
        <f t="shared" si="149"/>
        <v>698.79616327181384</v>
      </c>
      <c r="AD353" s="76">
        <f t="shared" si="150"/>
        <v>0</v>
      </c>
      <c r="AE353" s="76">
        <f t="shared" si="156"/>
        <v>0</v>
      </c>
      <c r="AF353" s="76" t="str">
        <f t="shared" si="151"/>
        <v/>
      </c>
      <c r="AG353" s="37" t="str">
        <f t="shared" si="139"/>
        <v/>
      </c>
      <c r="AH353" s="37" t="str">
        <f t="shared" si="140"/>
        <v/>
      </c>
      <c r="AI353" s="38">
        <f t="shared" si="152"/>
        <v>698.8</v>
      </c>
      <c r="AJ353" s="38">
        <f t="shared" si="141"/>
        <v>698.8</v>
      </c>
      <c r="AK353" s="36">
        <f t="shared" si="142"/>
        <v>74809</v>
      </c>
      <c r="AL353" s="39">
        <f t="shared" si="143"/>
        <v>0.12439734468690533</v>
      </c>
      <c r="AM353" s="36">
        <f t="shared" si="153"/>
        <v>4355.0266401438685</v>
      </c>
      <c r="AN353" s="36">
        <f t="shared" si="154"/>
        <v>44155</v>
      </c>
      <c r="AO353" s="36">
        <f t="shared" si="144"/>
        <v>1880</v>
      </c>
      <c r="AP353" s="36">
        <f t="shared" si="145"/>
        <v>3022.7000000000003</v>
      </c>
      <c r="AQ353" s="36">
        <f t="shared" si="155"/>
        <v>37920</v>
      </c>
      <c r="AR353" s="40">
        <f t="shared" si="146"/>
        <v>44155</v>
      </c>
      <c r="AS353" s="37"/>
      <c r="AT353" s="37">
        <f t="shared" si="147"/>
        <v>1</v>
      </c>
    </row>
    <row r="354" spans="1:46" ht="15" customHeight="1" x14ac:dyDescent="0.25">
      <c r="A354" s="43">
        <v>23</v>
      </c>
      <c r="B354" s="43">
        <v>500</v>
      </c>
      <c r="C354" s="44" t="s">
        <v>340</v>
      </c>
      <c r="D354" s="35">
        <v>359200</v>
      </c>
      <c r="E354" s="36">
        <v>1042</v>
      </c>
      <c r="F354" s="58">
        <f t="shared" si="132"/>
        <v>3.0178677189635055</v>
      </c>
      <c r="G354" s="52">
        <v>128</v>
      </c>
      <c r="H354" s="52">
        <v>573</v>
      </c>
      <c r="I354" s="37">
        <f t="shared" si="131"/>
        <v>22.3386</v>
      </c>
      <c r="J354" s="37">
        <v>1130</v>
      </c>
      <c r="K354" s="37">
        <v>1133</v>
      </c>
      <c r="L354" s="37">
        <v>1081</v>
      </c>
      <c r="M354" s="37">
        <v>1080</v>
      </c>
      <c r="N354" s="45">
        <v>1020</v>
      </c>
      <c r="O354" s="55">
        <v>1043</v>
      </c>
      <c r="P354" s="45">
        <f t="shared" si="133"/>
        <v>1133</v>
      </c>
      <c r="Q354" s="38">
        <f t="shared" si="134"/>
        <v>8.0299999999999994</v>
      </c>
      <c r="R354" s="65">
        <v>18797300</v>
      </c>
      <c r="S354" s="65">
        <v>94486600</v>
      </c>
      <c r="T354" s="66">
        <f t="shared" si="135"/>
        <v>19.894144000000001</v>
      </c>
      <c r="U354" s="36">
        <v>383</v>
      </c>
      <c r="V354">
        <v>989</v>
      </c>
      <c r="W354">
        <f t="shared" si="148"/>
        <v>38.729999999999997</v>
      </c>
      <c r="X354" s="57">
        <v>887710.84926331101</v>
      </c>
      <c r="Y354" s="46">
        <v>804080</v>
      </c>
      <c r="Z354" s="37">
        <f t="shared" si="136"/>
        <v>0.42013600000000001</v>
      </c>
      <c r="AA354" s="37" t="str">
        <f t="shared" si="137"/>
        <v/>
      </c>
      <c r="AB354" s="37" t="str">
        <f t="shared" si="138"/>
        <v/>
      </c>
      <c r="AC354" s="76">
        <f t="shared" si="149"/>
        <v>863.06456816150217</v>
      </c>
      <c r="AD354" s="76">
        <f t="shared" si="150"/>
        <v>0</v>
      </c>
      <c r="AE354" s="76">
        <f t="shared" si="156"/>
        <v>0</v>
      </c>
      <c r="AF354" s="76" t="str">
        <f t="shared" si="151"/>
        <v/>
      </c>
      <c r="AG354" s="37" t="str">
        <f t="shared" si="139"/>
        <v/>
      </c>
      <c r="AH354" s="37" t="str">
        <f t="shared" si="140"/>
        <v/>
      </c>
      <c r="AI354" s="38">
        <f t="shared" si="152"/>
        <v>863.06</v>
      </c>
      <c r="AJ354" s="38">
        <f t="shared" si="141"/>
        <v>863.06</v>
      </c>
      <c r="AK354" s="36">
        <f t="shared" si="142"/>
        <v>526349</v>
      </c>
      <c r="AL354" s="39">
        <f t="shared" si="143"/>
        <v>0.12439734468690533</v>
      </c>
      <c r="AM354" s="36">
        <f t="shared" si="153"/>
        <v>20792.891767071538</v>
      </c>
      <c r="AN354" s="36">
        <f t="shared" si="154"/>
        <v>379993</v>
      </c>
      <c r="AO354" s="36">
        <f t="shared" si="144"/>
        <v>10420</v>
      </c>
      <c r="AP354" s="36">
        <f t="shared" si="145"/>
        <v>40204</v>
      </c>
      <c r="AQ354" s="36">
        <f t="shared" si="155"/>
        <v>348780</v>
      </c>
      <c r="AR354" s="40">
        <f t="shared" si="146"/>
        <v>379993</v>
      </c>
      <c r="AS354" s="37"/>
      <c r="AT354" s="37">
        <f t="shared" si="147"/>
        <v>1</v>
      </c>
    </row>
    <row r="355" spans="1:46" ht="15" customHeight="1" x14ac:dyDescent="0.25">
      <c r="A355" s="43">
        <v>13</v>
      </c>
      <c r="B355" s="43">
        <v>400</v>
      </c>
      <c r="C355" s="44" t="s">
        <v>341</v>
      </c>
      <c r="D355" s="35">
        <v>204221</v>
      </c>
      <c r="E355" s="36">
        <v>1119</v>
      </c>
      <c r="F355" s="58">
        <f t="shared" si="132"/>
        <v>3.04883008652835</v>
      </c>
      <c r="G355" s="52">
        <v>76</v>
      </c>
      <c r="H355" s="52">
        <v>372</v>
      </c>
      <c r="I355" s="37">
        <f t="shared" si="131"/>
        <v>20.430099999999999</v>
      </c>
      <c r="J355" s="37">
        <v>559</v>
      </c>
      <c r="K355" s="37">
        <v>678</v>
      </c>
      <c r="L355" s="37">
        <v>843</v>
      </c>
      <c r="M355" s="37">
        <v>1121</v>
      </c>
      <c r="N355" s="45">
        <v>1132</v>
      </c>
      <c r="O355" s="55">
        <v>1111</v>
      </c>
      <c r="P355" s="45">
        <f t="shared" si="133"/>
        <v>1132</v>
      </c>
      <c r="Q355" s="38">
        <f t="shared" si="134"/>
        <v>1.1499999999999999</v>
      </c>
      <c r="R355" s="65">
        <v>16244500</v>
      </c>
      <c r="S355" s="65">
        <v>171765600</v>
      </c>
      <c r="T355" s="66">
        <f t="shared" si="135"/>
        <v>9.4573649999999994</v>
      </c>
      <c r="U355" s="36">
        <v>139</v>
      </c>
      <c r="V355">
        <v>890</v>
      </c>
      <c r="W355">
        <f t="shared" si="148"/>
        <v>15.62</v>
      </c>
      <c r="X355" s="57">
        <v>1477359.6200969799</v>
      </c>
      <c r="Y355" s="46">
        <v>610500</v>
      </c>
      <c r="Z355" s="37">
        <f t="shared" si="136"/>
        <v>0.42013600000000001</v>
      </c>
      <c r="AA355" s="37" t="str">
        <f t="shared" si="137"/>
        <v/>
      </c>
      <c r="AB355" s="37" t="str">
        <f t="shared" si="138"/>
        <v/>
      </c>
      <c r="AC355" s="76">
        <f t="shared" si="149"/>
        <v>869.90344302212236</v>
      </c>
      <c r="AD355" s="76">
        <f t="shared" si="150"/>
        <v>0</v>
      </c>
      <c r="AE355" s="76">
        <f t="shared" si="156"/>
        <v>0</v>
      </c>
      <c r="AF355" s="76" t="str">
        <f t="shared" si="151"/>
        <v/>
      </c>
      <c r="AG355" s="37" t="str">
        <f t="shared" si="139"/>
        <v/>
      </c>
      <c r="AH355" s="37" t="str">
        <f t="shared" si="140"/>
        <v/>
      </c>
      <c r="AI355" s="38">
        <f t="shared" si="152"/>
        <v>869.9</v>
      </c>
      <c r="AJ355" s="38">
        <f t="shared" si="141"/>
        <v>869.9</v>
      </c>
      <c r="AK355" s="36">
        <f t="shared" si="142"/>
        <v>352726</v>
      </c>
      <c r="AL355" s="39">
        <f t="shared" si="143"/>
        <v>0.12439734468690533</v>
      </c>
      <c r="AM355" s="36">
        <f t="shared" si="153"/>
        <v>18473.627672728875</v>
      </c>
      <c r="AN355" s="36">
        <f t="shared" si="154"/>
        <v>222695</v>
      </c>
      <c r="AO355" s="36">
        <f t="shared" si="144"/>
        <v>11190</v>
      </c>
      <c r="AP355" s="36">
        <f t="shared" si="145"/>
        <v>30525</v>
      </c>
      <c r="AQ355" s="36">
        <f t="shared" si="155"/>
        <v>193031</v>
      </c>
      <c r="AR355" s="40">
        <f t="shared" si="146"/>
        <v>222695</v>
      </c>
      <c r="AS355" s="37"/>
      <c r="AT355" s="37">
        <f t="shared" si="147"/>
        <v>1</v>
      </c>
    </row>
    <row r="356" spans="1:46" ht="15" customHeight="1" x14ac:dyDescent="0.25">
      <c r="A356" s="43">
        <v>24</v>
      </c>
      <c r="B356" s="43">
        <v>1100</v>
      </c>
      <c r="C356" s="44" t="s">
        <v>342</v>
      </c>
      <c r="D356" s="35">
        <v>72605</v>
      </c>
      <c r="E356" s="36">
        <v>313</v>
      </c>
      <c r="F356" s="58">
        <f t="shared" si="132"/>
        <v>2.4955443375464483</v>
      </c>
      <c r="G356" s="52">
        <v>48</v>
      </c>
      <c r="H356" s="52">
        <v>196</v>
      </c>
      <c r="I356" s="37">
        <f t="shared" si="131"/>
        <v>24.489799999999999</v>
      </c>
      <c r="J356" s="37">
        <v>331</v>
      </c>
      <c r="K356" s="37">
        <v>322</v>
      </c>
      <c r="L356" s="37">
        <v>270</v>
      </c>
      <c r="M356" s="37">
        <v>288</v>
      </c>
      <c r="N356" s="48">
        <v>315</v>
      </c>
      <c r="O356" s="55">
        <v>321</v>
      </c>
      <c r="P356" s="45">
        <f t="shared" si="133"/>
        <v>331</v>
      </c>
      <c r="Q356" s="38">
        <f t="shared" si="134"/>
        <v>5.44</v>
      </c>
      <c r="R356" s="65">
        <v>2807000</v>
      </c>
      <c r="S356" s="65">
        <v>18412800</v>
      </c>
      <c r="T356" s="66">
        <f t="shared" si="135"/>
        <v>15.24483</v>
      </c>
      <c r="U356" s="36">
        <v>54</v>
      </c>
      <c r="V356">
        <v>379</v>
      </c>
      <c r="W356">
        <f t="shared" si="148"/>
        <v>14.25</v>
      </c>
      <c r="X356" s="57">
        <v>164951.56882259299</v>
      </c>
      <c r="Y356" s="46">
        <v>151391</v>
      </c>
      <c r="Z356" s="37">
        <f t="shared" si="136"/>
        <v>0.42013600000000001</v>
      </c>
      <c r="AA356" s="37" t="str">
        <f t="shared" si="137"/>
        <v/>
      </c>
      <c r="AB356" s="37" t="str">
        <f t="shared" si="138"/>
        <v/>
      </c>
      <c r="AC356" s="76">
        <f t="shared" si="149"/>
        <v>747.69534664424691</v>
      </c>
      <c r="AD356" s="76">
        <f t="shared" si="150"/>
        <v>0</v>
      </c>
      <c r="AE356" s="76">
        <f t="shared" si="156"/>
        <v>0</v>
      </c>
      <c r="AF356" s="76" t="str">
        <f t="shared" si="151"/>
        <v/>
      </c>
      <c r="AG356" s="37" t="str">
        <f t="shared" si="139"/>
        <v/>
      </c>
      <c r="AH356" s="37" t="str">
        <f t="shared" si="140"/>
        <v/>
      </c>
      <c r="AI356" s="38">
        <f t="shared" si="152"/>
        <v>747.7</v>
      </c>
      <c r="AJ356" s="38">
        <f t="shared" si="141"/>
        <v>747.7</v>
      </c>
      <c r="AK356" s="36">
        <f t="shared" si="142"/>
        <v>164728</v>
      </c>
      <c r="AL356" s="39">
        <f t="shared" si="143"/>
        <v>0.12439734468690533</v>
      </c>
      <c r="AM356" s="36">
        <f t="shared" si="153"/>
        <v>11459.85658459178</v>
      </c>
      <c r="AN356" s="36">
        <f t="shared" si="154"/>
        <v>84065</v>
      </c>
      <c r="AO356" s="36">
        <f t="shared" si="144"/>
        <v>3130</v>
      </c>
      <c r="AP356" s="36">
        <f t="shared" si="145"/>
        <v>7569.55</v>
      </c>
      <c r="AQ356" s="36">
        <f t="shared" si="155"/>
        <v>69475</v>
      </c>
      <c r="AR356" s="40">
        <f t="shared" si="146"/>
        <v>84065</v>
      </c>
      <c r="AS356" s="37"/>
      <c r="AT356" s="37">
        <f t="shared" si="147"/>
        <v>1</v>
      </c>
    </row>
    <row r="357" spans="1:46" ht="15" customHeight="1" x14ac:dyDescent="0.25">
      <c r="A357" s="43">
        <v>19</v>
      </c>
      <c r="B357" s="43">
        <v>7500</v>
      </c>
      <c r="C357" s="44" t="s">
        <v>343</v>
      </c>
      <c r="D357" s="35">
        <v>904501</v>
      </c>
      <c r="E357" s="36">
        <v>22303</v>
      </c>
      <c r="F357" s="58">
        <f t="shared" si="132"/>
        <v>4.3483632843851865</v>
      </c>
      <c r="G357" s="52">
        <v>698</v>
      </c>
      <c r="H357" s="52">
        <v>9120</v>
      </c>
      <c r="I357" s="37">
        <f t="shared" si="131"/>
        <v>7.6535000000000002</v>
      </c>
      <c r="J357" s="37">
        <v>12195</v>
      </c>
      <c r="K357" s="37">
        <v>12827</v>
      </c>
      <c r="L357" s="37">
        <v>15445</v>
      </c>
      <c r="M357" s="37">
        <v>18204</v>
      </c>
      <c r="N357" s="45">
        <v>22172</v>
      </c>
      <c r="O357" s="55">
        <v>22154</v>
      </c>
      <c r="P357" s="45">
        <f t="shared" si="133"/>
        <v>22172</v>
      </c>
      <c r="Q357" s="38">
        <f t="shared" si="134"/>
        <v>0</v>
      </c>
      <c r="R357" s="65">
        <v>252147700</v>
      </c>
      <c r="S357" s="65">
        <v>2660785916</v>
      </c>
      <c r="T357" s="66">
        <f t="shared" si="135"/>
        <v>9.4764370000000007</v>
      </c>
      <c r="U357" s="36">
        <v>4178</v>
      </c>
      <c r="V357">
        <v>22063</v>
      </c>
      <c r="W357">
        <f t="shared" si="148"/>
        <v>18.940000000000001</v>
      </c>
      <c r="X357" s="57">
        <v>29204889.138183489</v>
      </c>
      <c r="Y357" s="46">
        <v>16294317</v>
      </c>
      <c r="Z357" s="37">
        <f t="shared" si="136"/>
        <v>0.42013600000000001</v>
      </c>
      <c r="AA357" s="37" t="str">
        <f t="shared" si="137"/>
        <v/>
      </c>
      <c r="AB357" s="37" t="str">
        <f t="shared" si="138"/>
        <v/>
      </c>
      <c r="AC357" s="76">
        <f t="shared" si="149"/>
        <v>0</v>
      </c>
      <c r="AD357" s="76">
        <f t="shared" si="150"/>
        <v>0</v>
      </c>
      <c r="AE357" s="76">
        <f t="shared" si="156"/>
        <v>725.13699098344989</v>
      </c>
      <c r="AF357" s="76" t="str">
        <f t="shared" si="151"/>
        <v/>
      </c>
      <c r="AG357" s="37" t="str">
        <f t="shared" si="139"/>
        <v/>
      </c>
      <c r="AH357" s="37" t="str">
        <f t="shared" si="140"/>
        <v/>
      </c>
      <c r="AI357" s="38">
        <f t="shared" si="152"/>
        <v>725.14</v>
      </c>
      <c r="AJ357" s="38">
        <f t="shared" si="141"/>
        <v>725.14</v>
      </c>
      <c r="AK357" s="36">
        <f t="shared" si="142"/>
        <v>3902772</v>
      </c>
      <c r="AL357" s="39">
        <f t="shared" si="143"/>
        <v>0.12439734468690533</v>
      </c>
      <c r="AM357" s="36">
        <f t="shared" si="153"/>
        <v>372976.95105175232</v>
      </c>
      <c r="AN357" s="36">
        <f t="shared" si="154"/>
        <v>1277478</v>
      </c>
      <c r="AO357" s="36">
        <f t="shared" si="144"/>
        <v>223030</v>
      </c>
      <c r="AP357" s="36">
        <f t="shared" si="145"/>
        <v>814715.85000000009</v>
      </c>
      <c r="AQ357" s="36">
        <f t="shared" si="155"/>
        <v>681471</v>
      </c>
      <c r="AR357" s="40">
        <f t="shared" si="146"/>
        <v>1277478</v>
      </c>
      <c r="AS357" s="37"/>
      <c r="AT357" s="37">
        <f t="shared" si="147"/>
        <v>1</v>
      </c>
    </row>
    <row r="358" spans="1:46" ht="15" customHeight="1" x14ac:dyDescent="0.25">
      <c r="A358" s="43">
        <v>59</v>
      </c>
      <c r="B358" s="43">
        <v>300</v>
      </c>
      <c r="C358" s="44" t="s">
        <v>344</v>
      </c>
      <c r="D358" s="35">
        <v>504</v>
      </c>
      <c r="E358" s="36">
        <v>54</v>
      </c>
      <c r="F358" s="58">
        <f t="shared" si="132"/>
        <v>1.7323937598229686</v>
      </c>
      <c r="G358" s="52">
        <v>6</v>
      </c>
      <c r="H358" s="52">
        <v>12</v>
      </c>
      <c r="I358" s="37">
        <f t="shared" si="131"/>
        <v>50</v>
      </c>
      <c r="J358" s="37">
        <v>96</v>
      </c>
      <c r="K358" s="37">
        <v>87</v>
      </c>
      <c r="L358" s="37">
        <v>66</v>
      </c>
      <c r="M358" s="37">
        <v>47</v>
      </c>
      <c r="N358" s="48">
        <v>54</v>
      </c>
      <c r="O358" s="55">
        <v>53</v>
      </c>
      <c r="P358" s="45">
        <f t="shared" si="133"/>
        <v>96</v>
      </c>
      <c r="Q358" s="38">
        <f t="shared" si="134"/>
        <v>43.75</v>
      </c>
      <c r="R358" s="65">
        <v>691900</v>
      </c>
      <c r="S358" s="65">
        <v>15505480</v>
      </c>
      <c r="T358" s="66">
        <f t="shared" si="135"/>
        <v>4.4622929999999998</v>
      </c>
      <c r="U358" s="36">
        <v>2</v>
      </c>
      <c r="V358">
        <v>40</v>
      </c>
      <c r="W358">
        <f t="shared" si="148"/>
        <v>5</v>
      </c>
      <c r="X358" s="57">
        <v>99727.389564965793</v>
      </c>
      <c r="Y358" s="46">
        <v>20002</v>
      </c>
      <c r="Z358" s="37">
        <f t="shared" si="136"/>
        <v>0.42013600000000001</v>
      </c>
      <c r="AA358" s="37" t="str">
        <f t="shared" si="137"/>
        <v/>
      </c>
      <c r="AB358" s="37" t="str">
        <f t="shared" si="138"/>
        <v/>
      </c>
      <c r="AC358" s="76">
        <f t="shared" si="149"/>
        <v>579.13293648841784</v>
      </c>
      <c r="AD358" s="76">
        <f t="shared" si="150"/>
        <v>0</v>
      </c>
      <c r="AE358" s="76">
        <f t="shared" si="156"/>
        <v>0</v>
      </c>
      <c r="AF358" s="76" t="str">
        <f t="shared" si="151"/>
        <v/>
      </c>
      <c r="AG358" s="37" t="str">
        <f t="shared" si="139"/>
        <v/>
      </c>
      <c r="AH358" s="37" t="str">
        <f t="shared" si="140"/>
        <v/>
      </c>
      <c r="AI358" s="38">
        <f t="shared" si="152"/>
        <v>579.13</v>
      </c>
      <c r="AJ358" s="38">
        <f t="shared" si="141"/>
        <v>579.13</v>
      </c>
      <c r="AK358" s="36">
        <f t="shared" si="142"/>
        <v>0</v>
      </c>
      <c r="AL358" s="39">
        <f t="shared" si="143"/>
        <v>0.12439734468690533</v>
      </c>
      <c r="AM358" s="36">
        <f t="shared" si="153"/>
        <v>-62.69626172220029</v>
      </c>
      <c r="AN358" s="36">
        <f t="shared" si="154"/>
        <v>0</v>
      </c>
      <c r="AO358" s="36">
        <f t="shared" si="144"/>
        <v>540</v>
      </c>
      <c r="AP358" s="36">
        <f t="shared" si="145"/>
        <v>1000.1</v>
      </c>
      <c r="AQ358" s="36">
        <f t="shared" si="155"/>
        <v>-36</v>
      </c>
      <c r="AR358" s="40">
        <f t="shared" si="146"/>
        <v>0</v>
      </c>
      <c r="AS358" s="37"/>
      <c r="AT358" s="37">
        <f t="shared" si="147"/>
        <v>0</v>
      </c>
    </row>
    <row r="359" spans="1:46" ht="15" customHeight="1" x14ac:dyDescent="0.25">
      <c r="A359" s="43">
        <v>14</v>
      </c>
      <c r="B359" s="43">
        <v>1200</v>
      </c>
      <c r="C359" s="44" t="s">
        <v>345</v>
      </c>
      <c r="D359" s="35">
        <v>664743</v>
      </c>
      <c r="E359" s="36">
        <v>2228</v>
      </c>
      <c r="F359" s="58">
        <f t="shared" si="132"/>
        <v>3.3479151865016914</v>
      </c>
      <c r="G359" s="52">
        <v>161</v>
      </c>
      <c r="H359" s="52">
        <v>878</v>
      </c>
      <c r="I359" s="37">
        <f t="shared" si="131"/>
        <v>18.3371</v>
      </c>
      <c r="J359" s="37">
        <v>1371</v>
      </c>
      <c r="K359" s="37">
        <v>1634</v>
      </c>
      <c r="L359" s="37">
        <v>1655</v>
      </c>
      <c r="M359" s="37">
        <v>1882</v>
      </c>
      <c r="N359" s="45">
        <v>2067</v>
      </c>
      <c r="O359" s="55">
        <v>2219</v>
      </c>
      <c r="P359" s="45">
        <f t="shared" si="133"/>
        <v>2219</v>
      </c>
      <c r="Q359" s="38">
        <f t="shared" si="134"/>
        <v>0</v>
      </c>
      <c r="R359" s="65">
        <v>36651800</v>
      </c>
      <c r="S359" s="65">
        <v>188824600</v>
      </c>
      <c r="T359" s="66">
        <f t="shared" si="135"/>
        <v>19.410501</v>
      </c>
      <c r="U359" s="36">
        <v>236</v>
      </c>
      <c r="V359">
        <v>2157</v>
      </c>
      <c r="W359">
        <f t="shared" si="148"/>
        <v>10.94</v>
      </c>
      <c r="X359" s="57">
        <v>1966585.7255758001</v>
      </c>
      <c r="Y359" s="46">
        <v>738000</v>
      </c>
      <c r="Z359" s="37">
        <f t="shared" si="136"/>
        <v>0.42013600000000001</v>
      </c>
      <c r="AA359" s="37" t="str">
        <f t="shared" si="137"/>
        <v/>
      </c>
      <c r="AB359" s="37" t="str">
        <f t="shared" si="138"/>
        <v/>
      </c>
      <c r="AC359" s="76">
        <f t="shared" si="149"/>
        <v>935.96446264893405</v>
      </c>
      <c r="AD359" s="76">
        <f t="shared" si="150"/>
        <v>0</v>
      </c>
      <c r="AE359" s="76">
        <f t="shared" si="156"/>
        <v>0</v>
      </c>
      <c r="AF359" s="76" t="str">
        <f t="shared" si="151"/>
        <v/>
      </c>
      <c r="AG359" s="37" t="str">
        <f t="shared" si="139"/>
        <v/>
      </c>
      <c r="AH359" s="37" t="str">
        <f t="shared" si="140"/>
        <v/>
      </c>
      <c r="AI359" s="38">
        <f t="shared" si="152"/>
        <v>935.96</v>
      </c>
      <c r="AJ359" s="38">
        <f t="shared" si="141"/>
        <v>935.96</v>
      </c>
      <c r="AK359" s="36">
        <f t="shared" si="142"/>
        <v>1259085</v>
      </c>
      <c r="AL359" s="39">
        <f t="shared" si="143"/>
        <v>0.12439734468690533</v>
      </c>
      <c r="AM359" s="36">
        <f t="shared" si="153"/>
        <v>73934.566635904688</v>
      </c>
      <c r="AN359" s="36">
        <f t="shared" si="154"/>
        <v>738678</v>
      </c>
      <c r="AO359" s="36">
        <f t="shared" si="144"/>
        <v>22280</v>
      </c>
      <c r="AP359" s="36">
        <f t="shared" si="145"/>
        <v>36900</v>
      </c>
      <c r="AQ359" s="36">
        <f t="shared" si="155"/>
        <v>642463</v>
      </c>
      <c r="AR359" s="40">
        <f t="shared" si="146"/>
        <v>738678</v>
      </c>
      <c r="AS359" s="37"/>
      <c r="AT359" s="37">
        <f t="shared" si="147"/>
        <v>1</v>
      </c>
    </row>
    <row r="360" spans="1:46" ht="15" customHeight="1" x14ac:dyDescent="0.25">
      <c r="A360" s="43">
        <v>20</v>
      </c>
      <c r="B360" s="43">
        <v>300</v>
      </c>
      <c r="C360" s="44" t="s">
        <v>346</v>
      </c>
      <c r="D360" s="35">
        <v>454344</v>
      </c>
      <c r="E360" s="36">
        <v>1371</v>
      </c>
      <c r="F360" s="58">
        <f t="shared" si="132"/>
        <v>3.1370374547895126</v>
      </c>
      <c r="G360" s="52">
        <v>172</v>
      </c>
      <c r="H360" s="52">
        <v>629</v>
      </c>
      <c r="I360" s="37">
        <f t="shared" si="131"/>
        <v>27.345000000000002</v>
      </c>
      <c r="J360" s="37">
        <v>939</v>
      </c>
      <c r="K360" s="37">
        <v>1243</v>
      </c>
      <c r="L360" s="37">
        <v>1283</v>
      </c>
      <c r="M360" s="37">
        <v>1325</v>
      </c>
      <c r="N360" s="45">
        <v>1340</v>
      </c>
      <c r="O360" s="55">
        <v>1364</v>
      </c>
      <c r="P360" s="45">
        <f t="shared" si="133"/>
        <v>1364</v>
      </c>
      <c r="Q360" s="38">
        <f t="shared" si="134"/>
        <v>0</v>
      </c>
      <c r="R360" s="65">
        <v>14650300</v>
      </c>
      <c r="S360" s="65">
        <v>98470900</v>
      </c>
      <c r="T360" s="66">
        <f t="shared" si="135"/>
        <v>14.877796</v>
      </c>
      <c r="U360" s="36">
        <v>297</v>
      </c>
      <c r="V360">
        <v>1368</v>
      </c>
      <c r="W360">
        <f t="shared" si="148"/>
        <v>21.71</v>
      </c>
      <c r="X360" s="57">
        <v>951524.98332939995</v>
      </c>
      <c r="Y360" s="46">
        <v>857275</v>
      </c>
      <c r="Z360" s="37">
        <f t="shared" si="136"/>
        <v>0.42013600000000001</v>
      </c>
      <c r="AA360" s="37" t="str">
        <f t="shared" si="137"/>
        <v/>
      </c>
      <c r="AB360" s="37" t="str">
        <f t="shared" si="138"/>
        <v/>
      </c>
      <c r="AC360" s="76">
        <f t="shared" si="149"/>
        <v>889.38642190154314</v>
      </c>
      <c r="AD360" s="76">
        <f t="shared" si="150"/>
        <v>0</v>
      </c>
      <c r="AE360" s="76">
        <f t="shared" si="156"/>
        <v>0</v>
      </c>
      <c r="AF360" s="76" t="str">
        <f t="shared" si="151"/>
        <v/>
      </c>
      <c r="AG360" s="37" t="str">
        <f t="shared" si="139"/>
        <v/>
      </c>
      <c r="AH360" s="37" t="str">
        <f t="shared" si="140"/>
        <v/>
      </c>
      <c r="AI360" s="38">
        <f t="shared" si="152"/>
        <v>889.39</v>
      </c>
      <c r="AJ360" s="38">
        <f t="shared" si="141"/>
        <v>889.39</v>
      </c>
      <c r="AK360" s="36">
        <f t="shared" si="142"/>
        <v>819584</v>
      </c>
      <c r="AL360" s="39">
        <f t="shared" si="143"/>
        <v>0.12439734468690533</v>
      </c>
      <c r="AM360" s="36">
        <f t="shared" si="153"/>
        <v>45434.886173445302</v>
      </c>
      <c r="AN360" s="36">
        <f t="shared" si="154"/>
        <v>499779</v>
      </c>
      <c r="AO360" s="36">
        <f t="shared" si="144"/>
        <v>13710</v>
      </c>
      <c r="AP360" s="36">
        <f t="shared" si="145"/>
        <v>42863.75</v>
      </c>
      <c r="AQ360" s="36">
        <f t="shared" si="155"/>
        <v>440634</v>
      </c>
      <c r="AR360" s="40">
        <f t="shared" si="146"/>
        <v>499779</v>
      </c>
      <c r="AS360" s="37"/>
      <c r="AT360" s="37">
        <f t="shared" si="147"/>
        <v>1</v>
      </c>
    </row>
    <row r="361" spans="1:46" ht="15" customHeight="1" x14ac:dyDescent="0.25">
      <c r="A361" s="43">
        <v>24</v>
      </c>
      <c r="B361" s="43">
        <v>1200</v>
      </c>
      <c r="C361" s="44" t="s">
        <v>347</v>
      </c>
      <c r="D361" s="35">
        <v>44183</v>
      </c>
      <c r="E361" s="36">
        <v>250</v>
      </c>
      <c r="F361" s="58">
        <f t="shared" si="132"/>
        <v>2.3979400086720375</v>
      </c>
      <c r="G361" s="52">
        <v>29</v>
      </c>
      <c r="H361" s="52">
        <v>105</v>
      </c>
      <c r="I361" s="37">
        <f t="shared" si="131"/>
        <v>27.619</v>
      </c>
      <c r="J361" s="37">
        <v>261</v>
      </c>
      <c r="K361" s="37">
        <v>294</v>
      </c>
      <c r="L361" s="37">
        <v>246</v>
      </c>
      <c r="M361" s="37">
        <v>249</v>
      </c>
      <c r="N361" s="48">
        <v>250</v>
      </c>
      <c r="O361" s="55">
        <v>252</v>
      </c>
      <c r="P361" s="45">
        <f t="shared" si="133"/>
        <v>294</v>
      </c>
      <c r="Q361" s="38">
        <f t="shared" si="134"/>
        <v>14.97</v>
      </c>
      <c r="R361" s="65">
        <v>3514400</v>
      </c>
      <c r="S361" s="65">
        <v>14504100</v>
      </c>
      <c r="T361" s="66">
        <f t="shared" si="135"/>
        <v>24.23039</v>
      </c>
      <c r="U361" s="36">
        <v>55</v>
      </c>
      <c r="V361">
        <v>232</v>
      </c>
      <c r="W361">
        <f t="shared" si="148"/>
        <v>23.71</v>
      </c>
      <c r="X361" s="57">
        <v>168034.92015217699</v>
      </c>
      <c r="Y361" s="46">
        <v>192523</v>
      </c>
      <c r="Z361" s="37">
        <f t="shared" si="136"/>
        <v>0.42013600000000001</v>
      </c>
      <c r="AA361" s="37" t="str">
        <f t="shared" si="137"/>
        <v/>
      </c>
      <c r="AB361" s="37" t="str">
        <f t="shared" si="138"/>
        <v/>
      </c>
      <c r="AC361" s="76">
        <f t="shared" si="149"/>
        <v>726.13679529545357</v>
      </c>
      <c r="AD361" s="76">
        <f t="shared" si="150"/>
        <v>0</v>
      </c>
      <c r="AE361" s="76">
        <f t="shared" si="156"/>
        <v>0</v>
      </c>
      <c r="AF361" s="76" t="str">
        <f t="shared" si="151"/>
        <v/>
      </c>
      <c r="AG361" s="37" t="str">
        <f t="shared" si="139"/>
        <v/>
      </c>
      <c r="AH361" s="37" t="str">
        <f t="shared" si="140"/>
        <v/>
      </c>
      <c r="AI361" s="38">
        <f t="shared" si="152"/>
        <v>726.14</v>
      </c>
      <c r="AJ361" s="38">
        <f t="shared" si="141"/>
        <v>726.14</v>
      </c>
      <c r="AK361" s="36">
        <f t="shared" si="142"/>
        <v>110937</v>
      </c>
      <c r="AL361" s="39">
        <f t="shared" si="143"/>
        <v>0.12439734468690533</v>
      </c>
      <c r="AM361" s="36">
        <f t="shared" si="153"/>
        <v>8304.020347229678</v>
      </c>
      <c r="AN361" s="36">
        <f t="shared" si="154"/>
        <v>52487</v>
      </c>
      <c r="AO361" s="36">
        <f t="shared" si="144"/>
        <v>2500</v>
      </c>
      <c r="AP361" s="36">
        <f t="shared" si="145"/>
        <v>9626.15</v>
      </c>
      <c r="AQ361" s="36">
        <f t="shared" si="155"/>
        <v>41683</v>
      </c>
      <c r="AR361" s="40">
        <f t="shared" si="146"/>
        <v>52487</v>
      </c>
      <c r="AS361" s="37"/>
      <c r="AT361" s="37">
        <f t="shared" si="147"/>
        <v>1</v>
      </c>
    </row>
    <row r="362" spans="1:46" ht="15" customHeight="1" x14ac:dyDescent="0.25">
      <c r="A362" s="43">
        <v>87</v>
      </c>
      <c r="B362" s="43">
        <v>700</v>
      </c>
      <c r="C362" s="44" t="s">
        <v>348</v>
      </c>
      <c r="D362" s="35">
        <v>11967</v>
      </c>
      <c r="E362" s="36">
        <v>54</v>
      </c>
      <c r="F362" s="58">
        <f t="shared" si="132"/>
        <v>1.7323937598229686</v>
      </c>
      <c r="G362" s="52">
        <v>19</v>
      </c>
      <c r="H362" s="52">
        <v>30</v>
      </c>
      <c r="I362" s="37">
        <f t="shared" ref="I362:I425" si="157">ROUND(G362/H362,6)*100</f>
        <v>63.333300000000001</v>
      </c>
      <c r="J362" s="37">
        <v>115</v>
      </c>
      <c r="K362" s="37">
        <v>93</v>
      </c>
      <c r="L362" s="37">
        <v>81</v>
      </c>
      <c r="M362" s="37">
        <v>64</v>
      </c>
      <c r="N362" s="48">
        <v>63</v>
      </c>
      <c r="O362" s="55">
        <v>55</v>
      </c>
      <c r="P362" s="45">
        <f t="shared" si="133"/>
        <v>115</v>
      </c>
      <c r="Q362" s="38">
        <f t="shared" si="134"/>
        <v>53.04</v>
      </c>
      <c r="R362" s="65">
        <v>367700</v>
      </c>
      <c r="S362" s="65">
        <v>3801229</v>
      </c>
      <c r="T362" s="66">
        <f t="shared" si="135"/>
        <v>9.6731870000000004</v>
      </c>
      <c r="U362" s="36">
        <v>7</v>
      </c>
      <c r="V362">
        <v>95</v>
      </c>
      <c r="W362">
        <f t="shared" si="148"/>
        <v>7.37</v>
      </c>
      <c r="X362" s="57">
        <v>28348.7721559196</v>
      </c>
      <c r="Y362" s="46">
        <v>14000</v>
      </c>
      <c r="Z362" s="37">
        <f t="shared" si="136"/>
        <v>0.42013600000000001</v>
      </c>
      <c r="AA362" s="37" t="str">
        <f t="shared" si="137"/>
        <v/>
      </c>
      <c r="AB362" s="37" t="str">
        <f t="shared" si="138"/>
        <v/>
      </c>
      <c r="AC362" s="76">
        <f t="shared" si="149"/>
        <v>579.13293648841784</v>
      </c>
      <c r="AD362" s="76">
        <f t="shared" si="150"/>
        <v>0</v>
      </c>
      <c r="AE362" s="76">
        <f t="shared" si="156"/>
        <v>0</v>
      </c>
      <c r="AF362" s="76" t="str">
        <f t="shared" si="151"/>
        <v/>
      </c>
      <c r="AG362" s="37" t="str">
        <f t="shared" si="139"/>
        <v/>
      </c>
      <c r="AH362" s="37" t="str">
        <f t="shared" si="140"/>
        <v/>
      </c>
      <c r="AI362" s="38">
        <f t="shared" si="152"/>
        <v>579.13</v>
      </c>
      <c r="AJ362" s="38">
        <f t="shared" si="141"/>
        <v>579.13</v>
      </c>
      <c r="AK362" s="36">
        <f t="shared" si="142"/>
        <v>19363</v>
      </c>
      <c r="AL362" s="39">
        <f t="shared" si="143"/>
        <v>0.12439734468690533</v>
      </c>
      <c r="AM362" s="36">
        <f t="shared" si="153"/>
        <v>920.04276130435187</v>
      </c>
      <c r="AN362" s="36">
        <f t="shared" si="154"/>
        <v>12887</v>
      </c>
      <c r="AO362" s="36">
        <f t="shared" si="144"/>
        <v>540</v>
      </c>
      <c r="AP362" s="36">
        <f t="shared" si="145"/>
        <v>700</v>
      </c>
      <c r="AQ362" s="36">
        <f t="shared" si="155"/>
        <v>11427</v>
      </c>
      <c r="AR362" s="40">
        <f t="shared" si="146"/>
        <v>12887</v>
      </c>
      <c r="AS362" s="37"/>
      <c r="AT362" s="37">
        <f t="shared" si="147"/>
        <v>1</v>
      </c>
    </row>
    <row r="363" spans="1:46" ht="15" customHeight="1" x14ac:dyDescent="0.25">
      <c r="A363" s="43">
        <v>65</v>
      </c>
      <c r="B363" s="43">
        <v>600</v>
      </c>
      <c r="C363" s="44" t="s">
        <v>349</v>
      </c>
      <c r="D363" s="35">
        <v>390643</v>
      </c>
      <c r="E363" s="36">
        <v>1005</v>
      </c>
      <c r="F363" s="58">
        <f t="shared" si="132"/>
        <v>3.0021660617565078</v>
      </c>
      <c r="G363" s="52">
        <v>146</v>
      </c>
      <c r="H363" s="52">
        <v>531</v>
      </c>
      <c r="I363" s="37">
        <f t="shared" si="157"/>
        <v>27.4953</v>
      </c>
      <c r="J363" s="37">
        <v>1178</v>
      </c>
      <c r="K363" s="37">
        <v>1252</v>
      </c>
      <c r="L363" s="37">
        <v>1145</v>
      </c>
      <c r="M363" s="37">
        <v>1166</v>
      </c>
      <c r="N363" s="45">
        <v>1151</v>
      </c>
      <c r="O363" s="55">
        <v>1012</v>
      </c>
      <c r="P363" s="45">
        <f t="shared" si="133"/>
        <v>1252</v>
      </c>
      <c r="Q363" s="38">
        <f t="shared" si="134"/>
        <v>19.73</v>
      </c>
      <c r="R363" s="65">
        <v>9614200</v>
      </c>
      <c r="S363" s="65">
        <v>53135071</v>
      </c>
      <c r="T363" s="66">
        <f t="shared" si="135"/>
        <v>18.093888</v>
      </c>
      <c r="U363" s="36">
        <v>215</v>
      </c>
      <c r="V363">
        <v>1144</v>
      </c>
      <c r="W363">
        <f t="shared" si="148"/>
        <v>18.79</v>
      </c>
      <c r="X363" s="57">
        <v>559567.49702526897</v>
      </c>
      <c r="Y363" s="46">
        <v>947088</v>
      </c>
      <c r="Z363" s="37">
        <f t="shared" si="136"/>
        <v>0.42013600000000001</v>
      </c>
      <c r="AA363" s="37" t="str">
        <f t="shared" si="137"/>
        <v/>
      </c>
      <c r="AB363" s="37" t="str">
        <f t="shared" si="138"/>
        <v/>
      </c>
      <c r="AC363" s="76">
        <f t="shared" si="149"/>
        <v>859.59643322259217</v>
      </c>
      <c r="AD363" s="76">
        <f t="shared" si="150"/>
        <v>0</v>
      </c>
      <c r="AE363" s="76">
        <f t="shared" si="156"/>
        <v>0</v>
      </c>
      <c r="AF363" s="76" t="str">
        <f t="shared" si="151"/>
        <v/>
      </c>
      <c r="AG363" s="37" t="str">
        <f t="shared" si="139"/>
        <v/>
      </c>
      <c r="AH363" s="37" t="str">
        <f t="shared" si="140"/>
        <v/>
      </c>
      <c r="AI363" s="38">
        <f t="shared" si="152"/>
        <v>859.6</v>
      </c>
      <c r="AJ363" s="38">
        <f t="shared" si="141"/>
        <v>859.6</v>
      </c>
      <c r="AK363" s="36">
        <f t="shared" si="142"/>
        <v>628804</v>
      </c>
      <c r="AL363" s="39">
        <f t="shared" si="143"/>
        <v>0.12439734468690533</v>
      </c>
      <c r="AM363" s="36">
        <f t="shared" si="153"/>
        <v>29626.59600797806</v>
      </c>
      <c r="AN363" s="36">
        <f t="shared" si="154"/>
        <v>420270</v>
      </c>
      <c r="AO363" s="36">
        <f t="shared" si="144"/>
        <v>10050</v>
      </c>
      <c r="AP363" s="36">
        <f t="shared" si="145"/>
        <v>47354.400000000001</v>
      </c>
      <c r="AQ363" s="36">
        <f t="shared" si="155"/>
        <v>380593</v>
      </c>
      <c r="AR363" s="40">
        <f t="shared" si="146"/>
        <v>420270</v>
      </c>
      <c r="AS363" s="37"/>
      <c r="AT363" s="37">
        <f t="shared" si="147"/>
        <v>1</v>
      </c>
    </row>
    <row r="364" spans="1:46" ht="15" customHeight="1" x14ac:dyDescent="0.25">
      <c r="A364" s="43">
        <v>40</v>
      </c>
      <c r="B364" s="43">
        <v>300</v>
      </c>
      <c r="C364" s="44" t="s">
        <v>350</v>
      </c>
      <c r="D364" s="35">
        <v>2782</v>
      </c>
      <c r="E364" s="36">
        <v>137</v>
      </c>
      <c r="F364" s="58">
        <f t="shared" si="132"/>
        <v>2.1367205671564067</v>
      </c>
      <c r="G364" s="52">
        <v>17</v>
      </c>
      <c r="H364" s="52">
        <v>65</v>
      </c>
      <c r="I364" s="37">
        <f t="shared" si="157"/>
        <v>26.1538</v>
      </c>
      <c r="J364" s="37">
        <v>72</v>
      </c>
      <c r="K364" s="37">
        <v>102</v>
      </c>
      <c r="L364" s="37">
        <v>73</v>
      </c>
      <c r="M364" s="37">
        <v>72</v>
      </c>
      <c r="N364" s="48">
        <v>122</v>
      </c>
      <c r="O364" s="55">
        <v>137</v>
      </c>
      <c r="P364" s="45">
        <f t="shared" si="133"/>
        <v>137</v>
      </c>
      <c r="Q364" s="38">
        <f t="shared" si="134"/>
        <v>0</v>
      </c>
      <c r="R364" s="65">
        <v>602200</v>
      </c>
      <c r="S364" s="65">
        <v>16771300</v>
      </c>
      <c r="T364" s="66">
        <f t="shared" si="135"/>
        <v>3.5906579999999999</v>
      </c>
      <c r="U364" s="36">
        <v>24</v>
      </c>
      <c r="V364">
        <v>212</v>
      </c>
      <c r="W364">
        <f t="shared" si="148"/>
        <v>11.32</v>
      </c>
      <c r="X364" s="57">
        <v>148575.26622455701</v>
      </c>
      <c r="Y364" s="46">
        <v>32000</v>
      </c>
      <c r="Z364" s="37">
        <f t="shared" si="136"/>
        <v>0.42013600000000001</v>
      </c>
      <c r="AA364" s="37" t="str">
        <f t="shared" si="137"/>
        <v/>
      </c>
      <c r="AB364" s="37" t="str">
        <f t="shared" si="138"/>
        <v/>
      </c>
      <c r="AC364" s="76">
        <f t="shared" si="149"/>
        <v>668.4394287118057</v>
      </c>
      <c r="AD364" s="76">
        <f t="shared" si="150"/>
        <v>0</v>
      </c>
      <c r="AE364" s="76">
        <f t="shared" si="156"/>
        <v>0</v>
      </c>
      <c r="AF364" s="76" t="str">
        <f t="shared" si="151"/>
        <v/>
      </c>
      <c r="AG364" s="37" t="str">
        <f t="shared" si="139"/>
        <v/>
      </c>
      <c r="AH364" s="37" t="str">
        <f t="shared" si="140"/>
        <v/>
      </c>
      <c r="AI364" s="38">
        <f t="shared" si="152"/>
        <v>668.44</v>
      </c>
      <c r="AJ364" s="38">
        <f t="shared" si="141"/>
        <v>668.44</v>
      </c>
      <c r="AK364" s="36">
        <f t="shared" si="142"/>
        <v>29154</v>
      </c>
      <c r="AL364" s="39">
        <f t="shared" si="143"/>
        <v>0.12439734468690533</v>
      </c>
      <c r="AM364" s="36">
        <f t="shared" si="153"/>
        <v>3280.6067740830672</v>
      </c>
      <c r="AN364" s="36">
        <f t="shared" si="154"/>
        <v>6063</v>
      </c>
      <c r="AO364" s="36">
        <f t="shared" si="144"/>
        <v>1370</v>
      </c>
      <c r="AP364" s="36">
        <f t="shared" si="145"/>
        <v>1600</v>
      </c>
      <c r="AQ364" s="36">
        <f t="shared" si="155"/>
        <v>1412</v>
      </c>
      <c r="AR364" s="40">
        <f t="shared" si="146"/>
        <v>6063</v>
      </c>
      <c r="AS364" s="37"/>
      <c r="AT364" s="37">
        <f t="shared" si="147"/>
        <v>1</v>
      </c>
    </row>
    <row r="365" spans="1:46" ht="15" customHeight="1" x14ac:dyDescent="0.25">
      <c r="A365" s="43">
        <v>72</v>
      </c>
      <c r="B365" s="43">
        <v>500</v>
      </c>
      <c r="C365" s="44" t="s">
        <v>351</v>
      </c>
      <c r="D365" s="35">
        <v>320308</v>
      </c>
      <c r="E365" s="36">
        <v>976</v>
      </c>
      <c r="F365" s="58">
        <f t="shared" si="132"/>
        <v>2.9894498176666917</v>
      </c>
      <c r="G365" s="52">
        <v>129</v>
      </c>
      <c r="H365" s="52">
        <v>368</v>
      </c>
      <c r="I365" s="37">
        <f t="shared" si="157"/>
        <v>35.054299999999998</v>
      </c>
      <c r="J365" s="37">
        <v>730</v>
      </c>
      <c r="K365" s="37">
        <v>739</v>
      </c>
      <c r="L365" s="37">
        <v>746</v>
      </c>
      <c r="M365" s="37">
        <v>910</v>
      </c>
      <c r="N365" s="48">
        <v>886</v>
      </c>
      <c r="O365" s="55">
        <v>960</v>
      </c>
      <c r="P365" s="45">
        <f t="shared" si="133"/>
        <v>960</v>
      </c>
      <c r="Q365" s="38">
        <f t="shared" si="134"/>
        <v>0</v>
      </c>
      <c r="R365" s="65">
        <v>4818900</v>
      </c>
      <c r="S365" s="65">
        <v>82774507</v>
      </c>
      <c r="T365" s="66">
        <f t="shared" si="135"/>
        <v>5.82172</v>
      </c>
      <c r="U365" s="36">
        <v>110</v>
      </c>
      <c r="V365">
        <v>914</v>
      </c>
      <c r="W365">
        <f t="shared" si="148"/>
        <v>12.04</v>
      </c>
      <c r="X365" s="57">
        <v>715382.98583657201</v>
      </c>
      <c r="Y365" s="46">
        <v>565031</v>
      </c>
      <c r="Z365" s="37">
        <f t="shared" si="136"/>
        <v>0.42013600000000001</v>
      </c>
      <c r="AA365" s="37" t="str">
        <f t="shared" si="137"/>
        <v/>
      </c>
      <c r="AB365" s="37" t="str">
        <f t="shared" si="138"/>
        <v/>
      </c>
      <c r="AC365" s="76">
        <f t="shared" si="149"/>
        <v>856.78770737676587</v>
      </c>
      <c r="AD365" s="76">
        <f t="shared" si="150"/>
        <v>0</v>
      </c>
      <c r="AE365" s="76">
        <f t="shared" si="156"/>
        <v>0</v>
      </c>
      <c r="AF365" s="76" t="str">
        <f t="shared" si="151"/>
        <v/>
      </c>
      <c r="AG365" s="37" t="str">
        <f t="shared" si="139"/>
        <v/>
      </c>
      <c r="AH365" s="37" t="str">
        <f t="shared" si="140"/>
        <v/>
      </c>
      <c r="AI365" s="38">
        <f t="shared" si="152"/>
        <v>856.79</v>
      </c>
      <c r="AJ365" s="38">
        <f t="shared" si="141"/>
        <v>856.79</v>
      </c>
      <c r="AK365" s="36">
        <f t="shared" si="142"/>
        <v>535669</v>
      </c>
      <c r="AL365" s="39">
        <f t="shared" si="143"/>
        <v>0.12439734468690533</v>
      </c>
      <c r="AM365" s="36">
        <f t="shared" si="153"/>
        <v>26790.336549116619</v>
      </c>
      <c r="AN365" s="36">
        <f t="shared" si="154"/>
        <v>347098</v>
      </c>
      <c r="AO365" s="36">
        <f t="shared" si="144"/>
        <v>9760</v>
      </c>
      <c r="AP365" s="36">
        <f t="shared" si="145"/>
        <v>28251.550000000003</v>
      </c>
      <c r="AQ365" s="36">
        <f t="shared" si="155"/>
        <v>310548</v>
      </c>
      <c r="AR365" s="40">
        <f t="shared" si="146"/>
        <v>347098</v>
      </c>
      <c r="AS365" s="37"/>
      <c r="AT365" s="37">
        <f t="shared" si="147"/>
        <v>1</v>
      </c>
    </row>
    <row r="366" spans="1:46" ht="15" customHeight="1" x14ac:dyDescent="0.25">
      <c r="A366" s="43">
        <v>41</v>
      </c>
      <c r="B366" s="43">
        <v>200</v>
      </c>
      <c r="C366" s="44" t="s">
        <v>352</v>
      </c>
      <c r="D366" s="35">
        <v>277334</v>
      </c>
      <c r="E366" s="36">
        <v>609</v>
      </c>
      <c r="F366" s="58">
        <f t="shared" si="132"/>
        <v>2.7846172926328752</v>
      </c>
      <c r="G366" s="52">
        <v>133</v>
      </c>
      <c r="H366" s="52">
        <v>432</v>
      </c>
      <c r="I366" s="37">
        <f t="shared" si="157"/>
        <v>30.786999999999999</v>
      </c>
      <c r="J366" s="37">
        <v>712</v>
      </c>
      <c r="K366" s="37">
        <v>737</v>
      </c>
      <c r="L366" s="37">
        <v>684</v>
      </c>
      <c r="M366" s="37">
        <v>725</v>
      </c>
      <c r="N366" s="48">
        <v>713</v>
      </c>
      <c r="O366" s="55">
        <v>616</v>
      </c>
      <c r="P366" s="45">
        <f t="shared" si="133"/>
        <v>737</v>
      </c>
      <c r="Q366" s="38">
        <f t="shared" si="134"/>
        <v>17.37</v>
      </c>
      <c r="R366" s="65">
        <v>7244000</v>
      </c>
      <c r="S366" s="65">
        <v>38054664</v>
      </c>
      <c r="T366" s="66">
        <f t="shared" si="135"/>
        <v>19.035774</v>
      </c>
      <c r="U366" s="36">
        <v>223</v>
      </c>
      <c r="V366">
        <v>663</v>
      </c>
      <c r="W366">
        <f t="shared" si="148"/>
        <v>33.630000000000003</v>
      </c>
      <c r="X366" s="57">
        <v>299978.06785614899</v>
      </c>
      <c r="Y366" s="46">
        <v>331005</v>
      </c>
      <c r="Z366" s="37">
        <f t="shared" si="136"/>
        <v>0.42013600000000001</v>
      </c>
      <c r="AA366" s="37" t="str">
        <f t="shared" si="137"/>
        <v/>
      </c>
      <c r="AB366" s="37" t="str">
        <f t="shared" si="138"/>
        <v/>
      </c>
      <c r="AC366" s="76">
        <f t="shared" si="149"/>
        <v>811.54491374487156</v>
      </c>
      <c r="AD366" s="76">
        <f t="shared" si="150"/>
        <v>0</v>
      </c>
      <c r="AE366" s="76">
        <f t="shared" si="156"/>
        <v>0</v>
      </c>
      <c r="AF366" s="76" t="str">
        <f t="shared" si="151"/>
        <v/>
      </c>
      <c r="AG366" s="37" t="str">
        <f t="shared" si="139"/>
        <v/>
      </c>
      <c r="AH366" s="37" t="str">
        <f t="shared" si="140"/>
        <v/>
      </c>
      <c r="AI366" s="38">
        <f t="shared" si="152"/>
        <v>811.54</v>
      </c>
      <c r="AJ366" s="38">
        <f t="shared" si="141"/>
        <v>811.54</v>
      </c>
      <c r="AK366" s="36">
        <f t="shared" si="142"/>
        <v>368196</v>
      </c>
      <c r="AL366" s="39">
        <f t="shared" si="143"/>
        <v>0.12439734468690533</v>
      </c>
      <c r="AM366" s="36">
        <f t="shared" si="153"/>
        <v>11302.991532941593</v>
      </c>
      <c r="AN366" s="36">
        <f t="shared" si="154"/>
        <v>288637</v>
      </c>
      <c r="AO366" s="36">
        <f t="shared" si="144"/>
        <v>6090</v>
      </c>
      <c r="AP366" s="36">
        <f t="shared" si="145"/>
        <v>16550.25</v>
      </c>
      <c r="AQ366" s="36">
        <f t="shared" si="155"/>
        <v>271244</v>
      </c>
      <c r="AR366" s="40">
        <f t="shared" si="146"/>
        <v>288637</v>
      </c>
      <c r="AS366" s="37"/>
      <c r="AT366" s="37">
        <f t="shared" si="147"/>
        <v>1</v>
      </c>
    </row>
    <row r="367" spans="1:46" ht="15" customHeight="1" x14ac:dyDescent="0.25">
      <c r="A367" s="43">
        <v>54</v>
      </c>
      <c r="B367" s="43">
        <v>600</v>
      </c>
      <c r="C367" s="44" t="s">
        <v>353</v>
      </c>
      <c r="D367" s="35">
        <v>80076</v>
      </c>
      <c r="E367" s="36">
        <v>286</v>
      </c>
      <c r="F367" s="58">
        <f t="shared" si="132"/>
        <v>2.4563660331290431</v>
      </c>
      <c r="G367" s="52">
        <v>39</v>
      </c>
      <c r="H367" s="52">
        <v>113</v>
      </c>
      <c r="I367" s="37">
        <f t="shared" si="157"/>
        <v>34.513300000000001</v>
      </c>
      <c r="J367" s="37">
        <v>311</v>
      </c>
      <c r="K367" s="37">
        <v>336</v>
      </c>
      <c r="L367" s="37">
        <v>309</v>
      </c>
      <c r="M367" s="37">
        <v>315</v>
      </c>
      <c r="N367" s="48">
        <v>307</v>
      </c>
      <c r="O367" s="55">
        <v>289</v>
      </c>
      <c r="P367" s="45">
        <f t="shared" si="133"/>
        <v>336</v>
      </c>
      <c r="Q367" s="38">
        <f t="shared" si="134"/>
        <v>14.88</v>
      </c>
      <c r="R367" s="65">
        <v>1555200</v>
      </c>
      <c r="S367" s="65">
        <v>13644238</v>
      </c>
      <c r="T367" s="66">
        <f t="shared" si="135"/>
        <v>11.398218</v>
      </c>
      <c r="U367" s="36">
        <v>32</v>
      </c>
      <c r="V367">
        <v>215</v>
      </c>
      <c r="W367">
        <f t="shared" si="148"/>
        <v>14.88</v>
      </c>
      <c r="X367" s="57">
        <v>98888.438907171396</v>
      </c>
      <c r="Y367" s="46">
        <v>135606</v>
      </c>
      <c r="Z367" s="37">
        <f t="shared" si="136"/>
        <v>0.42013600000000001</v>
      </c>
      <c r="AA367" s="37" t="str">
        <f t="shared" si="137"/>
        <v/>
      </c>
      <c r="AB367" s="37" t="str">
        <f t="shared" si="138"/>
        <v/>
      </c>
      <c r="AC367" s="76">
        <f t="shared" si="149"/>
        <v>739.04176029944369</v>
      </c>
      <c r="AD367" s="76">
        <f t="shared" si="150"/>
        <v>0</v>
      </c>
      <c r="AE367" s="76">
        <f t="shared" si="156"/>
        <v>0</v>
      </c>
      <c r="AF367" s="76" t="str">
        <f t="shared" si="151"/>
        <v/>
      </c>
      <c r="AG367" s="37" t="str">
        <f t="shared" si="139"/>
        <v/>
      </c>
      <c r="AH367" s="37" t="str">
        <f t="shared" si="140"/>
        <v/>
      </c>
      <c r="AI367" s="38">
        <f t="shared" si="152"/>
        <v>739.04</v>
      </c>
      <c r="AJ367" s="38">
        <f t="shared" si="141"/>
        <v>739.04</v>
      </c>
      <c r="AK367" s="36">
        <f t="shared" si="142"/>
        <v>169819</v>
      </c>
      <c r="AL367" s="39">
        <f t="shared" si="143"/>
        <v>0.12439734468690533</v>
      </c>
      <c r="AM367" s="36">
        <f t="shared" si="153"/>
        <v>11163.790904236945</v>
      </c>
      <c r="AN367" s="36">
        <f t="shared" si="154"/>
        <v>91240</v>
      </c>
      <c r="AO367" s="36">
        <f t="shared" si="144"/>
        <v>2860</v>
      </c>
      <c r="AP367" s="36">
        <f t="shared" si="145"/>
        <v>6780.3</v>
      </c>
      <c r="AQ367" s="36">
        <f t="shared" si="155"/>
        <v>77216</v>
      </c>
      <c r="AR367" s="40">
        <f t="shared" si="146"/>
        <v>91240</v>
      </c>
      <c r="AS367" s="37"/>
      <c r="AT367" s="37">
        <f t="shared" si="147"/>
        <v>1</v>
      </c>
    </row>
    <row r="368" spans="1:46" ht="15" customHeight="1" x14ac:dyDescent="0.25">
      <c r="A368" s="43">
        <v>56</v>
      </c>
      <c r="B368" s="43">
        <v>1400</v>
      </c>
      <c r="C368" s="44" t="s">
        <v>354</v>
      </c>
      <c r="D368" s="35">
        <v>319997</v>
      </c>
      <c r="E368" s="36">
        <v>850</v>
      </c>
      <c r="F368" s="58">
        <f t="shared" si="132"/>
        <v>2.9294189257142929</v>
      </c>
      <c r="G368" s="52">
        <v>109</v>
      </c>
      <c r="H368" s="52">
        <v>406</v>
      </c>
      <c r="I368" s="37">
        <f t="shared" si="157"/>
        <v>26.847300000000001</v>
      </c>
      <c r="J368" s="37">
        <v>850</v>
      </c>
      <c r="K368" s="37">
        <v>832</v>
      </c>
      <c r="L368" s="37">
        <v>738</v>
      </c>
      <c r="M368" s="37">
        <v>719</v>
      </c>
      <c r="N368" s="48">
        <v>802</v>
      </c>
      <c r="O368" s="55">
        <v>854</v>
      </c>
      <c r="P368" s="45">
        <f t="shared" si="133"/>
        <v>854</v>
      </c>
      <c r="Q368" s="38">
        <f t="shared" si="134"/>
        <v>0.47</v>
      </c>
      <c r="R368" s="65">
        <v>6484200</v>
      </c>
      <c r="S368" s="65">
        <v>41171800</v>
      </c>
      <c r="T368" s="66">
        <f t="shared" si="135"/>
        <v>15.749129</v>
      </c>
      <c r="U368" s="36">
        <v>270</v>
      </c>
      <c r="V368">
        <v>776</v>
      </c>
      <c r="W368">
        <f t="shared" si="148"/>
        <v>34.79</v>
      </c>
      <c r="X368" s="57">
        <v>417145.49160982901</v>
      </c>
      <c r="Y368" s="46">
        <v>215558</v>
      </c>
      <c r="Z368" s="37">
        <f t="shared" si="136"/>
        <v>0.42013600000000001</v>
      </c>
      <c r="AA368" s="37" t="str">
        <f t="shared" si="137"/>
        <v/>
      </c>
      <c r="AB368" s="37" t="str">
        <f t="shared" si="138"/>
        <v/>
      </c>
      <c r="AC368" s="76">
        <f t="shared" si="149"/>
        <v>843.52826405499582</v>
      </c>
      <c r="AD368" s="76">
        <f t="shared" si="150"/>
        <v>0</v>
      </c>
      <c r="AE368" s="76">
        <f t="shared" si="156"/>
        <v>0</v>
      </c>
      <c r="AF368" s="76" t="str">
        <f t="shared" si="151"/>
        <v/>
      </c>
      <c r="AG368" s="37" t="str">
        <f t="shared" si="139"/>
        <v/>
      </c>
      <c r="AH368" s="37" t="str">
        <f t="shared" si="140"/>
        <v/>
      </c>
      <c r="AI368" s="38">
        <f t="shared" si="152"/>
        <v>843.53</v>
      </c>
      <c r="AJ368" s="38">
        <f t="shared" si="141"/>
        <v>843.53</v>
      </c>
      <c r="AK368" s="36">
        <f t="shared" si="142"/>
        <v>541743</v>
      </c>
      <c r="AL368" s="39">
        <f t="shared" si="143"/>
        <v>0.12439734468690533</v>
      </c>
      <c r="AM368" s="36">
        <f t="shared" si="153"/>
        <v>27584.613594942508</v>
      </c>
      <c r="AN368" s="36">
        <f t="shared" si="154"/>
        <v>347582</v>
      </c>
      <c r="AO368" s="36">
        <f t="shared" si="144"/>
        <v>8500</v>
      </c>
      <c r="AP368" s="36">
        <f t="shared" si="145"/>
        <v>10777.900000000001</v>
      </c>
      <c r="AQ368" s="36">
        <f t="shared" si="155"/>
        <v>311497</v>
      </c>
      <c r="AR368" s="40">
        <f t="shared" si="146"/>
        <v>347582</v>
      </c>
      <c r="AS368" s="37"/>
      <c r="AT368" s="37">
        <f t="shared" si="147"/>
        <v>1</v>
      </c>
    </row>
    <row r="369" spans="1:46" ht="15" customHeight="1" x14ac:dyDescent="0.25">
      <c r="A369" s="43">
        <v>58</v>
      </c>
      <c r="B369" s="43">
        <v>1100</v>
      </c>
      <c r="C369" s="44" t="s">
        <v>355</v>
      </c>
      <c r="D369" s="35">
        <v>15380</v>
      </c>
      <c r="E369" s="36">
        <v>59</v>
      </c>
      <c r="F369" s="58">
        <f t="shared" si="132"/>
        <v>1.7708520116421442</v>
      </c>
      <c r="G369" s="52">
        <v>12</v>
      </c>
      <c r="H369" s="52">
        <v>36</v>
      </c>
      <c r="I369" s="37">
        <f t="shared" si="157"/>
        <v>33.333300000000001</v>
      </c>
      <c r="J369" s="37">
        <v>56</v>
      </c>
      <c r="K369" s="37">
        <v>61</v>
      </c>
      <c r="L369" s="37">
        <v>78</v>
      </c>
      <c r="M369" s="37">
        <v>101</v>
      </c>
      <c r="N369" s="48">
        <v>71</v>
      </c>
      <c r="O369" s="55">
        <v>57</v>
      </c>
      <c r="P369" s="45">
        <f t="shared" si="133"/>
        <v>101</v>
      </c>
      <c r="Q369" s="38">
        <f t="shared" si="134"/>
        <v>41.58</v>
      </c>
      <c r="R369" s="65">
        <v>529100</v>
      </c>
      <c r="S369" s="65">
        <v>2778200</v>
      </c>
      <c r="T369" s="66">
        <f t="shared" si="135"/>
        <v>19.044705</v>
      </c>
      <c r="U369" s="36">
        <v>9</v>
      </c>
      <c r="V369">
        <v>45</v>
      </c>
      <c r="W369">
        <f t="shared" si="148"/>
        <v>20</v>
      </c>
      <c r="X369" s="57">
        <v>31854.665903717902</v>
      </c>
      <c r="Y369" s="46">
        <v>24187</v>
      </c>
      <c r="Z369" s="37">
        <f t="shared" si="136"/>
        <v>0.42013600000000001</v>
      </c>
      <c r="AA369" s="37" t="str">
        <f t="shared" si="137"/>
        <v/>
      </c>
      <c r="AB369" s="37" t="str">
        <f t="shared" si="138"/>
        <v/>
      </c>
      <c r="AC369" s="76">
        <f t="shared" si="149"/>
        <v>587.6274797754819</v>
      </c>
      <c r="AD369" s="76">
        <f t="shared" si="150"/>
        <v>0</v>
      </c>
      <c r="AE369" s="76">
        <f t="shared" si="156"/>
        <v>0</v>
      </c>
      <c r="AF369" s="76" t="str">
        <f t="shared" si="151"/>
        <v/>
      </c>
      <c r="AG369" s="37" t="str">
        <f t="shared" si="139"/>
        <v/>
      </c>
      <c r="AH369" s="37" t="str">
        <f t="shared" si="140"/>
        <v/>
      </c>
      <c r="AI369" s="38">
        <f t="shared" si="152"/>
        <v>587.63</v>
      </c>
      <c r="AJ369" s="38">
        <f t="shared" si="141"/>
        <v>587.63</v>
      </c>
      <c r="AK369" s="36">
        <f t="shared" si="142"/>
        <v>21287</v>
      </c>
      <c r="AL369" s="39">
        <f t="shared" si="143"/>
        <v>0.12439734468690533</v>
      </c>
      <c r="AM369" s="36">
        <f t="shared" si="153"/>
        <v>734.81511506554978</v>
      </c>
      <c r="AN369" s="36">
        <f t="shared" si="154"/>
        <v>16115</v>
      </c>
      <c r="AO369" s="36">
        <f t="shared" si="144"/>
        <v>590</v>
      </c>
      <c r="AP369" s="36">
        <f t="shared" si="145"/>
        <v>1209.3500000000001</v>
      </c>
      <c r="AQ369" s="36">
        <f t="shared" si="155"/>
        <v>14790</v>
      </c>
      <c r="AR369" s="40">
        <f t="shared" si="146"/>
        <v>16115</v>
      </c>
      <c r="AS369" s="37"/>
      <c r="AT369" s="37">
        <f t="shared" si="147"/>
        <v>1</v>
      </c>
    </row>
    <row r="370" spans="1:46" ht="15" customHeight="1" x14ac:dyDescent="0.25">
      <c r="A370" s="43">
        <v>26</v>
      </c>
      <c r="B370" s="43">
        <v>500</v>
      </c>
      <c r="C370" s="44" t="s">
        <v>356</v>
      </c>
      <c r="D370" s="35">
        <v>125035</v>
      </c>
      <c r="E370" s="36">
        <v>386</v>
      </c>
      <c r="F370" s="58">
        <f t="shared" si="132"/>
        <v>2.5865873046717551</v>
      </c>
      <c r="G370" s="52">
        <v>63</v>
      </c>
      <c r="H370" s="52">
        <v>275</v>
      </c>
      <c r="I370" s="37">
        <f t="shared" si="157"/>
        <v>22.909099999999999</v>
      </c>
      <c r="J370" s="37">
        <v>619</v>
      </c>
      <c r="K370" s="37">
        <v>600</v>
      </c>
      <c r="L370" s="37">
        <v>485</v>
      </c>
      <c r="M370" s="37">
        <v>452</v>
      </c>
      <c r="N370" s="48">
        <v>437</v>
      </c>
      <c r="O370" s="55">
        <v>384</v>
      </c>
      <c r="P370" s="45">
        <f t="shared" si="133"/>
        <v>619</v>
      </c>
      <c r="Q370" s="38">
        <f t="shared" si="134"/>
        <v>37.64</v>
      </c>
      <c r="R370" s="65">
        <v>9473800</v>
      </c>
      <c r="S370" s="65">
        <v>23726592</v>
      </c>
      <c r="T370" s="66">
        <f t="shared" si="135"/>
        <v>39.929037999999998</v>
      </c>
      <c r="U370" s="36">
        <v>114</v>
      </c>
      <c r="V370">
        <v>403</v>
      </c>
      <c r="W370">
        <f t="shared" si="148"/>
        <v>28.29</v>
      </c>
      <c r="X370" s="57">
        <v>310442.51916367898</v>
      </c>
      <c r="Y370" s="46">
        <v>268650</v>
      </c>
      <c r="Z370" s="37">
        <f t="shared" si="136"/>
        <v>0.42013600000000001</v>
      </c>
      <c r="AA370" s="37" t="str">
        <f t="shared" si="137"/>
        <v/>
      </c>
      <c r="AB370" s="37" t="str">
        <f t="shared" si="138"/>
        <v/>
      </c>
      <c r="AC370" s="76">
        <f t="shared" si="149"/>
        <v>767.80464409398326</v>
      </c>
      <c r="AD370" s="76">
        <f t="shared" si="150"/>
        <v>0</v>
      </c>
      <c r="AE370" s="76">
        <f t="shared" si="156"/>
        <v>0</v>
      </c>
      <c r="AF370" s="76" t="str">
        <f t="shared" si="151"/>
        <v/>
      </c>
      <c r="AG370" s="37" t="str">
        <f t="shared" si="139"/>
        <v/>
      </c>
      <c r="AH370" s="37" t="str">
        <f t="shared" si="140"/>
        <v/>
      </c>
      <c r="AI370" s="38">
        <f t="shared" si="152"/>
        <v>767.8</v>
      </c>
      <c r="AJ370" s="38">
        <f t="shared" si="141"/>
        <v>767.8</v>
      </c>
      <c r="AK370" s="36">
        <f t="shared" si="142"/>
        <v>165943</v>
      </c>
      <c r="AL370" s="39">
        <f t="shared" si="143"/>
        <v>0.12439734468690533</v>
      </c>
      <c r="AM370" s="36">
        <f t="shared" si="153"/>
        <v>5088.8465764519233</v>
      </c>
      <c r="AN370" s="36">
        <f t="shared" si="154"/>
        <v>130124</v>
      </c>
      <c r="AO370" s="36">
        <f t="shared" si="144"/>
        <v>3860</v>
      </c>
      <c r="AP370" s="36">
        <f t="shared" si="145"/>
        <v>13432.5</v>
      </c>
      <c r="AQ370" s="36">
        <f t="shared" si="155"/>
        <v>121175</v>
      </c>
      <c r="AR370" s="40">
        <f t="shared" si="146"/>
        <v>130124</v>
      </c>
      <c r="AS370" s="37"/>
      <c r="AT370" s="37">
        <f t="shared" si="147"/>
        <v>1</v>
      </c>
    </row>
    <row r="371" spans="1:46" ht="15" customHeight="1" x14ac:dyDescent="0.25">
      <c r="A371" s="43">
        <v>69</v>
      </c>
      <c r="B371" s="43">
        <v>3600</v>
      </c>
      <c r="C371" s="44" t="s">
        <v>357</v>
      </c>
      <c r="D371" s="35">
        <v>0</v>
      </c>
      <c r="E371" s="36">
        <v>10030</v>
      </c>
      <c r="F371" s="58">
        <f t="shared" si="132"/>
        <v>4.0013009330204179</v>
      </c>
      <c r="G371" s="52">
        <v>360</v>
      </c>
      <c r="H371" s="52">
        <v>3995</v>
      </c>
      <c r="I371" s="37">
        <f t="shared" si="157"/>
        <v>9.0113000000000003</v>
      </c>
      <c r="J371" s="37">
        <v>0</v>
      </c>
      <c r="K371" s="37">
        <v>6759</v>
      </c>
      <c r="L371" s="37">
        <v>6761</v>
      </c>
      <c r="M371" s="37">
        <v>7448</v>
      </c>
      <c r="N371" s="45">
        <v>9414</v>
      </c>
      <c r="O371" s="55">
        <v>10221</v>
      </c>
      <c r="P371" s="45">
        <f t="shared" si="133"/>
        <v>10221</v>
      </c>
      <c r="Q371" s="38">
        <f t="shared" si="134"/>
        <v>1.87</v>
      </c>
      <c r="R371" s="65">
        <v>312126600</v>
      </c>
      <c r="S371" s="65">
        <v>1321524715</v>
      </c>
      <c r="T371" s="66">
        <f t="shared" si="135"/>
        <v>23.618673000000001</v>
      </c>
      <c r="U371" s="36">
        <v>1530</v>
      </c>
      <c r="V371">
        <v>10128</v>
      </c>
      <c r="W371">
        <f t="shared" si="148"/>
        <v>15.11</v>
      </c>
      <c r="X371" s="57">
        <v>15970351.069889501</v>
      </c>
      <c r="Y371" s="46">
        <v>7114423</v>
      </c>
      <c r="Z371" s="37">
        <f t="shared" si="136"/>
        <v>0.42013600000000001</v>
      </c>
      <c r="AA371" s="37" t="str">
        <f t="shared" si="137"/>
        <v/>
      </c>
      <c r="AB371" s="37">
        <f t="shared" si="138"/>
        <v>0.97</v>
      </c>
      <c r="AC371" s="76">
        <f t="shared" si="149"/>
        <v>0</v>
      </c>
      <c r="AD371" s="76">
        <f t="shared" si="150"/>
        <v>925.86946061424999</v>
      </c>
      <c r="AE371" s="76">
        <f t="shared" si="156"/>
        <v>801.30329566004991</v>
      </c>
      <c r="AF371" s="76" t="str">
        <f t="shared" si="151"/>
        <v/>
      </c>
      <c r="AG371" s="37">
        <f t="shared" si="139"/>
        <v>922.13247566562393</v>
      </c>
      <c r="AH371" s="37">
        <f t="shared" si="140"/>
        <v>1</v>
      </c>
      <c r="AI371" s="38">
        <f t="shared" si="152"/>
        <v>922.13</v>
      </c>
      <c r="AJ371" s="38">
        <f t="shared" si="141"/>
        <v>922.13</v>
      </c>
      <c r="AK371" s="36">
        <f t="shared" si="142"/>
        <v>2539244</v>
      </c>
      <c r="AL371" s="39">
        <f t="shared" si="143"/>
        <v>0.12439734468690533</v>
      </c>
      <c r="AM371" s="36">
        <f t="shared" si="153"/>
        <v>315875.21111215622</v>
      </c>
      <c r="AN371" s="36">
        <f t="shared" si="154"/>
        <v>315875</v>
      </c>
      <c r="AO371" s="36">
        <f t="shared" si="144"/>
        <v>100300</v>
      </c>
      <c r="AP371" s="36">
        <f t="shared" si="145"/>
        <v>355721.15</v>
      </c>
      <c r="AQ371" s="36">
        <f t="shared" si="155"/>
        <v>-100300</v>
      </c>
      <c r="AR371" s="40">
        <f t="shared" si="146"/>
        <v>315875</v>
      </c>
      <c r="AS371" s="37"/>
      <c r="AT371" s="37">
        <f t="shared" si="147"/>
        <v>1</v>
      </c>
    </row>
    <row r="372" spans="1:46" ht="15" customHeight="1" x14ac:dyDescent="0.25">
      <c r="A372" s="43">
        <v>32</v>
      </c>
      <c r="B372" s="43">
        <v>200</v>
      </c>
      <c r="C372" s="44" t="s">
        <v>358</v>
      </c>
      <c r="D372" s="35">
        <v>271079</v>
      </c>
      <c r="E372" s="36">
        <v>603</v>
      </c>
      <c r="F372" s="58">
        <f t="shared" si="132"/>
        <v>2.7803173121401512</v>
      </c>
      <c r="G372" s="52">
        <v>113</v>
      </c>
      <c r="H372" s="52">
        <v>292</v>
      </c>
      <c r="I372" s="37">
        <f t="shared" si="157"/>
        <v>38.698599999999999</v>
      </c>
      <c r="J372" s="37">
        <v>777</v>
      </c>
      <c r="K372" s="37">
        <v>783</v>
      </c>
      <c r="L372" s="37">
        <v>730</v>
      </c>
      <c r="M372" s="37">
        <v>768</v>
      </c>
      <c r="N372" s="48">
        <v>698</v>
      </c>
      <c r="O372" s="55">
        <v>602</v>
      </c>
      <c r="P372" s="45">
        <f t="shared" si="133"/>
        <v>783</v>
      </c>
      <c r="Q372" s="38">
        <f t="shared" si="134"/>
        <v>22.99</v>
      </c>
      <c r="R372" s="65">
        <v>15038600</v>
      </c>
      <c r="S372" s="65">
        <v>44987700</v>
      </c>
      <c r="T372" s="66">
        <f t="shared" si="135"/>
        <v>33.428248000000004</v>
      </c>
      <c r="U372" s="36">
        <v>144</v>
      </c>
      <c r="V372">
        <v>583</v>
      </c>
      <c r="W372">
        <f t="shared" si="148"/>
        <v>24.7</v>
      </c>
      <c r="X372" s="57">
        <v>567083.92829851201</v>
      </c>
      <c r="Y372" s="46">
        <v>261174</v>
      </c>
      <c r="Z372" s="37">
        <f t="shared" si="136"/>
        <v>0.42013600000000001</v>
      </c>
      <c r="AA372" s="37" t="str">
        <f t="shared" si="137"/>
        <v/>
      </c>
      <c r="AB372" s="37" t="str">
        <f t="shared" si="138"/>
        <v/>
      </c>
      <c r="AC372" s="76">
        <f t="shared" si="149"/>
        <v>810.59514695358018</v>
      </c>
      <c r="AD372" s="76">
        <f t="shared" si="150"/>
        <v>0</v>
      </c>
      <c r="AE372" s="76">
        <f t="shared" si="156"/>
        <v>0</v>
      </c>
      <c r="AF372" s="76" t="str">
        <f t="shared" si="151"/>
        <v/>
      </c>
      <c r="AG372" s="37" t="str">
        <f t="shared" si="139"/>
        <v/>
      </c>
      <c r="AH372" s="37" t="str">
        <f t="shared" si="140"/>
        <v/>
      </c>
      <c r="AI372" s="38">
        <f t="shared" si="152"/>
        <v>810.6</v>
      </c>
      <c r="AJ372" s="38">
        <f t="shared" si="141"/>
        <v>810.6</v>
      </c>
      <c r="AK372" s="36">
        <f t="shared" si="142"/>
        <v>250539</v>
      </c>
      <c r="AL372" s="39">
        <f t="shared" si="143"/>
        <v>0.12439734468690533</v>
      </c>
      <c r="AM372" s="36">
        <f t="shared" si="153"/>
        <v>-2555.1214598690353</v>
      </c>
      <c r="AN372" s="36">
        <f t="shared" si="154"/>
        <v>250539</v>
      </c>
      <c r="AO372" s="36">
        <f t="shared" si="144"/>
        <v>6030</v>
      </c>
      <c r="AP372" s="36">
        <f t="shared" si="145"/>
        <v>13058.7</v>
      </c>
      <c r="AQ372" s="36">
        <f t="shared" si="155"/>
        <v>265049</v>
      </c>
      <c r="AR372" s="40">
        <f t="shared" si="146"/>
        <v>265049</v>
      </c>
      <c r="AS372" s="37"/>
      <c r="AT372" s="37">
        <f t="shared" si="147"/>
        <v>1</v>
      </c>
    </row>
    <row r="373" spans="1:46" ht="15" customHeight="1" x14ac:dyDescent="0.25">
      <c r="A373" s="43">
        <v>77</v>
      </c>
      <c r="B373" s="43">
        <v>700</v>
      </c>
      <c r="C373" s="44" t="s">
        <v>359</v>
      </c>
      <c r="D373" s="35">
        <v>74720</v>
      </c>
      <c r="E373" s="36">
        <v>253</v>
      </c>
      <c r="F373" s="58">
        <f t="shared" si="132"/>
        <v>2.403120521175818</v>
      </c>
      <c r="G373" s="52">
        <v>46</v>
      </c>
      <c r="H373" s="52">
        <v>119</v>
      </c>
      <c r="I373" s="37">
        <f t="shared" si="157"/>
        <v>38.655499999999996</v>
      </c>
      <c r="J373" s="37">
        <v>198</v>
      </c>
      <c r="K373" s="37">
        <v>299</v>
      </c>
      <c r="L373" s="37">
        <v>269</v>
      </c>
      <c r="M373" s="37">
        <v>267</v>
      </c>
      <c r="N373" s="48">
        <v>266</v>
      </c>
      <c r="O373" s="55">
        <v>251</v>
      </c>
      <c r="P373" s="45">
        <f t="shared" si="133"/>
        <v>299</v>
      </c>
      <c r="Q373" s="38">
        <f t="shared" si="134"/>
        <v>15.38</v>
      </c>
      <c r="R373" s="65">
        <v>719900</v>
      </c>
      <c r="S373" s="65">
        <v>9771173</v>
      </c>
      <c r="T373" s="66">
        <f t="shared" si="135"/>
        <v>7.3675899999999999</v>
      </c>
      <c r="U373" s="36">
        <v>43</v>
      </c>
      <c r="V373">
        <v>239</v>
      </c>
      <c r="W373">
        <f t="shared" si="148"/>
        <v>17.989999999999998</v>
      </c>
      <c r="X373" s="57">
        <v>87382.586906057404</v>
      </c>
      <c r="Y373" s="46">
        <v>68287</v>
      </c>
      <c r="Z373" s="37">
        <f t="shared" si="136"/>
        <v>0.42013600000000001</v>
      </c>
      <c r="AA373" s="37" t="str">
        <f t="shared" si="137"/>
        <v/>
      </c>
      <c r="AB373" s="37" t="str">
        <f t="shared" si="138"/>
        <v/>
      </c>
      <c r="AC373" s="76">
        <f t="shared" si="149"/>
        <v>727.28105135575117</v>
      </c>
      <c r="AD373" s="76">
        <f t="shared" si="150"/>
        <v>0</v>
      </c>
      <c r="AE373" s="76">
        <f t="shared" si="156"/>
        <v>0</v>
      </c>
      <c r="AF373" s="76" t="str">
        <f t="shared" si="151"/>
        <v/>
      </c>
      <c r="AG373" s="37" t="str">
        <f t="shared" si="139"/>
        <v/>
      </c>
      <c r="AH373" s="37" t="str">
        <f t="shared" si="140"/>
        <v/>
      </c>
      <c r="AI373" s="38">
        <f t="shared" si="152"/>
        <v>727.28</v>
      </c>
      <c r="AJ373" s="38">
        <f t="shared" si="141"/>
        <v>727.28</v>
      </c>
      <c r="AK373" s="36">
        <f t="shared" si="142"/>
        <v>147289</v>
      </c>
      <c r="AL373" s="39">
        <f t="shared" si="143"/>
        <v>0.12439734468690533</v>
      </c>
      <c r="AM373" s="36">
        <f t="shared" si="153"/>
        <v>9027.3909065840326</v>
      </c>
      <c r="AN373" s="36">
        <f t="shared" si="154"/>
        <v>83747</v>
      </c>
      <c r="AO373" s="36">
        <f t="shared" si="144"/>
        <v>2530</v>
      </c>
      <c r="AP373" s="36">
        <f t="shared" si="145"/>
        <v>3414.3500000000004</v>
      </c>
      <c r="AQ373" s="36">
        <f t="shared" si="155"/>
        <v>72190</v>
      </c>
      <c r="AR373" s="40">
        <f t="shared" si="146"/>
        <v>83747</v>
      </c>
      <c r="AS373" s="37"/>
      <c r="AT373" s="37">
        <f t="shared" si="147"/>
        <v>1</v>
      </c>
    </row>
    <row r="374" spans="1:46" ht="15" customHeight="1" x14ac:dyDescent="0.25">
      <c r="A374" s="43">
        <v>69</v>
      </c>
      <c r="B374" s="43">
        <v>3800</v>
      </c>
      <c r="C374" s="44" t="s">
        <v>360</v>
      </c>
      <c r="D374" s="35">
        <v>8360051</v>
      </c>
      <c r="E374" s="36">
        <v>16064</v>
      </c>
      <c r="F374" s="58">
        <f t="shared" si="132"/>
        <v>4.205853695464925</v>
      </c>
      <c r="G374" s="52">
        <v>2188</v>
      </c>
      <c r="H374" s="52">
        <v>8403</v>
      </c>
      <c r="I374" s="37">
        <f t="shared" si="157"/>
        <v>26.038299999999996</v>
      </c>
      <c r="J374" s="37">
        <v>16104</v>
      </c>
      <c r="K374" s="37">
        <v>21193</v>
      </c>
      <c r="L374" s="37">
        <v>18046</v>
      </c>
      <c r="M374" s="37">
        <v>17071</v>
      </c>
      <c r="N374" s="45">
        <v>16361</v>
      </c>
      <c r="O374" s="55">
        <v>16214</v>
      </c>
      <c r="P374" s="45">
        <f t="shared" si="133"/>
        <v>21193</v>
      </c>
      <c r="Q374" s="38">
        <f t="shared" si="134"/>
        <v>24.2</v>
      </c>
      <c r="R374" s="65">
        <v>160204900</v>
      </c>
      <c r="S374" s="65">
        <v>847992478</v>
      </c>
      <c r="T374" s="66">
        <f t="shared" si="135"/>
        <v>18.892254999999999</v>
      </c>
      <c r="U374" s="36">
        <v>3596</v>
      </c>
      <c r="V374">
        <v>16224</v>
      </c>
      <c r="W374">
        <f t="shared" si="148"/>
        <v>22.16</v>
      </c>
      <c r="X374" s="57">
        <v>10570113.282392999</v>
      </c>
      <c r="Y374" s="46">
        <v>9007268</v>
      </c>
      <c r="Z374" s="37">
        <f t="shared" si="136"/>
        <v>0.42013600000000001</v>
      </c>
      <c r="AA374" s="37" t="str">
        <f t="shared" si="137"/>
        <v/>
      </c>
      <c r="AB374" s="37" t="str">
        <f t="shared" si="138"/>
        <v/>
      </c>
      <c r="AC374" s="76">
        <f t="shared" si="149"/>
        <v>0</v>
      </c>
      <c r="AD374" s="76">
        <f t="shared" si="150"/>
        <v>0</v>
      </c>
      <c r="AE374" s="76">
        <f t="shared" si="156"/>
        <v>1274.7990970367498</v>
      </c>
      <c r="AF374" s="76" t="str">
        <f t="shared" si="151"/>
        <v/>
      </c>
      <c r="AG374" s="37" t="str">
        <f t="shared" si="139"/>
        <v/>
      </c>
      <c r="AH374" s="37" t="str">
        <f t="shared" si="140"/>
        <v/>
      </c>
      <c r="AI374" s="38">
        <f t="shared" si="152"/>
        <v>1274.8</v>
      </c>
      <c r="AJ374" s="38">
        <f t="shared" si="141"/>
        <v>1274.8</v>
      </c>
      <c r="AK374" s="36">
        <f t="shared" si="142"/>
        <v>16037502</v>
      </c>
      <c r="AL374" s="39">
        <f t="shared" si="143"/>
        <v>0.12439734468690533</v>
      </c>
      <c r="AM374" s="36">
        <f t="shared" si="153"/>
        <v>955054.51836382598</v>
      </c>
      <c r="AN374" s="36">
        <f t="shared" si="154"/>
        <v>9315106</v>
      </c>
      <c r="AO374" s="36">
        <f t="shared" si="144"/>
        <v>160640</v>
      </c>
      <c r="AP374" s="36">
        <f t="shared" si="145"/>
        <v>450363.4</v>
      </c>
      <c r="AQ374" s="36">
        <f t="shared" si="155"/>
        <v>8199411</v>
      </c>
      <c r="AR374" s="40">
        <f t="shared" si="146"/>
        <v>9315106</v>
      </c>
      <c r="AS374" s="37"/>
      <c r="AT374" s="37">
        <f t="shared" si="147"/>
        <v>1</v>
      </c>
    </row>
    <row r="375" spans="1:46" ht="15" customHeight="1" x14ac:dyDescent="0.25">
      <c r="A375" s="43">
        <v>1</v>
      </c>
      <c r="B375" s="43">
        <v>700</v>
      </c>
      <c r="C375" s="44" t="s">
        <v>361</v>
      </c>
      <c r="D375" s="35">
        <v>142089</v>
      </c>
      <c r="E375" s="36">
        <v>618</v>
      </c>
      <c r="F375" s="58">
        <f t="shared" si="132"/>
        <v>2.7909884750888159</v>
      </c>
      <c r="G375" s="52">
        <v>18</v>
      </c>
      <c r="H375" s="52">
        <v>367</v>
      </c>
      <c r="I375" s="37">
        <f t="shared" si="157"/>
        <v>4.9046000000000003</v>
      </c>
      <c r="J375" s="37">
        <v>357</v>
      </c>
      <c r="K375" s="37">
        <v>533</v>
      </c>
      <c r="L375" s="37">
        <v>469</v>
      </c>
      <c r="M375" s="37">
        <v>479</v>
      </c>
      <c r="N375" s="48">
        <v>633</v>
      </c>
      <c r="O375" s="55">
        <v>613</v>
      </c>
      <c r="P375" s="45">
        <f t="shared" si="133"/>
        <v>633</v>
      </c>
      <c r="Q375" s="38">
        <f t="shared" si="134"/>
        <v>2.37</v>
      </c>
      <c r="R375" s="65">
        <v>3853700</v>
      </c>
      <c r="S375" s="65">
        <v>36878503</v>
      </c>
      <c r="T375" s="66">
        <f t="shared" si="135"/>
        <v>10.449719</v>
      </c>
      <c r="U375" s="36">
        <v>148</v>
      </c>
      <c r="V375">
        <v>569</v>
      </c>
      <c r="W375">
        <f t="shared" si="148"/>
        <v>26.01</v>
      </c>
      <c r="X375" s="57">
        <v>320577.75350773602</v>
      </c>
      <c r="Y375" s="46">
        <v>208755</v>
      </c>
      <c r="Z375" s="37">
        <f t="shared" si="136"/>
        <v>0.42013600000000001</v>
      </c>
      <c r="AA375" s="37" t="str">
        <f t="shared" si="137"/>
        <v/>
      </c>
      <c r="AB375" s="37" t="str">
        <f t="shared" si="138"/>
        <v/>
      </c>
      <c r="AC375" s="76">
        <f t="shared" si="149"/>
        <v>812.95216141219237</v>
      </c>
      <c r="AD375" s="76">
        <f t="shared" si="150"/>
        <v>0</v>
      </c>
      <c r="AE375" s="76">
        <f t="shared" si="156"/>
        <v>0</v>
      </c>
      <c r="AF375" s="76" t="str">
        <f t="shared" si="151"/>
        <v/>
      </c>
      <c r="AG375" s="37" t="str">
        <f t="shared" si="139"/>
        <v/>
      </c>
      <c r="AH375" s="37" t="str">
        <f t="shared" si="140"/>
        <v/>
      </c>
      <c r="AI375" s="38">
        <f t="shared" si="152"/>
        <v>812.95</v>
      </c>
      <c r="AJ375" s="38">
        <f t="shared" si="141"/>
        <v>812.95</v>
      </c>
      <c r="AK375" s="36">
        <f t="shared" si="142"/>
        <v>367717</v>
      </c>
      <c r="AL375" s="39">
        <f t="shared" si="143"/>
        <v>0.12439734468690533</v>
      </c>
      <c r="AM375" s="36">
        <f t="shared" si="153"/>
        <v>28067.524087017075</v>
      </c>
      <c r="AN375" s="36">
        <f t="shared" si="154"/>
        <v>170157</v>
      </c>
      <c r="AO375" s="36">
        <f t="shared" si="144"/>
        <v>6180</v>
      </c>
      <c r="AP375" s="36">
        <f t="shared" si="145"/>
        <v>10437.75</v>
      </c>
      <c r="AQ375" s="36">
        <f t="shared" si="155"/>
        <v>135909</v>
      </c>
      <c r="AR375" s="40">
        <f t="shared" si="146"/>
        <v>170157</v>
      </c>
      <c r="AS375" s="37"/>
      <c r="AT375" s="37">
        <f t="shared" si="147"/>
        <v>1</v>
      </c>
    </row>
    <row r="376" spans="1:46" ht="15" customHeight="1" x14ac:dyDescent="0.25">
      <c r="A376" s="43">
        <v>49</v>
      </c>
      <c r="B376" s="43">
        <v>700</v>
      </c>
      <c r="C376" s="44" t="s">
        <v>362</v>
      </c>
      <c r="D376" s="35">
        <v>5770</v>
      </c>
      <c r="E376" s="36">
        <v>23</v>
      </c>
      <c r="F376" s="58">
        <f t="shared" si="132"/>
        <v>1.3617278360175928</v>
      </c>
      <c r="G376" s="52">
        <v>3</v>
      </c>
      <c r="H376" s="52">
        <v>16</v>
      </c>
      <c r="I376" s="37">
        <f t="shared" si="157"/>
        <v>18.75</v>
      </c>
      <c r="J376" s="37">
        <v>49</v>
      </c>
      <c r="K376" s="37">
        <v>51</v>
      </c>
      <c r="L376" s="37">
        <v>45</v>
      </c>
      <c r="M376" s="37">
        <v>29</v>
      </c>
      <c r="N376" s="48">
        <v>38</v>
      </c>
      <c r="O376" s="55">
        <v>23</v>
      </c>
      <c r="P376" s="45">
        <f t="shared" si="133"/>
        <v>51</v>
      </c>
      <c r="Q376" s="38">
        <f t="shared" si="134"/>
        <v>54.9</v>
      </c>
      <c r="R376" s="65">
        <v>109500</v>
      </c>
      <c r="S376" s="65">
        <v>1999900</v>
      </c>
      <c r="T376" s="66">
        <f t="shared" si="135"/>
        <v>5.4752739999999998</v>
      </c>
      <c r="U376" s="36">
        <v>4</v>
      </c>
      <c r="V376">
        <v>25</v>
      </c>
      <c r="W376">
        <f t="shared" si="148"/>
        <v>16</v>
      </c>
      <c r="X376" s="57">
        <v>17234.0343584353</v>
      </c>
      <c r="Y376" s="46">
        <v>4450</v>
      </c>
      <c r="Z376" s="37">
        <f t="shared" si="136"/>
        <v>0.42013600000000001</v>
      </c>
      <c r="AA376" s="37" t="str">
        <f t="shared" si="137"/>
        <v/>
      </c>
      <c r="AB376" s="37" t="str">
        <f t="shared" si="138"/>
        <v/>
      </c>
      <c r="AC376" s="76">
        <f t="shared" si="149"/>
        <v>497.26135923605784</v>
      </c>
      <c r="AD376" s="76">
        <f t="shared" si="150"/>
        <v>0</v>
      </c>
      <c r="AE376" s="76">
        <f t="shared" si="156"/>
        <v>0</v>
      </c>
      <c r="AF376" s="76" t="str">
        <f t="shared" si="151"/>
        <v/>
      </c>
      <c r="AG376" s="37" t="str">
        <f t="shared" si="139"/>
        <v/>
      </c>
      <c r="AH376" s="37" t="str">
        <f t="shared" si="140"/>
        <v/>
      </c>
      <c r="AI376" s="38">
        <f t="shared" si="152"/>
        <v>497.26</v>
      </c>
      <c r="AJ376" s="38">
        <f t="shared" si="141"/>
        <v>497.26</v>
      </c>
      <c r="AK376" s="36">
        <f t="shared" si="142"/>
        <v>4196</v>
      </c>
      <c r="AL376" s="39">
        <f t="shared" si="143"/>
        <v>0.12439734468690533</v>
      </c>
      <c r="AM376" s="36">
        <f t="shared" si="153"/>
        <v>-195.80142053718899</v>
      </c>
      <c r="AN376" s="36">
        <f t="shared" si="154"/>
        <v>4196</v>
      </c>
      <c r="AO376" s="36">
        <f t="shared" si="144"/>
        <v>230</v>
      </c>
      <c r="AP376" s="36">
        <f t="shared" si="145"/>
        <v>222.5</v>
      </c>
      <c r="AQ376" s="36">
        <f t="shared" si="155"/>
        <v>5548</v>
      </c>
      <c r="AR376" s="40">
        <f t="shared" si="146"/>
        <v>5548</v>
      </c>
      <c r="AS376" s="37"/>
      <c r="AT376" s="37">
        <f t="shared" si="147"/>
        <v>1</v>
      </c>
    </row>
    <row r="377" spans="1:46" ht="15" customHeight="1" x14ac:dyDescent="0.25">
      <c r="A377" s="43">
        <v>67</v>
      </c>
      <c r="B377" s="43">
        <v>500</v>
      </c>
      <c r="C377" s="44" t="s">
        <v>363</v>
      </c>
      <c r="D377" s="35">
        <v>219315</v>
      </c>
      <c r="E377" s="36">
        <v>689</v>
      </c>
      <c r="F377" s="58">
        <f t="shared" si="132"/>
        <v>2.8382192219076257</v>
      </c>
      <c r="G377" s="52">
        <v>107</v>
      </c>
      <c r="H377" s="52">
        <v>352</v>
      </c>
      <c r="I377" s="37">
        <f t="shared" si="157"/>
        <v>30.3977</v>
      </c>
      <c r="J377" s="37">
        <v>571</v>
      </c>
      <c r="K377" s="37">
        <v>598</v>
      </c>
      <c r="L377" s="37">
        <v>607</v>
      </c>
      <c r="M377" s="37">
        <v>565</v>
      </c>
      <c r="N377" s="48">
        <v>686</v>
      </c>
      <c r="O377" s="55">
        <v>686</v>
      </c>
      <c r="P377" s="45">
        <f t="shared" si="133"/>
        <v>686</v>
      </c>
      <c r="Q377" s="38">
        <f t="shared" si="134"/>
        <v>0</v>
      </c>
      <c r="R377" s="65">
        <v>2990000</v>
      </c>
      <c r="S377" s="65">
        <v>42207532</v>
      </c>
      <c r="T377" s="66">
        <f t="shared" si="135"/>
        <v>7.0840439999999996</v>
      </c>
      <c r="U377" s="36">
        <v>145</v>
      </c>
      <c r="V377">
        <v>809</v>
      </c>
      <c r="W377">
        <f t="shared" si="148"/>
        <v>17.920000000000002</v>
      </c>
      <c r="X377" s="57">
        <v>386949.17196021398</v>
      </c>
      <c r="Y377" s="46">
        <v>139710</v>
      </c>
      <c r="Z377" s="37">
        <f t="shared" si="136"/>
        <v>0.42013600000000001</v>
      </c>
      <c r="AA377" s="37" t="str">
        <f t="shared" si="137"/>
        <v/>
      </c>
      <c r="AB377" s="37" t="str">
        <f t="shared" si="138"/>
        <v/>
      </c>
      <c r="AC377" s="76">
        <f t="shared" si="149"/>
        <v>823.38434707729061</v>
      </c>
      <c r="AD377" s="76">
        <f t="shared" si="150"/>
        <v>0</v>
      </c>
      <c r="AE377" s="76">
        <f t="shared" si="156"/>
        <v>0</v>
      </c>
      <c r="AF377" s="76" t="str">
        <f t="shared" si="151"/>
        <v/>
      </c>
      <c r="AG377" s="37" t="str">
        <f t="shared" si="139"/>
        <v/>
      </c>
      <c r="AH377" s="37" t="str">
        <f t="shared" si="140"/>
        <v/>
      </c>
      <c r="AI377" s="38">
        <f t="shared" si="152"/>
        <v>823.38</v>
      </c>
      <c r="AJ377" s="38">
        <f t="shared" si="141"/>
        <v>823.38</v>
      </c>
      <c r="AK377" s="36">
        <f t="shared" si="142"/>
        <v>404738</v>
      </c>
      <c r="AL377" s="39">
        <f t="shared" si="143"/>
        <v>0.12439734468690533</v>
      </c>
      <c r="AM377" s="36">
        <f t="shared" si="153"/>
        <v>23066.128843880047</v>
      </c>
      <c r="AN377" s="36">
        <f t="shared" si="154"/>
        <v>242381</v>
      </c>
      <c r="AO377" s="36">
        <f t="shared" si="144"/>
        <v>6890</v>
      </c>
      <c r="AP377" s="36">
        <f t="shared" si="145"/>
        <v>6985.5</v>
      </c>
      <c r="AQ377" s="36">
        <f t="shared" si="155"/>
        <v>212425</v>
      </c>
      <c r="AR377" s="40">
        <f t="shared" si="146"/>
        <v>242381</v>
      </c>
      <c r="AS377" s="37"/>
      <c r="AT377" s="37">
        <f t="shared" si="147"/>
        <v>1</v>
      </c>
    </row>
    <row r="378" spans="1:46" ht="15" customHeight="1" x14ac:dyDescent="0.25">
      <c r="A378" s="43">
        <v>2</v>
      </c>
      <c r="B378" s="43">
        <v>1500</v>
      </c>
      <c r="C378" s="44" t="s">
        <v>364</v>
      </c>
      <c r="D378" s="35">
        <v>168765</v>
      </c>
      <c r="E378" s="36">
        <v>971</v>
      </c>
      <c r="F378" s="58">
        <f t="shared" si="132"/>
        <v>2.9872192299080047</v>
      </c>
      <c r="G378" s="52">
        <v>4</v>
      </c>
      <c r="H378" s="52">
        <v>458</v>
      </c>
      <c r="I378" s="37">
        <f t="shared" si="157"/>
        <v>0.87340000000000007</v>
      </c>
      <c r="J378" s="37">
        <v>1015</v>
      </c>
      <c r="K378" s="37">
        <v>817</v>
      </c>
      <c r="L378" s="37">
        <v>749</v>
      </c>
      <c r="M378" s="37">
        <v>766</v>
      </c>
      <c r="N378" s="48">
        <v>744</v>
      </c>
      <c r="O378" s="55">
        <v>958</v>
      </c>
      <c r="P378" s="45">
        <f t="shared" si="133"/>
        <v>1015</v>
      </c>
      <c r="Q378" s="38">
        <f t="shared" si="134"/>
        <v>4.33</v>
      </c>
      <c r="R378" s="65">
        <v>18825700</v>
      </c>
      <c r="S378" s="65">
        <v>39319202</v>
      </c>
      <c r="T378" s="66">
        <f t="shared" si="135"/>
        <v>47.879151</v>
      </c>
      <c r="U378" s="36">
        <v>116</v>
      </c>
      <c r="V378">
        <v>1165</v>
      </c>
      <c r="W378">
        <f t="shared" si="148"/>
        <v>9.9600000000000009</v>
      </c>
      <c r="X378" s="57">
        <v>826241.18360312399</v>
      </c>
      <c r="Y378" s="46">
        <v>744746</v>
      </c>
      <c r="Z378" s="37">
        <f t="shared" si="136"/>
        <v>0.42013600000000001</v>
      </c>
      <c r="AA378" s="37" t="str">
        <f t="shared" si="137"/>
        <v/>
      </c>
      <c r="AB378" s="37" t="str">
        <f t="shared" si="138"/>
        <v/>
      </c>
      <c r="AC378" s="76">
        <f t="shared" si="149"/>
        <v>856.29502184439036</v>
      </c>
      <c r="AD378" s="76">
        <f t="shared" si="150"/>
        <v>0</v>
      </c>
      <c r="AE378" s="76">
        <f t="shared" si="156"/>
        <v>0</v>
      </c>
      <c r="AF378" s="76" t="str">
        <f t="shared" si="151"/>
        <v/>
      </c>
      <c r="AG378" s="37" t="str">
        <f t="shared" si="139"/>
        <v/>
      </c>
      <c r="AH378" s="37" t="str">
        <f t="shared" si="140"/>
        <v/>
      </c>
      <c r="AI378" s="38">
        <f t="shared" si="152"/>
        <v>856.3</v>
      </c>
      <c r="AJ378" s="38">
        <f t="shared" si="141"/>
        <v>856.3</v>
      </c>
      <c r="AK378" s="36">
        <f t="shared" si="142"/>
        <v>484334</v>
      </c>
      <c r="AL378" s="39">
        <f t="shared" si="143"/>
        <v>0.12439734468690533</v>
      </c>
      <c r="AM378" s="36">
        <f t="shared" si="153"/>
        <v>39255.945665502026</v>
      </c>
      <c r="AN378" s="36">
        <f t="shared" si="154"/>
        <v>208021</v>
      </c>
      <c r="AO378" s="36">
        <f t="shared" si="144"/>
        <v>9710</v>
      </c>
      <c r="AP378" s="36">
        <f t="shared" si="145"/>
        <v>37237.300000000003</v>
      </c>
      <c r="AQ378" s="36">
        <f t="shared" si="155"/>
        <v>159055</v>
      </c>
      <c r="AR378" s="40">
        <f t="shared" si="146"/>
        <v>208021</v>
      </c>
      <c r="AS378" s="37"/>
      <c r="AT378" s="37">
        <f t="shared" si="147"/>
        <v>1</v>
      </c>
    </row>
    <row r="379" spans="1:46" ht="15" customHeight="1" x14ac:dyDescent="0.25">
      <c r="A379" s="43">
        <v>58</v>
      </c>
      <c r="B379" s="43">
        <v>1200</v>
      </c>
      <c r="C379" s="44" t="s">
        <v>365</v>
      </c>
      <c r="D379" s="35">
        <v>383798</v>
      </c>
      <c r="E379" s="36">
        <v>1926</v>
      </c>
      <c r="F379" s="58">
        <f t="shared" si="132"/>
        <v>3.2846562827885157</v>
      </c>
      <c r="G379" s="52">
        <v>111</v>
      </c>
      <c r="H379" s="52">
        <v>772</v>
      </c>
      <c r="I379" s="37">
        <f t="shared" si="157"/>
        <v>14.3782</v>
      </c>
      <c r="J379" s="37">
        <v>885</v>
      </c>
      <c r="K379" s="37">
        <v>963</v>
      </c>
      <c r="L379" s="37">
        <v>946</v>
      </c>
      <c r="M379" s="37">
        <v>1291</v>
      </c>
      <c r="N379" s="45">
        <v>1800</v>
      </c>
      <c r="O379" s="55">
        <v>1904</v>
      </c>
      <c r="P379" s="45">
        <f t="shared" si="133"/>
        <v>1904</v>
      </c>
      <c r="Q379" s="38">
        <f t="shared" si="134"/>
        <v>0</v>
      </c>
      <c r="R379" s="65">
        <v>58201000</v>
      </c>
      <c r="S379" s="65">
        <v>158972200</v>
      </c>
      <c r="T379" s="66">
        <f t="shared" si="135"/>
        <v>36.610804000000002</v>
      </c>
      <c r="U379" s="36">
        <v>343</v>
      </c>
      <c r="V379">
        <v>1541</v>
      </c>
      <c r="W379">
        <f t="shared" si="148"/>
        <v>22.26</v>
      </c>
      <c r="X379" s="57">
        <v>2036633.93749224</v>
      </c>
      <c r="Y379" s="46">
        <v>930498</v>
      </c>
      <c r="Z379" s="37">
        <f t="shared" si="136"/>
        <v>0.42013600000000001</v>
      </c>
      <c r="AA379" s="37" t="str">
        <f t="shared" si="137"/>
        <v/>
      </c>
      <c r="AB379" s="37" t="str">
        <f t="shared" si="138"/>
        <v/>
      </c>
      <c r="AC379" s="76">
        <f t="shared" si="149"/>
        <v>921.99202577347899</v>
      </c>
      <c r="AD379" s="76">
        <f t="shared" si="150"/>
        <v>0</v>
      </c>
      <c r="AE379" s="76">
        <f t="shared" si="156"/>
        <v>0</v>
      </c>
      <c r="AF379" s="76" t="str">
        <f t="shared" si="151"/>
        <v/>
      </c>
      <c r="AG379" s="37" t="str">
        <f t="shared" si="139"/>
        <v/>
      </c>
      <c r="AH379" s="37" t="str">
        <f t="shared" si="140"/>
        <v/>
      </c>
      <c r="AI379" s="38">
        <f t="shared" si="152"/>
        <v>921.99</v>
      </c>
      <c r="AJ379" s="38">
        <f t="shared" si="141"/>
        <v>921.99</v>
      </c>
      <c r="AK379" s="36">
        <f t="shared" si="142"/>
        <v>920090</v>
      </c>
      <c r="AL379" s="39">
        <f t="shared" si="143"/>
        <v>0.12439734468690533</v>
      </c>
      <c r="AM379" s="36">
        <f t="shared" si="153"/>
        <v>66713.300776829827</v>
      </c>
      <c r="AN379" s="36">
        <f t="shared" si="154"/>
        <v>450511</v>
      </c>
      <c r="AO379" s="36">
        <f t="shared" si="144"/>
        <v>19260</v>
      </c>
      <c r="AP379" s="36">
        <f t="shared" si="145"/>
        <v>46524.9</v>
      </c>
      <c r="AQ379" s="36">
        <f t="shared" si="155"/>
        <v>364538</v>
      </c>
      <c r="AR379" s="40">
        <f t="shared" si="146"/>
        <v>450511</v>
      </c>
      <c r="AS379" s="37"/>
      <c r="AT379" s="37">
        <f t="shared" si="147"/>
        <v>1</v>
      </c>
    </row>
    <row r="380" spans="1:46" ht="15" customHeight="1" x14ac:dyDescent="0.25">
      <c r="A380" s="43">
        <v>14</v>
      </c>
      <c r="B380" s="43">
        <v>1300</v>
      </c>
      <c r="C380" s="44" t="s">
        <v>366</v>
      </c>
      <c r="D380" s="35">
        <v>47347</v>
      </c>
      <c r="E380" s="36">
        <v>208</v>
      </c>
      <c r="F380" s="58">
        <f t="shared" si="132"/>
        <v>2.3180633349627615</v>
      </c>
      <c r="G380" s="52">
        <v>60</v>
      </c>
      <c r="H380" s="52">
        <v>143</v>
      </c>
      <c r="I380" s="37">
        <f t="shared" si="157"/>
        <v>41.957999999999998</v>
      </c>
      <c r="J380" s="37">
        <v>201</v>
      </c>
      <c r="K380" s="37">
        <v>253</v>
      </c>
      <c r="L380" s="37">
        <v>242</v>
      </c>
      <c r="M380" s="37">
        <v>201</v>
      </c>
      <c r="N380" s="48">
        <v>201</v>
      </c>
      <c r="O380" s="55">
        <v>199</v>
      </c>
      <c r="P380" s="45">
        <f t="shared" si="133"/>
        <v>253</v>
      </c>
      <c r="Q380" s="38">
        <f t="shared" si="134"/>
        <v>17.79</v>
      </c>
      <c r="R380" s="65">
        <v>1834000</v>
      </c>
      <c r="S380" s="65">
        <v>11226300</v>
      </c>
      <c r="T380" s="66">
        <f t="shared" si="135"/>
        <v>16.336638000000001</v>
      </c>
      <c r="U380" s="36">
        <v>76</v>
      </c>
      <c r="V380">
        <v>328</v>
      </c>
      <c r="W380">
        <f t="shared" si="148"/>
        <v>23.17</v>
      </c>
      <c r="X380" s="57">
        <v>103692.818000129</v>
      </c>
      <c r="Y380" s="46">
        <v>45000</v>
      </c>
      <c r="Z380" s="37">
        <f t="shared" si="136"/>
        <v>0.42013600000000001</v>
      </c>
      <c r="AA380" s="37" t="str">
        <f t="shared" si="137"/>
        <v/>
      </c>
      <c r="AB380" s="37" t="str">
        <f t="shared" si="138"/>
        <v/>
      </c>
      <c r="AC380" s="76">
        <f t="shared" si="149"/>
        <v>708.49387523656981</v>
      </c>
      <c r="AD380" s="76">
        <f t="shared" si="150"/>
        <v>0</v>
      </c>
      <c r="AE380" s="76">
        <f t="shared" si="156"/>
        <v>0</v>
      </c>
      <c r="AF380" s="76" t="str">
        <f t="shared" si="151"/>
        <v/>
      </c>
      <c r="AG380" s="37" t="str">
        <f t="shared" si="139"/>
        <v/>
      </c>
      <c r="AH380" s="37" t="str">
        <f t="shared" si="140"/>
        <v/>
      </c>
      <c r="AI380" s="38">
        <f t="shared" si="152"/>
        <v>708.49</v>
      </c>
      <c r="AJ380" s="38">
        <f t="shared" si="141"/>
        <v>708.49</v>
      </c>
      <c r="AK380" s="36">
        <f t="shared" si="142"/>
        <v>103801</v>
      </c>
      <c r="AL380" s="39">
        <f t="shared" si="143"/>
        <v>0.12439734468690533</v>
      </c>
      <c r="AM380" s="36">
        <f t="shared" si="153"/>
        <v>7022.7276969545537</v>
      </c>
      <c r="AN380" s="36">
        <f t="shared" si="154"/>
        <v>54370</v>
      </c>
      <c r="AO380" s="36">
        <f t="shared" si="144"/>
        <v>2080</v>
      </c>
      <c r="AP380" s="36">
        <f t="shared" si="145"/>
        <v>2250</v>
      </c>
      <c r="AQ380" s="36">
        <f t="shared" si="155"/>
        <v>45267</v>
      </c>
      <c r="AR380" s="40">
        <f t="shared" si="146"/>
        <v>54370</v>
      </c>
      <c r="AS380" s="37"/>
      <c r="AT380" s="37">
        <f t="shared" si="147"/>
        <v>1</v>
      </c>
    </row>
    <row r="381" spans="1:46" ht="15" customHeight="1" x14ac:dyDescent="0.25">
      <c r="A381" s="43">
        <v>26</v>
      </c>
      <c r="B381" s="43">
        <v>600</v>
      </c>
      <c r="C381" s="44" t="s">
        <v>367</v>
      </c>
      <c r="D381" s="35">
        <v>210963</v>
      </c>
      <c r="E381" s="36">
        <v>703</v>
      </c>
      <c r="F381" s="58">
        <f t="shared" si="132"/>
        <v>2.8469553250198238</v>
      </c>
      <c r="G381" s="52">
        <v>72</v>
      </c>
      <c r="H381" s="52">
        <v>304</v>
      </c>
      <c r="I381" s="37">
        <f t="shared" si="157"/>
        <v>23.684200000000001</v>
      </c>
      <c r="J381" s="37">
        <v>627</v>
      </c>
      <c r="K381" s="37">
        <v>631</v>
      </c>
      <c r="L381" s="37">
        <v>576</v>
      </c>
      <c r="M381" s="37">
        <v>672</v>
      </c>
      <c r="N381" s="48">
        <v>681</v>
      </c>
      <c r="O381" s="55">
        <v>698</v>
      </c>
      <c r="P381" s="45">
        <f t="shared" si="133"/>
        <v>698</v>
      </c>
      <c r="Q381" s="38">
        <f t="shared" si="134"/>
        <v>0</v>
      </c>
      <c r="R381" s="65">
        <v>7138100</v>
      </c>
      <c r="S381" s="65">
        <v>38744886</v>
      </c>
      <c r="T381" s="66">
        <f t="shared" si="135"/>
        <v>18.423335000000002</v>
      </c>
      <c r="U381" s="36">
        <v>88</v>
      </c>
      <c r="V381">
        <v>662</v>
      </c>
      <c r="W381">
        <f t="shared" si="148"/>
        <v>13.29</v>
      </c>
      <c r="X381" s="57">
        <v>441242.954404057</v>
      </c>
      <c r="Y381" s="46">
        <v>173571</v>
      </c>
      <c r="Z381" s="37">
        <f t="shared" si="136"/>
        <v>0.42013600000000001</v>
      </c>
      <c r="AA381" s="37" t="str">
        <f t="shared" si="137"/>
        <v/>
      </c>
      <c r="AB381" s="37" t="str">
        <f t="shared" si="138"/>
        <v/>
      </c>
      <c r="AC381" s="76">
        <f t="shared" si="149"/>
        <v>825.31395132440366</v>
      </c>
      <c r="AD381" s="76">
        <f t="shared" si="150"/>
        <v>0</v>
      </c>
      <c r="AE381" s="76">
        <f t="shared" si="156"/>
        <v>0</v>
      </c>
      <c r="AF381" s="76" t="str">
        <f t="shared" si="151"/>
        <v/>
      </c>
      <c r="AG381" s="37" t="str">
        <f t="shared" si="139"/>
        <v/>
      </c>
      <c r="AH381" s="37" t="str">
        <f t="shared" si="140"/>
        <v/>
      </c>
      <c r="AI381" s="38">
        <f t="shared" si="152"/>
        <v>825.31</v>
      </c>
      <c r="AJ381" s="38">
        <f t="shared" si="141"/>
        <v>825.31</v>
      </c>
      <c r="AK381" s="36">
        <f t="shared" si="142"/>
        <v>394811</v>
      </c>
      <c r="AL381" s="39">
        <f t="shared" si="143"/>
        <v>0.12439734468690533</v>
      </c>
      <c r="AM381" s="36">
        <f t="shared" si="153"/>
        <v>22870.203025998173</v>
      </c>
      <c r="AN381" s="36">
        <f t="shared" si="154"/>
        <v>233833</v>
      </c>
      <c r="AO381" s="36">
        <f t="shared" si="144"/>
        <v>7030</v>
      </c>
      <c r="AP381" s="36">
        <f t="shared" si="145"/>
        <v>8678.5500000000011</v>
      </c>
      <c r="AQ381" s="36">
        <f t="shared" si="155"/>
        <v>203933</v>
      </c>
      <c r="AR381" s="40">
        <f t="shared" si="146"/>
        <v>233833</v>
      </c>
      <c r="AS381" s="37"/>
      <c r="AT381" s="37">
        <f t="shared" si="147"/>
        <v>1</v>
      </c>
    </row>
    <row r="382" spans="1:46" ht="15" customHeight="1" x14ac:dyDescent="0.25">
      <c r="A382" s="43">
        <v>28</v>
      </c>
      <c r="B382" s="43">
        <v>500</v>
      </c>
      <c r="C382" s="44" t="s">
        <v>368</v>
      </c>
      <c r="D382" s="35">
        <v>183714</v>
      </c>
      <c r="E382" s="36">
        <v>554</v>
      </c>
      <c r="F382" s="58">
        <f t="shared" si="132"/>
        <v>2.7435097647284299</v>
      </c>
      <c r="G382" s="52">
        <v>150</v>
      </c>
      <c r="H382" s="52">
        <v>349</v>
      </c>
      <c r="I382" s="37">
        <f t="shared" si="157"/>
        <v>42.979900000000001</v>
      </c>
      <c r="J382" s="37">
        <v>697</v>
      </c>
      <c r="K382" s="37">
        <v>686</v>
      </c>
      <c r="L382" s="37">
        <v>687</v>
      </c>
      <c r="M382" s="37">
        <v>614</v>
      </c>
      <c r="N382" s="48">
        <v>580</v>
      </c>
      <c r="O382" s="55">
        <v>553</v>
      </c>
      <c r="P382" s="45">
        <f t="shared" si="133"/>
        <v>697</v>
      </c>
      <c r="Q382" s="38">
        <f t="shared" si="134"/>
        <v>20.52</v>
      </c>
      <c r="R382" s="65">
        <v>1857200</v>
      </c>
      <c r="S382" s="65">
        <v>37084400</v>
      </c>
      <c r="T382" s="66">
        <f t="shared" si="135"/>
        <v>5.0080359999999997</v>
      </c>
      <c r="U382" s="36">
        <v>64</v>
      </c>
      <c r="V382">
        <v>683</v>
      </c>
      <c r="W382">
        <f t="shared" si="148"/>
        <v>9.3699999999999992</v>
      </c>
      <c r="X382" s="57">
        <v>343061.775813432</v>
      </c>
      <c r="Y382" s="46">
        <v>332396</v>
      </c>
      <c r="Z382" s="37">
        <f t="shared" si="136"/>
        <v>0.42013600000000001</v>
      </c>
      <c r="AA382" s="37" t="str">
        <f t="shared" si="137"/>
        <v/>
      </c>
      <c r="AB382" s="37" t="str">
        <f t="shared" si="138"/>
        <v/>
      </c>
      <c r="AC382" s="76">
        <f t="shared" si="149"/>
        <v>802.46520630392138</v>
      </c>
      <c r="AD382" s="76">
        <f t="shared" si="150"/>
        <v>0</v>
      </c>
      <c r="AE382" s="76">
        <f t="shared" si="156"/>
        <v>0</v>
      </c>
      <c r="AF382" s="76" t="str">
        <f t="shared" si="151"/>
        <v/>
      </c>
      <c r="AG382" s="37" t="str">
        <f t="shared" si="139"/>
        <v/>
      </c>
      <c r="AH382" s="37" t="str">
        <f t="shared" si="140"/>
        <v/>
      </c>
      <c r="AI382" s="38">
        <f t="shared" si="152"/>
        <v>802.47</v>
      </c>
      <c r="AJ382" s="38">
        <f t="shared" si="141"/>
        <v>802.47</v>
      </c>
      <c r="AK382" s="36">
        <f t="shared" si="142"/>
        <v>300436</v>
      </c>
      <c r="AL382" s="39">
        <f t="shared" si="143"/>
        <v>0.12439734468690533</v>
      </c>
      <c r="AM382" s="36">
        <f t="shared" si="153"/>
        <v>14519.906866544965</v>
      </c>
      <c r="AN382" s="36">
        <f t="shared" si="154"/>
        <v>198234</v>
      </c>
      <c r="AO382" s="36">
        <f t="shared" si="144"/>
        <v>5540</v>
      </c>
      <c r="AP382" s="36">
        <f t="shared" si="145"/>
        <v>16619.8</v>
      </c>
      <c r="AQ382" s="36">
        <f t="shared" si="155"/>
        <v>178174</v>
      </c>
      <c r="AR382" s="40">
        <f t="shared" si="146"/>
        <v>198234</v>
      </c>
      <c r="AS382" s="37"/>
      <c r="AT382" s="37">
        <f t="shared" si="147"/>
        <v>1</v>
      </c>
    </row>
    <row r="383" spans="1:46" ht="15" customHeight="1" x14ac:dyDescent="0.25">
      <c r="A383" s="43">
        <v>73</v>
      </c>
      <c r="B383" s="43">
        <v>1300</v>
      </c>
      <c r="C383" s="44" t="s">
        <v>369</v>
      </c>
      <c r="D383" s="35">
        <v>234744</v>
      </c>
      <c r="E383" s="36">
        <v>745</v>
      </c>
      <c r="F383" s="58">
        <f t="shared" si="132"/>
        <v>2.8721562727482928</v>
      </c>
      <c r="G383" s="52">
        <v>91</v>
      </c>
      <c r="H383" s="52">
        <v>318</v>
      </c>
      <c r="I383" s="37">
        <f t="shared" si="157"/>
        <v>28.616399999999999</v>
      </c>
      <c r="J383" s="37">
        <v>551</v>
      </c>
      <c r="K383" s="37">
        <v>635</v>
      </c>
      <c r="L383" s="37">
        <v>561</v>
      </c>
      <c r="M383" s="37">
        <v>736</v>
      </c>
      <c r="N383" s="48">
        <v>708</v>
      </c>
      <c r="O383" s="55">
        <v>743</v>
      </c>
      <c r="P383" s="45">
        <f t="shared" si="133"/>
        <v>743</v>
      </c>
      <c r="Q383" s="38">
        <f t="shared" si="134"/>
        <v>0</v>
      </c>
      <c r="R383" s="65">
        <v>6359100</v>
      </c>
      <c r="S383" s="65">
        <v>55838500</v>
      </c>
      <c r="T383" s="66">
        <f t="shared" si="135"/>
        <v>11.388379</v>
      </c>
      <c r="U383" s="36">
        <v>76</v>
      </c>
      <c r="V383">
        <v>650</v>
      </c>
      <c r="W383">
        <f t="shared" si="148"/>
        <v>11.69</v>
      </c>
      <c r="X383" s="57">
        <v>511825.76072001702</v>
      </c>
      <c r="Y383" s="46">
        <v>230000</v>
      </c>
      <c r="Z383" s="37">
        <f t="shared" si="136"/>
        <v>0.42013600000000001</v>
      </c>
      <c r="AA383" s="37" t="str">
        <f t="shared" si="137"/>
        <v/>
      </c>
      <c r="AB383" s="37" t="str">
        <f t="shared" si="138"/>
        <v/>
      </c>
      <c r="AC383" s="76">
        <f t="shared" si="149"/>
        <v>830.88026105582469</v>
      </c>
      <c r="AD383" s="76">
        <f t="shared" si="150"/>
        <v>0</v>
      </c>
      <c r="AE383" s="76">
        <f t="shared" si="156"/>
        <v>0</v>
      </c>
      <c r="AF383" s="76" t="str">
        <f t="shared" si="151"/>
        <v/>
      </c>
      <c r="AG383" s="37" t="str">
        <f t="shared" si="139"/>
        <v/>
      </c>
      <c r="AH383" s="37" t="str">
        <f t="shared" si="140"/>
        <v/>
      </c>
      <c r="AI383" s="38">
        <f t="shared" si="152"/>
        <v>830.88</v>
      </c>
      <c r="AJ383" s="38">
        <f t="shared" si="141"/>
        <v>830.88</v>
      </c>
      <c r="AK383" s="36">
        <f t="shared" si="142"/>
        <v>403969</v>
      </c>
      <c r="AL383" s="39">
        <f t="shared" si="143"/>
        <v>0.12439734468690533</v>
      </c>
      <c r="AM383" s="36">
        <f t="shared" si="153"/>
        <v>21051.140654641556</v>
      </c>
      <c r="AN383" s="36">
        <f t="shared" si="154"/>
        <v>255795</v>
      </c>
      <c r="AO383" s="36">
        <f t="shared" si="144"/>
        <v>7450</v>
      </c>
      <c r="AP383" s="36">
        <f t="shared" si="145"/>
        <v>11500</v>
      </c>
      <c r="AQ383" s="36">
        <f t="shared" si="155"/>
        <v>227294</v>
      </c>
      <c r="AR383" s="40">
        <f t="shared" si="146"/>
        <v>255795</v>
      </c>
      <c r="AS383" s="37"/>
      <c r="AT383" s="37">
        <f t="shared" si="147"/>
        <v>1</v>
      </c>
    </row>
    <row r="384" spans="1:46" ht="15" customHeight="1" x14ac:dyDescent="0.25">
      <c r="A384" s="43">
        <v>59</v>
      </c>
      <c r="B384" s="43">
        <v>400</v>
      </c>
      <c r="C384" s="44" t="s">
        <v>370</v>
      </c>
      <c r="D384" s="35">
        <v>42315</v>
      </c>
      <c r="E384" s="36">
        <v>175</v>
      </c>
      <c r="F384" s="58">
        <f t="shared" si="132"/>
        <v>2.2430380486862944</v>
      </c>
      <c r="G384" s="52">
        <v>36</v>
      </c>
      <c r="H384" s="52">
        <v>101</v>
      </c>
      <c r="I384" s="37">
        <f t="shared" si="157"/>
        <v>35.643599999999999</v>
      </c>
      <c r="J384" s="37">
        <v>263</v>
      </c>
      <c r="K384" s="37">
        <v>234</v>
      </c>
      <c r="L384" s="37">
        <v>216</v>
      </c>
      <c r="M384" s="37">
        <v>215</v>
      </c>
      <c r="N384" s="48">
        <v>187</v>
      </c>
      <c r="O384" s="55">
        <v>178</v>
      </c>
      <c r="P384" s="45">
        <f t="shared" si="133"/>
        <v>263</v>
      </c>
      <c r="Q384" s="38">
        <f t="shared" si="134"/>
        <v>33.46</v>
      </c>
      <c r="R384" s="65">
        <v>2236500</v>
      </c>
      <c r="S384" s="65">
        <v>9173863</v>
      </c>
      <c r="T384" s="66">
        <f t="shared" si="135"/>
        <v>24.379042999999999</v>
      </c>
      <c r="U384" s="36">
        <v>24</v>
      </c>
      <c r="V384">
        <v>227</v>
      </c>
      <c r="W384">
        <f t="shared" si="148"/>
        <v>10.57</v>
      </c>
      <c r="X384" s="57">
        <v>96249.426682188307</v>
      </c>
      <c r="Y384" s="46">
        <v>43219</v>
      </c>
      <c r="Z384" s="37">
        <f t="shared" si="136"/>
        <v>0.42013600000000001</v>
      </c>
      <c r="AA384" s="37" t="str">
        <f t="shared" si="137"/>
        <v/>
      </c>
      <c r="AB384" s="37" t="str">
        <f t="shared" si="138"/>
        <v/>
      </c>
      <c r="AC384" s="76">
        <f t="shared" si="149"/>
        <v>691.92251507968263</v>
      </c>
      <c r="AD384" s="76">
        <f t="shared" si="150"/>
        <v>0</v>
      </c>
      <c r="AE384" s="76">
        <f t="shared" si="156"/>
        <v>0</v>
      </c>
      <c r="AF384" s="76" t="str">
        <f t="shared" si="151"/>
        <v/>
      </c>
      <c r="AG384" s="37" t="str">
        <f t="shared" si="139"/>
        <v/>
      </c>
      <c r="AH384" s="37" t="str">
        <f t="shared" si="140"/>
        <v/>
      </c>
      <c r="AI384" s="38">
        <f t="shared" si="152"/>
        <v>691.92</v>
      </c>
      <c r="AJ384" s="38">
        <f t="shared" si="141"/>
        <v>691.92</v>
      </c>
      <c r="AK384" s="36">
        <f t="shared" si="142"/>
        <v>80648</v>
      </c>
      <c r="AL384" s="39">
        <f t="shared" si="143"/>
        <v>0.12439734468690533</v>
      </c>
      <c r="AM384" s="36">
        <f t="shared" si="153"/>
        <v>4768.523413883142</v>
      </c>
      <c r="AN384" s="36">
        <f t="shared" si="154"/>
        <v>47084</v>
      </c>
      <c r="AO384" s="36">
        <f t="shared" si="144"/>
        <v>1750</v>
      </c>
      <c r="AP384" s="36">
        <f t="shared" si="145"/>
        <v>2160.9500000000003</v>
      </c>
      <c r="AQ384" s="36">
        <f t="shared" si="155"/>
        <v>40565</v>
      </c>
      <c r="AR384" s="40">
        <f t="shared" si="146"/>
        <v>47084</v>
      </c>
      <c r="AS384" s="37"/>
      <c r="AT384" s="37">
        <f t="shared" si="147"/>
        <v>1</v>
      </c>
    </row>
    <row r="385" spans="1:46" ht="15" customHeight="1" x14ac:dyDescent="0.25">
      <c r="A385" s="43">
        <v>24</v>
      </c>
      <c r="B385" s="43">
        <v>1300</v>
      </c>
      <c r="C385" s="44" t="s">
        <v>371</v>
      </c>
      <c r="D385" s="35">
        <v>64344</v>
      </c>
      <c r="E385" s="36">
        <v>309</v>
      </c>
      <c r="F385" s="58">
        <f t="shared" si="132"/>
        <v>2.4899584794248346</v>
      </c>
      <c r="G385" s="52">
        <v>29</v>
      </c>
      <c r="H385" s="52">
        <v>147</v>
      </c>
      <c r="I385" s="37">
        <f t="shared" si="157"/>
        <v>19.727900000000002</v>
      </c>
      <c r="J385" s="37">
        <v>287</v>
      </c>
      <c r="K385" s="37">
        <v>290</v>
      </c>
      <c r="L385" s="37">
        <v>289</v>
      </c>
      <c r="M385" s="37">
        <v>292</v>
      </c>
      <c r="N385" s="48">
        <v>303</v>
      </c>
      <c r="O385" s="55">
        <v>308</v>
      </c>
      <c r="P385" s="45">
        <f t="shared" si="133"/>
        <v>308</v>
      </c>
      <c r="Q385" s="38">
        <f t="shared" si="134"/>
        <v>0</v>
      </c>
      <c r="R385" s="65">
        <v>1949200</v>
      </c>
      <c r="S385" s="65">
        <v>14598400</v>
      </c>
      <c r="T385" s="66">
        <f t="shared" si="135"/>
        <v>13.352148</v>
      </c>
      <c r="U385" s="36">
        <v>75</v>
      </c>
      <c r="V385">
        <v>322</v>
      </c>
      <c r="W385">
        <f t="shared" si="148"/>
        <v>23.29</v>
      </c>
      <c r="X385" s="57">
        <v>150714.245765801</v>
      </c>
      <c r="Y385" s="46">
        <v>113558</v>
      </c>
      <c r="Z385" s="37">
        <f t="shared" si="136"/>
        <v>0.42013600000000001</v>
      </c>
      <c r="AA385" s="37" t="str">
        <f t="shared" si="137"/>
        <v/>
      </c>
      <c r="AB385" s="37" t="str">
        <f t="shared" si="138"/>
        <v/>
      </c>
      <c r="AC385" s="76">
        <f t="shared" si="149"/>
        <v>746.46155905991918</v>
      </c>
      <c r="AD385" s="76">
        <f t="shared" si="150"/>
        <v>0</v>
      </c>
      <c r="AE385" s="76">
        <f t="shared" si="156"/>
        <v>0</v>
      </c>
      <c r="AF385" s="76" t="str">
        <f t="shared" si="151"/>
        <v/>
      </c>
      <c r="AG385" s="37" t="str">
        <f t="shared" si="139"/>
        <v/>
      </c>
      <c r="AH385" s="37" t="str">
        <f t="shared" si="140"/>
        <v/>
      </c>
      <c r="AI385" s="38">
        <f t="shared" si="152"/>
        <v>746.46</v>
      </c>
      <c r="AJ385" s="38">
        <f t="shared" si="141"/>
        <v>746.46</v>
      </c>
      <c r="AK385" s="36">
        <f t="shared" si="142"/>
        <v>167336</v>
      </c>
      <c r="AL385" s="39">
        <f t="shared" si="143"/>
        <v>0.12439734468690533</v>
      </c>
      <c r="AM385" s="36">
        <f t="shared" si="153"/>
        <v>12811.931323993755</v>
      </c>
      <c r="AN385" s="36">
        <f t="shared" si="154"/>
        <v>77156</v>
      </c>
      <c r="AO385" s="36">
        <f t="shared" si="144"/>
        <v>3090</v>
      </c>
      <c r="AP385" s="36">
        <f t="shared" si="145"/>
        <v>5677.9000000000005</v>
      </c>
      <c r="AQ385" s="36">
        <f t="shared" si="155"/>
        <v>61254</v>
      </c>
      <c r="AR385" s="40">
        <f t="shared" si="146"/>
        <v>77156</v>
      </c>
      <c r="AS385" s="37"/>
      <c r="AT385" s="37">
        <f t="shared" si="147"/>
        <v>1</v>
      </c>
    </row>
    <row r="386" spans="1:46" ht="15" customHeight="1" x14ac:dyDescent="0.25">
      <c r="A386" s="43">
        <v>76</v>
      </c>
      <c r="B386" s="43">
        <v>600</v>
      </c>
      <c r="C386" s="44" t="s">
        <v>372</v>
      </c>
      <c r="D386" s="35">
        <v>2115</v>
      </c>
      <c r="E386" s="36">
        <v>88</v>
      </c>
      <c r="F386" s="58">
        <f t="shared" si="132"/>
        <v>1.9444826721501687</v>
      </c>
      <c r="G386" s="52">
        <v>22</v>
      </c>
      <c r="H386" s="52">
        <v>58</v>
      </c>
      <c r="I386" s="37">
        <f t="shared" si="157"/>
        <v>37.930999999999997</v>
      </c>
      <c r="J386" s="37">
        <v>146</v>
      </c>
      <c r="K386" s="37">
        <v>142</v>
      </c>
      <c r="L386" s="37">
        <v>123</v>
      </c>
      <c r="M386" s="37">
        <v>112</v>
      </c>
      <c r="N386" s="48">
        <v>92</v>
      </c>
      <c r="O386" s="55">
        <v>87</v>
      </c>
      <c r="P386" s="45">
        <f t="shared" si="133"/>
        <v>146</v>
      </c>
      <c r="Q386" s="38">
        <f t="shared" si="134"/>
        <v>39.729999999999997</v>
      </c>
      <c r="R386" s="65">
        <v>12942300</v>
      </c>
      <c r="S386" s="65">
        <v>17798926</v>
      </c>
      <c r="T386" s="66">
        <f t="shared" si="135"/>
        <v>72.713937999999999</v>
      </c>
      <c r="U386" s="36">
        <v>29</v>
      </c>
      <c r="V386">
        <v>74</v>
      </c>
      <c r="W386">
        <f t="shared" si="148"/>
        <v>39.19</v>
      </c>
      <c r="X386" s="57">
        <v>331237.96197817801</v>
      </c>
      <c r="Y386" s="46">
        <v>184151</v>
      </c>
      <c r="Z386" s="37">
        <f t="shared" si="136"/>
        <v>0.42013600000000001</v>
      </c>
      <c r="AA386" s="37" t="str">
        <f t="shared" si="137"/>
        <v/>
      </c>
      <c r="AB386" s="37" t="str">
        <f t="shared" si="138"/>
        <v/>
      </c>
      <c r="AC386" s="76">
        <f t="shared" si="149"/>
        <v>625.97849917651286</v>
      </c>
      <c r="AD386" s="76">
        <f t="shared" si="150"/>
        <v>0</v>
      </c>
      <c r="AE386" s="76">
        <f t="shared" si="156"/>
        <v>0</v>
      </c>
      <c r="AF386" s="76" t="str">
        <f t="shared" si="151"/>
        <v/>
      </c>
      <c r="AG386" s="37" t="str">
        <f t="shared" si="139"/>
        <v/>
      </c>
      <c r="AH386" s="37" t="str">
        <f t="shared" si="140"/>
        <v/>
      </c>
      <c r="AI386" s="38">
        <f t="shared" si="152"/>
        <v>625.98</v>
      </c>
      <c r="AJ386" s="38">
        <f t="shared" si="141"/>
        <v>625.98</v>
      </c>
      <c r="AK386" s="36">
        <f t="shared" si="142"/>
        <v>0</v>
      </c>
      <c r="AL386" s="39">
        <f t="shared" si="143"/>
        <v>0.12439734468690533</v>
      </c>
      <c r="AM386" s="36">
        <f t="shared" si="153"/>
        <v>-263.1003840128048</v>
      </c>
      <c r="AN386" s="36">
        <f t="shared" si="154"/>
        <v>0</v>
      </c>
      <c r="AO386" s="36">
        <f t="shared" si="144"/>
        <v>880</v>
      </c>
      <c r="AP386" s="36">
        <f t="shared" si="145"/>
        <v>9207.5500000000011</v>
      </c>
      <c r="AQ386" s="36">
        <f t="shared" si="155"/>
        <v>1235</v>
      </c>
      <c r="AR386" s="40">
        <f t="shared" si="146"/>
        <v>1235</v>
      </c>
      <c r="AS386" s="37"/>
      <c r="AT386" s="37">
        <f t="shared" si="147"/>
        <v>1</v>
      </c>
    </row>
    <row r="387" spans="1:46" ht="15" customHeight="1" x14ac:dyDescent="0.25">
      <c r="A387" s="43">
        <v>45</v>
      </c>
      <c r="B387" s="43">
        <v>600</v>
      </c>
      <c r="C387" s="44" t="s">
        <v>373</v>
      </c>
      <c r="D387" s="35">
        <v>21007</v>
      </c>
      <c r="E387" s="36">
        <v>91</v>
      </c>
      <c r="F387" s="58">
        <f t="shared" si="132"/>
        <v>1.9590413923210936</v>
      </c>
      <c r="G387" s="52">
        <v>9</v>
      </c>
      <c r="H387" s="52">
        <v>21</v>
      </c>
      <c r="I387" s="37">
        <f t="shared" si="157"/>
        <v>42.857099999999996</v>
      </c>
      <c r="J387" s="37">
        <v>97</v>
      </c>
      <c r="K387" s="37">
        <v>119</v>
      </c>
      <c r="L387" s="37">
        <v>88</v>
      </c>
      <c r="M387" s="37">
        <v>89</v>
      </c>
      <c r="N387" s="48">
        <v>88</v>
      </c>
      <c r="O387" s="55">
        <v>90</v>
      </c>
      <c r="P387" s="45">
        <f t="shared" si="133"/>
        <v>119</v>
      </c>
      <c r="Q387" s="38">
        <f t="shared" si="134"/>
        <v>23.53</v>
      </c>
      <c r="R387" s="65">
        <v>440000</v>
      </c>
      <c r="S387" s="65">
        <v>3106481</v>
      </c>
      <c r="T387" s="66">
        <f t="shared" si="135"/>
        <v>14.163937000000001</v>
      </c>
      <c r="U387" s="36">
        <v>8</v>
      </c>
      <c r="V387">
        <v>66</v>
      </c>
      <c r="W387">
        <f t="shared" si="148"/>
        <v>12.12</v>
      </c>
      <c r="X387" s="57">
        <v>31469.900867662302</v>
      </c>
      <c r="Y387" s="46">
        <v>7001</v>
      </c>
      <c r="Z387" s="37">
        <f t="shared" si="136"/>
        <v>0.42013600000000001</v>
      </c>
      <c r="AA387" s="37" t="str">
        <f t="shared" si="137"/>
        <v/>
      </c>
      <c r="AB387" s="37" t="str">
        <f t="shared" si="138"/>
        <v/>
      </c>
      <c r="AC387" s="76">
        <f t="shared" si="149"/>
        <v>629.19418561170619</v>
      </c>
      <c r="AD387" s="76">
        <f t="shared" si="150"/>
        <v>0</v>
      </c>
      <c r="AE387" s="76">
        <f t="shared" si="156"/>
        <v>0</v>
      </c>
      <c r="AF387" s="76" t="str">
        <f t="shared" si="151"/>
        <v/>
      </c>
      <c r="AG387" s="37" t="str">
        <f t="shared" si="139"/>
        <v/>
      </c>
      <c r="AH387" s="37" t="str">
        <f t="shared" si="140"/>
        <v/>
      </c>
      <c r="AI387" s="38">
        <f t="shared" si="152"/>
        <v>629.19000000000005</v>
      </c>
      <c r="AJ387" s="38">
        <f t="shared" si="141"/>
        <v>629.19000000000005</v>
      </c>
      <c r="AK387" s="36">
        <f t="shared" si="142"/>
        <v>44035</v>
      </c>
      <c r="AL387" s="39">
        <f t="shared" si="143"/>
        <v>0.12439734468690533</v>
      </c>
      <c r="AM387" s="36">
        <f t="shared" si="153"/>
        <v>2864.6220534500558</v>
      </c>
      <c r="AN387" s="36">
        <f t="shared" si="154"/>
        <v>23872</v>
      </c>
      <c r="AO387" s="36">
        <f t="shared" si="144"/>
        <v>910</v>
      </c>
      <c r="AP387" s="36">
        <f t="shared" si="145"/>
        <v>350.05</v>
      </c>
      <c r="AQ387" s="36">
        <f t="shared" si="155"/>
        <v>20657</v>
      </c>
      <c r="AR387" s="40">
        <f t="shared" si="146"/>
        <v>23872</v>
      </c>
      <c r="AS387" s="37"/>
      <c r="AT387" s="37">
        <f t="shared" si="147"/>
        <v>1</v>
      </c>
    </row>
    <row r="388" spans="1:46" ht="15" customHeight="1" x14ac:dyDescent="0.25">
      <c r="A388" s="43">
        <v>27</v>
      </c>
      <c r="B388" s="43">
        <v>1400</v>
      </c>
      <c r="C388" s="44" t="s">
        <v>374</v>
      </c>
      <c r="D388" s="35">
        <v>925794</v>
      </c>
      <c r="E388" s="36">
        <v>18926</v>
      </c>
      <c r="F388" s="58">
        <f t="shared" si="132"/>
        <v>4.2770588357551071</v>
      </c>
      <c r="G388" s="52">
        <v>877</v>
      </c>
      <c r="H388" s="52">
        <v>9837</v>
      </c>
      <c r="I388" s="37">
        <f t="shared" si="157"/>
        <v>8.9153000000000002</v>
      </c>
      <c r="J388" s="37">
        <v>13428</v>
      </c>
      <c r="K388" s="37">
        <v>15336</v>
      </c>
      <c r="L388" s="37">
        <v>16534</v>
      </c>
      <c r="M388" s="37">
        <v>17145</v>
      </c>
      <c r="N388" s="45">
        <v>17591</v>
      </c>
      <c r="O388" s="55">
        <v>19079</v>
      </c>
      <c r="P388" s="45">
        <f t="shared" si="133"/>
        <v>19079</v>
      </c>
      <c r="Q388" s="38">
        <f t="shared" si="134"/>
        <v>0.8</v>
      </c>
      <c r="R388" s="65">
        <v>587987400</v>
      </c>
      <c r="S388" s="65">
        <v>2655799487</v>
      </c>
      <c r="T388" s="66">
        <f t="shared" si="135"/>
        <v>22.139751</v>
      </c>
      <c r="U388" s="36">
        <v>2727</v>
      </c>
      <c r="V388">
        <v>18861</v>
      </c>
      <c r="W388">
        <f t="shared" si="148"/>
        <v>14.46</v>
      </c>
      <c r="X388" s="57">
        <v>29529658.3163906</v>
      </c>
      <c r="Y388" s="46">
        <v>18150891</v>
      </c>
      <c r="Z388" s="37">
        <f t="shared" si="136"/>
        <v>0.42013600000000001</v>
      </c>
      <c r="AA388" s="37" t="str">
        <f t="shared" si="137"/>
        <v/>
      </c>
      <c r="AB388" s="37" t="str">
        <f t="shared" si="138"/>
        <v/>
      </c>
      <c r="AC388" s="76">
        <f t="shared" si="149"/>
        <v>0</v>
      </c>
      <c r="AD388" s="76">
        <f t="shared" si="150"/>
        <v>0</v>
      </c>
      <c r="AE388" s="76">
        <f t="shared" si="156"/>
        <v>770.36847170434999</v>
      </c>
      <c r="AF388" s="76" t="str">
        <f t="shared" si="151"/>
        <v/>
      </c>
      <c r="AG388" s="37" t="str">
        <f t="shared" si="139"/>
        <v/>
      </c>
      <c r="AH388" s="37" t="str">
        <f t="shared" si="140"/>
        <v/>
      </c>
      <c r="AI388" s="38">
        <f t="shared" si="152"/>
        <v>770.37</v>
      </c>
      <c r="AJ388" s="38">
        <f t="shared" si="141"/>
        <v>770.37</v>
      </c>
      <c r="AK388" s="36">
        <f t="shared" si="142"/>
        <v>2173550</v>
      </c>
      <c r="AL388" s="39">
        <f t="shared" si="143"/>
        <v>0.12439734468690533</v>
      </c>
      <c r="AM388" s="36">
        <f t="shared" si="153"/>
        <v>155217.53321715424</v>
      </c>
      <c r="AN388" s="36">
        <f t="shared" si="154"/>
        <v>1081012</v>
      </c>
      <c r="AO388" s="36">
        <f t="shared" si="144"/>
        <v>189260</v>
      </c>
      <c r="AP388" s="36">
        <f t="shared" si="145"/>
        <v>907544.55</v>
      </c>
      <c r="AQ388" s="36">
        <f t="shared" si="155"/>
        <v>736534</v>
      </c>
      <c r="AR388" s="40">
        <f t="shared" si="146"/>
        <v>1081012</v>
      </c>
      <c r="AS388" s="37"/>
      <c r="AT388" s="37">
        <f t="shared" si="147"/>
        <v>1</v>
      </c>
    </row>
    <row r="389" spans="1:46" ht="15" customHeight="1" x14ac:dyDescent="0.25">
      <c r="A389" s="43">
        <v>28</v>
      </c>
      <c r="B389" s="43">
        <v>600</v>
      </c>
      <c r="C389" s="44" t="s">
        <v>375</v>
      </c>
      <c r="D389" s="35">
        <v>384548</v>
      </c>
      <c r="E389" s="36">
        <v>994</v>
      </c>
      <c r="F389" s="58">
        <f t="shared" si="132"/>
        <v>2.9973863843973132</v>
      </c>
      <c r="G389" s="52">
        <v>189</v>
      </c>
      <c r="H389" s="52">
        <v>427</v>
      </c>
      <c r="I389" s="37">
        <f t="shared" si="157"/>
        <v>44.262299999999996</v>
      </c>
      <c r="J389" s="37">
        <v>1090</v>
      </c>
      <c r="K389" s="37">
        <v>1057</v>
      </c>
      <c r="L389" s="37">
        <v>1013</v>
      </c>
      <c r="M389" s="37">
        <v>1020</v>
      </c>
      <c r="N389" s="48">
        <v>979</v>
      </c>
      <c r="O389" s="55">
        <v>997</v>
      </c>
      <c r="P389" s="45">
        <f t="shared" si="133"/>
        <v>1090</v>
      </c>
      <c r="Q389" s="38">
        <f t="shared" si="134"/>
        <v>8.81</v>
      </c>
      <c r="R389" s="65">
        <v>8801900</v>
      </c>
      <c r="S389" s="65">
        <v>54699200</v>
      </c>
      <c r="T389" s="66">
        <f t="shared" si="135"/>
        <v>16.091460000000001</v>
      </c>
      <c r="U389" s="36">
        <v>181</v>
      </c>
      <c r="V389">
        <v>956</v>
      </c>
      <c r="W389">
        <f t="shared" si="148"/>
        <v>18.93</v>
      </c>
      <c r="X389" s="57">
        <v>613834.04721253202</v>
      </c>
      <c r="Y389" s="46">
        <v>548796</v>
      </c>
      <c r="Z389" s="37">
        <f t="shared" si="136"/>
        <v>0.42013600000000001</v>
      </c>
      <c r="AA389" s="37" t="str">
        <f t="shared" si="137"/>
        <v/>
      </c>
      <c r="AB389" s="37" t="str">
        <f t="shared" si="138"/>
        <v/>
      </c>
      <c r="AC389" s="76">
        <f t="shared" si="149"/>
        <v>858.54071242652537</v>
      </c>
      <c r="AD389" s="76">
        <f t="shared" si="150"/>
        <v>0</v>
      </c>
      <c r="AE389" s="76">
        <f t="shared" si="156"/>
        <v>0</v>
      </c>
      <c r="AF389" s="76" t="str">
        <f t="shared" si="151"/>
        <v/>
      </c>
      <c r="AG389" s="37" t="str">
        <f t="shared" si="139"/>
        <v/>
      </c>
      <c r="AH389" s="37" t="str">
        <f t="shared" si="140"/>
        <v/>
      </c>
      <c r="AI389" s="38">
        <f t="shared" si="152"/>
        <v>858.54</v>
      </c>
      <c r="AJ389" s="38">
        <f t="shared" si="141"/>
        <v>858.54</v>
      </c>
      <c r="AK389" s="36">
        <f t="shared" si="142"/>
        <v>595495</v>
      </c>
      <c r="AL389" s="39">
        <f t="shared" si="143"/>
        <v>0.12439734468690533</v>
      </c>
      <c r="AM389" s="36">
        <f t="shared" si="153"/>
        <v>26241.246669668621</v>
      </c>
      <c r="AN389" s="36">
        <f t="shared" si="154"/>
        <v>410789</v>
      </c>
      <c r="AO389" s="36">
        <f t="shared" si="144"/>
        <v>9940</v>
      </c>
      <c r="AP389" s="36">
        <f t="shared" si="145"/>
        <v>27439.800000000003</v>
      </c>
      <c r="AQ389" s="36">
        <f t="shared" si="155"/>
        <v>374608</v>
      </c>
      <c r="AR389" s="40">
        <f t="shared" si="146"/>
        <v>410789</v>
      </c>
      <c r="AS389" s="37"/>
      <c r="AT389" s="37">
        <f t="shared" si="147"/>
        <v>1</v>
      </c>
    </row>
    <row r="390" spans="1:46" ht="15" customHeight="1" x14ac:dyDescent="0.25">
      <c r="A390" s="43">
        <v>86</v>
      </c>
      <c r="B390" s="43">
        <v>1000</v>
      </c>
      <c r="C390" s="44" t="s">
        <v>376</v>
      </c>
      <c r="D390" s="35">
        <v>623783</v>
      </c>
      <c r="E390" s="36">
        <v>2126</v>
      </c>
      <c r="F390" s="58">
        <f t="shared" si="132"/>
        <v>3.327563260187278</v>
      </c>
      <c r="G390" s="52">
        <v>94</v>
      </c>
      <c r="H390" s="52">
        <v>903</v>
      </c>
      <c r="I390" s="37">
        <f t="shared" si="157"/>
        <v>10.409699999999999</v>
      </c>
      <c r="J390" s="37">
        <v>1162</v>
      </c>
      <c r="K390" s="37">
        <v>1240</v>
      </c>
      <c r="L390" s="37">
        <v>1343</v>
      </c>
      <c r="M390" s="37">
        <v>1853</v>
      </c>
      <c r="N390" s="45">
        <v>1962</v>
      </c>
      <c r="O390" s="55">
        <v>2071</v>
      </c>
      <c r="P390" s="45">
        <f t="shared" si="133"/>
        <v>2071</v>
      </c>
      <c r="Q390" s="38">
        <f t="shared" si="134"/>
        <v>0</v>
      </c>
      <c r="R390" s="65">
        <v>37957400</v>
      </c>
      <c r="S390" s="65">
        <v>219072100</v>
      </c>
      <c r="T390" s="66">
        <f t="shared" si="135"/>
        <v>17.326442</v>
      </c>
      <c r="U390" s="36">
        <v>377</v>
      </c>
      <c r="V390">
        <v>1889</v>
      </c>
      <c r="W390">
        <f t="shared" si="148"/>
        <v>19.96</v>
      </c>
      <c r="X390" s="57">
        <v>1980030.6664361299</v>
      </c>
      <c r="Y390" s="46">
        <v>1220015</v>
      </c>
      <c r="Z390" s="37">
        <f t="shared" si="136"/>
        <v>0.42013600000000001</v>
      </c>
      <c r="AA390" s="37" t="str">
        <f t="shared" si="137"/>
        <v/>
      </c>
      <c r="AB390" s="37" t="str">
        <f t="shared" si="138"/>
        <v/>
      </c>
      <c r="AC390" s="76">
        <f t="shared" si="149"/>
        <v>931.46919022038537</v>
      </c>
      <c r="AD390" s="76">
        <f t="shared" si="150"/>
        <v>0</v>
      </c>
      <c r="AE390" s="76">
        <f t="shared" si="156"/>
        <v>0</v>
      </c>
      <c r="AF390" s="76" t="str">
        <f t="shared" si="151"/>
        <v/>
      </c>
      <c r="AG390" s="37" t="str">
        <f t="shared" si="139"/>
        <v/>
      </c>
      <c r="AH390" s="37" t="str">
        <f t="shared" si="140"/>
        <v/>
      </c>
      <c r="AI390" s="38">
        <f t="shared" si="152"/>
        <v>931.47</v>
      </c>
      <c r="AJ390" s="38">
        <f t="shared" si="141"/>
        <v>931.47</v>
      </c>
      <c r="AK390" s="36">
        <f t="shared" si="142"/>
        <v>1148423</v>
      </c>
      <c r="AL390" s="39">
        <f t="shared" si="143"/>
        <v>0.12439734468690533</v>
      </c>
      <c r="AM390" s="36">
        <f t="shared" si="153"/>
        <v>65263.822916538011</v>
      </c>
      <c r="AN390" s="36">
        <f t="shared" si="154"/>
        <v>689047</v>
      </c>
      <c r="AO390" s="36">
        <f t="shared" si="144"/>
        <v>21260</v>
      </c>
      <c r="AP390" s="36">
        <f t="shared" si="145"/>
        <v>61000.75</v>
      </c>
      <c r="AQ390" s="36">
        <f t="shared" si="155"/>
        <v>602523</v>
      </c>
      <c r="AR390" s="40">
        <f t="shared" si="146"/>
        <v>689047</v>
      </c>
      <c r="AS390" s="37"/>
      <c r="AT390" s="37">
        <f t="shared" si="147"/>
        <v>1</v>
      </c>
    </row>
    <row r="391" spans="1:46" ht="15" customHeight="1" x14ac:dyDescent="0.25">
      <c r="A391" s="43">
        <v>69</v>
      </c>
      <c r="B391" s="43">
        <v>7200</v>
      </c>
      <c r="C391" s="44" t="s">
        <v>377</v>
      </c>
      <c r="D391" s="35">
        <v>445715</v>
      </c>
      <c r="E391" s="36">
        <v>2003</v>
      </c>
      <c r="F391" s="58">
        <f t="shared" si="132"/>
        <v>3.3016809492935764</v>
      </c>
      <c r="G391" s="52">
        <v>10</v>
      </c>
      <c r="H391" s="52">
        <v>926</v>
      </c>
      <c r="I391" s="37">
        <f t="shared" si="157"/>
        <v>1.0798999999999999</v>
      </c>
      <c r="J391" s="37">
        <v>3634</v>
      </c>
      <c r="K391" s="37">
        <v>3186</v>
      </c>
      <c r="L391" s="37">
        <v>2348</v>
      </c>
      <c r="M391" s="37">
        <v>2082</v>
      </c>
      <c r="N391" s="45">
        <v>2017</v>
      </c>
      <c r="O391" s="55">
        <v>2020</v>
      </c>
      <c r="P391" s="45">
        <f t="shared" si="133"/>
        <v>3634</v>
      </c>
      <c r="Q391" s="38">
        <f t="shared" si="134"/>
        <v>44.88</v>
      </c>
      <c r="R391" s="65">
        <v>61857100</v>
      </c>
      <c r="S391" s="65">
        <v>141876409</v>
      </c>
      <c r="T391" s="66">
        <f t="shared" si="135"/>
        <v>43.599285000000002</v>
      </c>
      <c r="U391" s="36">
        <v>462</v>
      </c>
      <c r="V391">
        <v>2204</v>
      </c>
      <c r="W391">
        <f t="shared" si="148"/>
        <v>20.96</v>
      </c>
      <c r="X391" s="57">
        <v>1830838.5545655601</v>
      </c>
      <c r="Y391" s="46">
        <v>1691612.1599999999</v>
      </c>
      <c r="Z391" s="37">
        <f t="shared" si="136"/>
        <v>0.42013600000000001</v>
      </c>
      <c r="AA391" s="37" t="str">
        <f t="shared" si="137"/>
        <v/>
      </c>
      <c r="AB391" s="37" t="str">
        <f t="shared" si="138"/>
        <v/>
      </c>
      <c r="AC391" s="76">
        <f t="shared" si="149"/>
        <v>925.75238303711728</v>
      </c>
      <c r="AD391" s="76">
        <f t="shared" si="150"/>
        <v>0</v>
      </c>
      <c r="AE391" s="76">
        <f t="shared" si="156"/>
        <v>0</v>
      </c>
      <c r="AF391" s="76" t="str">
        <f t="shared" si="151"/>
        <v/>
      </c>
      <c r="AG391" s="37" t="str">
        <f t="shared" si="139"/>
        <v/>
      </c>
      <c r="AH391" s="37" t="str">
        <f t="shared" si="140"/>
        <v/>
      </c>
      <c r="AI391" s="38">
        <f t="shared" si="152"/>
        <v>925.75</v>
      </c>
      <c r="AJ391" s="38">
        <f t="shared" si="141"/>
        <v>925.75</v>
      </c>
      <c r="AK391" s="36">
        <f t="shared" si="142"/>
        <v>1085076</v>
      </c>
      <c r="AL391" s="39">
        <f t="shared" si="143"/>
        <v>0.12439734468690533</v>
      </c>
      <c r="AM391" s="36">
        <f t="shared" si="153"/>
        <v>79534.810696364482</v>
      </c>
      <c r="AN391" s="36">
        <f t="shared" si="154"/>
        <v>525250</v>
      </c>
      <c r="AO391" s="36">
        <f t="shared" si="144"/>
        <v>20030</v>
      </c>
      <c r="AP391" s="36">
        <f t="shared" si="145"/>
        <v>84580.608000000007</v>
      </c>
      <c r="AQ391" s="36">
        <f t="shared" si="155"/>
        <v>425685</v>
      </c>
      <c r="AR391" s="40">
        <f t="shared" si="146"/>
        <v>525250</v>
      </c>
      <c r="AS391" s="37"/>
      <c r="AT391" s="37">
        <f t="shared" si="147"/>
        <v>1</v>
      </c>
    </row>
    <row r="392" spans="1:46" ht="15" customHeight="1" x14ac:dyDescent="0.25">
      <c r="A392" s="43">
        <v>82</v>
      </c>
      <c r="B392" s="43">
        <v>700</v>
      </c>
      <c r="C392" s="44" t="s">
        <v>378</v>
      </c>
      <c r="D392" s="35">
        <v>0</v>
      </c>
      <c r="E392" s="36">
        <v>16071</v>
      </c>
      <c r="F392" s="58">
        <f t="shared" si="132"/>
        <v>4.2060429010925215</v>
      </c>
      <c r="G392" s="52">
        <v>226</v>
      </c>
      <c r="H392" s="52">
        <v>6138</v>
      </c>
      <c r="I392" s="37">
        <f t="shared" si="157"/>
        <v>3.6819999999999999</v>
      </c>
      <c r="J392" s="37">
        <v>751</v>
      </c>
      <c r="K392" s="37">
        <v>3771</v>
      </c>
      <c r="L392" s="37">
        <v>4417</v>
      </c>
      <c r="M392" s="37">
        <v>6363</v>
      </c>
      <c r="N392" s="45">
        <v>13332</v>
      </c>
      <c r="O392" s="55">
        <v>15766</v>
      </c>
      <c r="P392" s="45">
        <f t="shared" si="133"/>
        <v>15766</v>
      </c>
      <c r="Q392" s="38">
        <f t="shared" si="134"/>
        <v>0</v>
      </c>
      <c r="R392" s="65">
        <v>196928000</v>
      </c>
      <c r="S392" s="65">
        <v>2728248800</v>
      </c>
      <c r="T392" s="66">
        <f t="shared" si="135"/>
        <v>7.2181100000000002</v>
      </c>
      <c r="U392" s="36">
        <v>2056</v>
      </c>
      <c r="V392">
        <v>15541</v>
      </c>
      <c r="W392">
        <f t="shared" si="148"/>
        <v>13.23</v>
      </c>
      <c r="X392" s="57">
        <v>26015104.343256101</v>
      </c>
      <c r="Y392" s="46">
        <v>9590176</v>
      </c>
      <c r="Z392" s="37">
        <f t="shared" si="136"/>
        <v>0.42013600000000001</v>
      </c>
      <c r="AA392" s="37" t="str">
        <f t="shared" si="137"/>
        <v/>
      </c>
      <c r="AB392" s="37" t="str">
        <f t="shared" si="138"/>
        <v/>
      </c>
      <c r="AC392" s="76">
        <f t="shared" si="149"/>
        <v>0</v>
      </c>
      <c r="AD392" s="76">
        <f t="shared" si="150"/>
        <v>0</v>
      </c>
      <c r="AE392" s="76">
        <f t="shared" si="156"/>
        <v>595.65870935349994</v>
      </c>
      <c r="AF392" s="76" t="str">
        <f t="shared" si="151"/>
        <v/>
      </c>
      <c r="AG392" s="37" t="str">
        <f t="shared" si="139"/>
        <v/>
      </c>
      <c r="AH392" s="37" t="str">
        <f t="shared" si="140"/>
        <v/>
      </c>
      <c r="AI392" s="38">
        <f t="shared" si="152"/>
        <v>595.66</v>
      </c>
      <c r="AJ392" s="38">
        <f t="shared" si="141"/>
        <v>595.66</v>
      </c>
      <c r="AK392" s="36">
        <f t="shared" si="142"/>
        <v>0</v>
      </c>
      <c r="AL392" s="39">
        <f t="shared" si="143"/>
        <v>0.12439734468690533</v>
      </c>
      <c r="AM392" s="36">
        <f t="shared" si="153"/>
        <v>0</v>
      </c>
      <c r="AN392" s="36">
        <f t="shared" si="154"/>
        <v>0</v>
      </c>
      <c r="AO392" s="36">
        <f t="shared" si="144"/>
        <v>160710</v>
      </c>
      <c r="AP392" s="36">
        <f t="shared" si="145"/>
        <v>479508.80000000005</v>
      </c>
      <c r="AQ392" s="36">
        <f t="shared" si="155"/>
        <v>-160710</v>
      </c>
      <c r="AR392" s="40">
        <f t="shared" si="146"/>
        <v>0</v>
      </c>
      <c r="AS392" s="37"/>
      <c r="AT392" s="37">
        <f t="shared" si="147"/>
        <v>0</v>
      </c>
    </row>
    <row r="393" spans="1:46" ht="15" customHeight="1" x14ac:dyDescent="0.25">
      <c r="A393" s="43">
        <v>35</v>
      </c>
      <c r="B393" s="43">
        <v>500</v>
      </c>
      <c r="C393" s="44" t="s">
        <v>379</v>
      </c>
      <c r="D393" s="35">
        <v>12160</v>
      </c>
      <c r="E393" s="36">
        <v>40</v>
      </c>
      <c r="F393" s="58">
        <f t="shared" si="132"/>
        <v>1.6020599913279623</v>
      </c>
      <c r="G393" s="52">
        <v>2</v>
      </c>
      <c r="H393" s="52">
        <v>31</v>
      </c>
      <c r="I393" s="37">
        <f t="shared" si="157"/>
        <v>6.4516</v>
      </c>
      <c r="J393" s="37">
        <v>112</v>
      </c>
      <c r="K393" s="37">
        <v>111</v>
      </c>
      <c r="L393" s="37">
        <v>74</v>
      </c>
      <c r="M393" s="37">
        <v>61</v>
      </c>
      <c r="N393" s="48">
        <v>45</v>
      </c>
      <c r="O393" s="55">
        <v>41</v>
      </c>
      <c r="P393" s="45">
        <f t="shared" si="133"/>
        <v>112</v>
      </c>
      <c r="Q393" s="38">
        <f t="shared" si="134"/>
        <v>64.290000000000006</v>
      </c>
      <c r="R393" s="65">
        <v>501500</v>
      </c>
      <c r="S393" s="65">
        <v>1105100</v>
      </c>
      <c r="T393" s="66">
        <f t="shared" si="135"/>
        <v>45.380509000000004</v>
      </c>
      <c r="U393" s="36">
        <v>6</v>
      </c>
      <c r="V393">
        <v>38</v>
      </c>
      <c r="W393">
        <f t="shared" si="148"/>
        <v>15.79</v>
      </c>
      <c r="X393" s="57">
        <v>16945.131100338302</v>
      </c>
      <c r="Y393" s="46">
        <v>3100</v>
      </c>
      <c r="Z393" s="37">
        <f t="shared" si="136"/>
        <v>0.42013600000000001</v>
      </c>
      <c r="AA393" s="37" t="str">
        <f t="shared" si="137"/>
        <v/>
      </c>
      <c r="AB393" s="37" t="str">
        <f t="shared" si="138"/>
        <v/>
      </c>
      <c r="AC393" s="76">
        <f t="shared" si="149"/>
        <v>550.34520470454629</v>
      </c>
      <c r="AD393" s="76">
        <f t="shared" si="150"/>
        <v>0</v>
      </c>
      <c r="AE393" s="76">
        <f t="shared" si="156"/>
        <v>0</v>
      </c>
      <c r="AF393" s="76" t="str">
        <f t="shared" si="151"/>
        <v/>
      </c>
      <c r="AG393" s="37" t="str">
        <f t="shared" si="139"/>
        <v/>
      </c>
      <c r="AH393" s="37" t="str">
        <f t="shared" si="140"/>
        <v/>
      </c>
      <c r="AI393" s="38">
        <f t="shared" si="152"/>
        <v>550.35</v>
      </c>
      <c r="AJ393" s="38">
        <f t="shared" si="141"/>
        <v>550.35</v>
      </c>
      <c r="AK393" s="36">
        <f t="shared" si="142"/>
        <v>14895</v>
      </c>
      <c r="AL393" s="39">
        <f t="shared" si="143"/>
        <v>0.12439734468690533</v>
      </c>
      <c r="AM393" s="36">
        <f t="shared" si="153"/>
        <v>340.22673771868608</v>
      </c>
      <c r="AN393" s="36">
        <f t="shared" si="154"/>
        <v>12500</v>
      </c>
      <c r="AO393" s="36">
        <f t="shared" si="144"/>
        <v>400</v>
      </c>
      <c r="AP393" s="36">
        <f t="shared" si="145"/>
        <v>155</v>
      </c>
      <c r="AQ393" s="36">
        <f t="shared" si="155"/>
        <v>12005</v>
      </c>
      <c r="AR393" s="40">
        <f t="shared" si="146"/>
        <v>12500</v>
      </c>
      <c r="AS393" s="37"/>
      <c r="AT393" s="37">
        <f t="shared" si="147"/>
        <v>1</v>
      </c>
    </row>
    <row r="394" spans="1:46" ht="15" customHeight="1" x14ac:dyDescent="0.25">
      <c r="A394" s="43">
        <v>43</v>
      </c>
      <c r="B394" s="43">
        <v>400</v>
      </c>
      <c r="C394" s="44" t="s">
        <v>380</v>
      </c>
      <c r="D394" s="35">
        <v>2698261</v>
      </c>
      <c r="E394" s="36">
        <v>14703</v>
      </c>
      <c r="F394" s="58">
        <f t="shared" si="132"/>
        <v>4.1674059572322921</v>
      </c>
      <c r="G394" s="52">
        <v>711</v>
      </c>
      <c r="H394" s="52">
        <v>6814</v>
      </c>
      <c r="I394" s="37">
        <f t="shared" si="157"/>
        <v>10.4344</v>
      </c>
      <c r="J394" s="37">
        <v>8031</v>
      </c>
      <c r="K394" s="37">
        <v>9244</v>
      </c>
      <c r="L394" s="37">
        <v>11523</v>
      </c>
      <c r="M394" s="37">
        <v>13080</v>
      </c>
      <c r="N394" s="45">
        <v>14178</v>
      </c>
      <c r="O394" s="55">
        <v>14599</v>
      </c>
      <c r="P394" s="45">
        <f t="shared" si="133"/>
        <v>14599</v>
      </c>
      <c r="Q394" s="38">
        <f t="shared" si="134"/>
        <v>0</v>
      </c>
      <c r="R394" s="65">
        <v>217168900</v>
      </c>
      <c r="S394" s="65">
        <v>1339938800</v>
      </c>
      <c r="T394" s="66">
        <f t="shared" si="135"/>
        <v>16.207374999999999</v>
      </c>
      <c r="U394" s="36">
        <v>2868</v>
      </c>
      <c r="V394">
        <v>14504</v>
      </c>
      <c r="W394">
        <f t="shared" si="148"/>
        <v>19.77</v>
      </c>
      <c r="X394" s="57">
        <v>14199859.799984399</v>
      </c>
      <c r="Y394" s="46">
        <v>7953753</v>
      </c>
      <c r="Z394" s="37">
        <f t="shared" si="136"/>
        <v>0.42013600000000001</v>
      </c>
      <c r="AA394" s="37" t="str">
        <f t="shared" si="137"/>
        <v/>
      </c>
      <c r="AB394" s="37" t="str">
        <f t="shared" si="138"/>
        <v/>
      </c>
      <c r="AC394" s="76">
        <f t="shared" si="149"/>
        <v>0</v>
      </c>
      <c r="AD394" s="76">
        <f t="shared" si="150"/>
        <v>0</v>
      </c>
      <c r="AE394" s="76">
        <f t="shared" si="156"/>
        <v>807.7899395887498</v>
      </c>
      <c r="AF394" s="76" t="str">
        <f t="shared" si="151"/>
        <v/>
      </c>
      <c r="AG394" s="37" t="str">
        <f t="shared" si="139"/>
        <v/>
      </c>
      <c r="AH394" s="37" t="str">
        <f t="shared" si="140"/>
        <v/>
      </c>
      <c r="AI394" s="38">
        <f t="shared" si="152"/>
        <v>807.79</v>
      </c>
      <c r="AJ394" s="38">
        <f t="shared" si="141"/>
        <v>807.79</v>
      </c>
      <c r="AK394" s="36">
        <f t="shared" si="142"/>
        <v>5911064</v>
      </c>
      <c r="AL394" s="39">
        <f t="shared" si="143"/>
        <v>0.12439734468690533</v>
      </c>
      <c r="AM394" s="36">
        <f t="shared" si="153"/>
        <v>399664.16220212349</v>
      </c>
      <c r="AN394" s="36">
        <f t="shared" si="154"/>
        <v>3097925</v>
      </c>
      <c r="AO394" s="36">
        <f t="shared" si="144"/>
        <v>147030</v>
      </c>
      <c r="AP394" s="36">
        <f t="shared" si="145"/>
        <v>397687.65</v>
      </c>
      <c r="AQ394" s="36">
        <f t="shared" si="155"/>
        <v>2551231</v>
      </c>
      <c r="AR394" s="40">
        <f t="shared" si="146"/>
        <v>3097925</v>
      </c>
      <c r="AS394" s="37"/>
      <c r="AT394" s="37">
        <f t="shared" si="147"/>
        <v>1</v>
      </c>
    </row>
    <row r="395" spans="1:46" ht="15" customHeight="1" x14ac:dyDescent="0.25">
      <c r="A395" s="43">
        <v>59</v>
      </c>
      <c r="B395" s="43">
        <v>500</v>
      </c>
      <c r="C395" s="44" t="s">
        <v>381</v>
      </c>
      <c r="D395" s="35">
        <v>13557</v>
      </c>
      <c r="E395" s="36">
        <v>63</v>
      </c>
      <c r="F395" s="58">
        <f t="shared" si="132"/>
        <v>1.7993405494535817</v>
      </c>
      <c r="G395" s="52">
        <v>37</v>
      </c>
      <c r="H395" s="52">
        <v>47</v>
      </c>
      <c r="I395" s="37">
        <f t="shared" si="157"/>
        <v>78.723399999999998</v>
      </c>
      <c r="J395" s="37">
        <v>132</v>
      </c>
      <c r="K395" s="37">
        <v>129</v>
      </c>
      <c r="L395" s="37">
        <v>101</v>
      </c>
      <c r="M395" s="37">
        <v>107</v>
      </c>
      <c r="N395" s="48">
        <v>63</v>
      </c>
      <c r="O395" s="55">
        <v>61</v>
      </c>
      <c r="P395" s="45">
        <f t="shared" si="133"/>
        <v>132</v>
      </c>
      <c r="Q395" s="38">
        <f t="shared" si="134"/>
        <v>52.27</v>
      </c>
      <c r="R395" s="65">
        <v>562900</v>
      </c>
      <c r="S395" s="65">
        <v>3765081</v>
      </c>
      <c r="T395" s="66">
        <f t="shared" si="135"/>
        <v>14.950542</v>
      </c>
      <c r="U395" s="36">
        <v>35</v>
      </c>
      <c r="V395">
        <v>73</v>
      </c>
      <c r="W395">
        <f t="shared" si="148"/>
        <v>47.95</v>
      </c>
      <c r="X395" s="57">
        <v>30369.835029482601</v>
      </c>
      <c r="Y395" s="46">
        <v>32000</v>
      </c>
      <c r="Z395" s="37">
        <f t="shared" si="136"/>
        <v>0.42013600000000001</v>
      </c>
      <c r="AA395" s="37" t="str">
        <f t="shared" si="137"/>
        <v/>
      </c>
      <c r="AB395" s="37" t="str">
        <f t="shared" si="138"/>
        <v/>
      </c>
      <c r="AC395" s="76">
        <f t="shared" si="149"/>
        <v>593.91994254165877</v>
      </c>
      <c r="AD395" s="76">
        <f t="shared" si="150"/>
        <v>0</v>
      </c>
      <c r="AE395" s="76">
        <f t="shared" si="156"/>
        <v>0</v>
      </c>
      <c r="AF395" s="76" t="str">
        <f t="shared" si="151"/>
        <v/>
      </c>
      <c r="AG395" s="37" t="str">
        <f t="shared" si="139"/>
        <v/>
      </c>
      <c r="AH395" s="37" t="str">
        <f t="shared" si="140"/>
        <v/>
      </c>
      <c r="AI395" s="38">
        <f t="shared" si="152"/>
        <v>593.91999999999996</v>
      </c>
      <c r="AJ395" s="38">
        <f t="shared" si="141"/>
        <v>593.91999999999996</v>
      </c>
      <c r="AK395" s="36">
        <f t="shared" si="142"/>
        <v>24657</v>
      </c>
      <c r="AL395" s="39">
        <f t="shared" si="143"/>
        <v>0.12439734468690533</v>
      </c>
      <c r="AM395" s="36">
        <f t="shared" si="153"/>
        <v>1380.8105260246491</v>
      </c>
      <c r="AN395" s="36">
        <f t="shared" si="154"/>
        <v>14938</v>
      </c>
      <c r="AO395" s="36">
        <f t="shared" si="144"/>
        <v>630</v>
      </c>
      <c r="AP395" s="36">
        <f t="shared" si="145"/>
        <v>1600</v>
      </c>
      <c r="AQ395" s="36">
        <f t="shared" si="155"/>
        <v>12927</v>
      </c>
      <c r="AR395" s="40">
        <f t="shared" si="146"/>
        <v>14938</v>
      </c>
      <c r="AS395" s="37"/>
      <c r="AT395" s="37">
        <f t="shared" si="147"/>
        <v>1</v>
      </c>
    </row>
    <row r="396" spans="1:46" ht="15" customHeight="1" x14ac:dyDescent="0.25">
      <c r="A396" s="43">
        <v>27</v>
      </c>
      <c r="B396" s="43">
        <v>5400</v>
      </c>
      <c r="C396" s="44" t="s">
        <v>382</v>
      </c>
      <c r="D396" s="35">
        <v>0</v>
      </c>
      <c r="E396" s="36">
        <v>3795</v>
      </c>
      <c r="F396" s="58">
        <f t="shared" ref="F396:F459" si="158">LOG10(E396)</f>
        <v>3.5792117802314993</v>
      </c>
      <c r="G396" s="52">
        <v>125</v>
      </c>
      <c r="H396" s="52">
        <v>1191</v>
      </c>
      <c r="I396" s="37">
        <f t="shared" si="157"/>
        <v>10.4954</v>
      </c>
      <c r="J396" s="37">
        <v>1993</v>
      </c>
      <c r="K396" s="37">
        <v>2640</v>
      </c>
      <c r="L396" s="37">
        <v>2822</v>
      </c>
      <c r="M396" s="37">
        <v>3236</v>
      </c>
      <c r="N396" s="45">
        <v>3504</v>
      </c>
      <c r="O396" s="55">
        <v>3755</v>
      </c>
      <c r="P396" s="45">
        <f t="shared" ref="P396:P459" si="159">MAX(J396:O396)</f>
        <v>3755</v>
      </c>
      <c r="Q396" s="38">
        <f t="shared" ref="Q396:Q459" si="160">ROUND(IF(100*(1-(E396/P396))&lt;0,0,100*(1-E396/P396)),2)</f>
        <v>0</v>
      </c>
      <c r="R396" s="65">
        <v>36227400</v>
      </c>
      <c r="S396" s="65">
        <v>1012387360</v>
      </c>
      <c r="T396" s="66">
        <f t="shared" ref="T396:T459" si="161">ROUND(R396/S396*100,6)</f>
        <v>3.5784129999999998</v>
      </c>
      <c r="U396" s="36">
        <v>547</v>
      </c>
      <c r="V396">
        <v>3735</v>
      </c>
      <c r="W396">
        <f t="shared" si="148"/>
        <v>14.65</v>
      </c>
      <c r="X396" s="57">
        <v>9716272.8387803994</v>
      </c>
      <c r="Y396" s="46">
        <v>3494033</v>
      </c>
      <c r="Z396" s="37">
        <f t="shared" ref="Z396:Z459" si="162">ROUND(Y$11/X$11,6)</f>
        <v>0.42013600000000001</v>
      </c>
      <c r="AA396" s="37" t="str">
        <f t="shared" ref="AA396:AA459" si="163">IF(AND(2500&lt;=E396,E396&lt;3000),(E396-2500)*0.002,"")</f>
        <v/>
      </c>
      <c r="AB396" s="37" t="str">
        <f t="shared" ref="AB396:AB459" si="164">IF(AND(10000&lt;=E396,E396&lt;11000),(11000-E396)*0.001,"")</f>
        <v/>
      </c>
      <c r="AC396" s="76">
        <f t="shared" si="149"/>
        <v>0</v>
      </c>
      <c r="AD396" s="76">
        <f t="shared" si="150"/>
        <v>690.29429373424989</v>
      </c>
      <c r="AE396" s="76">
        <f t="shared" si="156"/>
        <v>0</v>
      </c>
      <c r="AF396" s="76" t="str">
        <f t="shared" si="151"/>
        <v/>
      </c>
      <c r="AG396" s="37" t="str">
        <f t="shared" ref="AG396:AG459" si="165">IF(AND(10000&lt;=E396,E396&lt;11000),(AB396*AD396)+(AE396*(1-AB396)),"")</f>
        <v/>
      </c>
      <c r="AH396" s="37" t="str">
        <f t="shared" ref="AH396:AH459" si="166">IF(AND(AA396="",AB396=""),"",1)</f>
        <v/>
      </c>
      <c r="AI396" s="38">
        <f t="shared" si="152"/>
        <v>690.29</v>
      </c>
      <c r="AJ396" s="38">
        <f t="shared" ref="AJ396:AJ459" si="167">ROUND(AI396*AJ$2,2)</f>
        <v>690.29</v>
      </c>
      <c r="AK396" s="36">
        <f t="shared" ref="AK396:AK459" si="168">ROUND(IF((AJ396*E396)-(X396*Z396)&lt;0,0,(AJ396*E396)-(X396*Z396)),0)</f>
        <v>0</v>
      </c>
      <c r="AL396" s="39">
        <f t="shared" ref="AL396:AL459" si="169">$AL$11</f>
        <v>0.12439734468690533</v>
      </c>
      <c r="AM396" s="36">
        <f t="shared" si="153"/>
        <v>0</v>
      </c>
      <c r="AN396" s="36">
        <f t="shared" si="154"/>
        <v>0</v>
      </c>
      <c r="AO396" s="36">
        <f t="shared" ref="AO396:AO459" si="170">10*E396</f>
        <v>37950</v>
      </c>
      <c r="AP396" s="36">
        <f t="shared" ref="AP396:AP459" si="171">0.05*Y396</f>
        <v>174701.65000000002</v>
      </c>
      <c r="AQ396" s="36">
        <f t="shared" si="155"/>
        <v>-37950</v>
      </c>
      <c r="AR396" s="40">
        <f t="shared" ref="AR396:AR459" si="172">MAX(AN396,AQ396)</f>
        <v>0</v>
      </c>
      <c r="AS396" s="37"/>
      <c r="AT396" s="37">
        <f t="shared" ref="AT396:AT459" si="173">IF(AR396&gt;0,1,0)</f>
        <v>0</v>
      </c>
    </row>
    <row r="397" spans="1:46" ht="15" customHeight="1" x14ac:dyDescent="0.25">
      <c r="A397" s="43">
        <v>36</v>
      </c>
      <c r="B397" s="43">
        <v>1100</v>
      </c>
      <c r="C397" s="44" t="s">
        <v>383</v>
      </c>
      <c r="D397" s="35">
        <v>4483368</v>
      </c>
      <c r="E397" s="36">
        <v>5737</v>
      </c>
      <c r="F397" s="58">
        <f t="shared" si="158"/>
        <v>3.758684849882441</v>
      </c>
      <c r="G397" s="52">
        <v>535</v>
      </c>
      <c r="H397" s="52">
        <v>3120</v>
      </c>
      <c r="I397" s="37">
        <f t="shared" si="157"/>
        <v>17.147399999999998</v>
      </c>
      <c r="J397" s="37">
        <v>8555</v>
      </c>
      <c r="K397" s="37">
        <v>8417</v>
      </c>
      <c r="L397" s="37">
        <v>8325</v>
      </c>
      <c r="M397" s="37">
        <v>6703</v>
      </c>
      <c r="N397" s="45">
        <v>6424</v>
      </c>
      <c r="O397" s="55">
        <v>5802</v>
      </c>
      <c r="P397" s="45">
        <f t="shared" si="159"/>
        <v>8555</v>
      </c>
      <c r="Q397" s="38">
        <f t="shared" si="160"/>
        <v>32.94</v>
      </c>
      <c r="R397" s="65">
        <v>88775800</v>
      </c>
      <c r="S397" s="65">
        <v>280506517</v>
      </c>
      <c r="T397" s="66">
        <f t="shared" si="161"/>
        <v>31.648391</v>
      </c>
      <c r="U397" s="36">
        <v>1480</v>
      </c>
      <c r="V397">
        <v>5859</v>
      </c>
      <c r="W397">
        <f t="shared" ref="W397:W460" si="174">ROUND(U397/V397*100,2)</f>
        <v>25.26</v>
      </c>
      <c r="X397" s="57">
        <v>3249078.3208519402</v>
      </c>
      <c r="Y397" s="46">
        <v>3395335</v>
      </c>
      <c r="Z397" s="37">
        <f t="shared" si="162"/>
        <v>0.42013600000000001</v>
      </c>
      <c r="AA397" s="37" t="str">
        <f t="shared" si="163"/>
        <v/>
      </c>
      <c r="AB397" s="37" t="str">
        <f t="shared" si="164"/>
        <v/>
      </c>
      <c r="AC397" s="76">
        <f t="shared" ref="AC397:AC460" si="175">IF(E397&lt;3000, 196.487+(220.877*F397),0)</f>
        <v>0</v>
      </c>
      <c r="AD397" s="76">
        <f t="shared" ref="AD397:AD460" si="176">IF((AND(2500&lt;=E397,E397&lt;11000)),1.15*(497.308+(6.667*I397)+(9.215*T397)+(16.081*Q397)),0)</f>
        <v>1647.9244456947497</v>
      </c>
      <c r="AE397" s="76">
        <f t="shared" si="156"/>
        <v>0</v>
      </c>
      <c r="AF397" s="76" t="str">
        <f t="shared" ref="AF397:AF460" si="177">IF(AND(2500&lt;=E397,E397&lt;3000),(AA397*AD397)+((1-AA397)*AC397),"")</f>
        <v/>
      </c>
      <c r="AG397" s="37" t="str">
        <f t="shared" si="165"/>
        <v/>
      </c>
      <c r="AH397" s="37" t="str">
        <f t="shared" si="166"/>
        <v/>
      </c>
      <c r="AI397" s="38">
        <f t="shared" ref="AI397:AI460" si="178">ROUND(IF(AH397="",MAX(AC397,AD397,AE397),MAX(AF397,AG397)),2)</f>
        <v>1647.92</v>
      </c>
      <c r="AJ397" s="38">
        <f t="shared" si="167"/>
        <v>1647.92</v>
      </c>
      <c r="AK397" s="36">
        <f t="shared" si="168"/>
        <v>8089062</v>
      </c>
      <c r="AL397" s="39">
        <f t="shared" si="169"/>
        <v>0.12439734468690533</v>
      </c>
      <c r="AM397" s="36">
        <f t="shared" ref="AM397:AM460" si="179">(AK397-D397)*AL397</f>
        <v>448538.75935350644</v>
      </c>
      <c r="AN397" s="36">
        <f t="shared" ref="AN397:AN460" si="180">ROUND(MAX(IF(D397&lt;AK397,D397+AM397,AK397),0),0)</f>
        <v>4931907</v>
      </c>
      <c r="AO397" s="36">
        <f t="shared" si="170"/>
        <v>57370</v>
      </c>
      <c r="AP397" s="36">
        <f t="shared" si="171"/>
        <v>169766.75</v>
      </c>
      <c r="AQ397" s="36">
        <f t="shared" ref="AQ397:AQ460" si="181">ROUND(MAX(D397-MIN(AO397:AP397)),0)</f>
        <v>4425998</v>
      </c>
      <c r="AR397" s="40">
        <f t="shared" si="172"/>
        <v>4931907</v>
      </c>
      <c r="AS397" s="37"/>
      <c r="AT397" s="37">
        <f t="shared" si="173"/>
        <v>1</v>
      </c>
    </row>
    <row r="398" spans="1:46" ht="15" customHeight="1" x14ac:dyDescent="0.25">
      <c r="A398" s="43">
        <v>19</v>
      </c>
      <c r="B398" s="43">
        <v>500</v>
      </c>
      <c r="C398" s="44" t="s">
        <v>384</v>
      </c>
      <c r="D398" s="35">
        <v>0</v>
      </c>
      <c r="E398" s="36">
        <v>35743</v>
      </c>
      <c r="F398" s="58">
        <f t="shared" si="158"/>
        <v>4.5531910011289716</v>
      </c>
      <c r="G398" s="52">
        <v>275</v>
      </c>
      <c r="H398" s="52">
        <v>15031</v>
      </c>
      <c r="I398" s="37">
        <f t="shared" si="157"/>
        <v>1.8295999999999999</v>
      </c>
      <c r="J398" s="37">
        <v>12148</v>
      </c>
      <c r="K398" s="37">
        <v>17171</v>
      </c>
      <c r="L398" s="37">
        <v>22477</v>
      </c>
      <c r="M398" s="37">
        <v>29751</v>
      </c>
      <c r="N398" s="45">
        <v>33880</v>
      </c>
      <c r="O398" s="55">
        <v>35801</v>
      </c>
      <c r="P398" s="45">
        <f t="shared" si="159"/>
        <v>35801</v>
      </c>
      <c r="Q398" s="38">
        <f t="shared" si="160"/>
        <v>0.16</v>
      </c>
      <c r="R398" s="65">
        <v>642826600</v>
      </c>
      <c r="S398" s="65">
        <v>5250729066</v>
      </c>
      <c r="T398" s="66">
        <f t="shared" si="161"/>
        <v>12.242616</v>
      </c>
      <c r="U398" s="36">
        <v>5704</v>
      </c>
      <c r="V398">
        <v>35539</v>
      </c>
      <c r="W398">
        <f t="shared" si="174"/>
        <v>16.05</v>
      </c>
      <c r="X398" s="57">
        <v>56895861.9343457</v>
      </c>
      <c r="Y398" s="46">
        <v>28064915</v>
      </c>
      <c r="Z398" s="37">
        <f t="shared" si="162"/>
        <v>0.42013600000000001</v>
      </c>
      <c r="AA398" s="37" t="str">
        <f t="shared" si="163"/>
        <v/>
      </c>
      <c r="AB398" s="37" t="str">
        <f t="shared" si="164"/>
        <v/>
      </c>
      <c r="AC398" s="76">
        <f t="shared" si="175"/>
        <v>0</v>
      </c>
      <c r="AD398" s="76">
        <f t="shared" si="176"/>
        <v>0</v>
      </c>
      <c r="AE398" s="76">
        <f t="shared" si="156"/>
        <v>649.46364091959981</v>
      </c>
      <c r="AF398" s="76" t="str">
        <f t="shared" si="177"/>
        <v/>
      </c>
      <c r="AG398" s="37" t="str">
        <f t="shared" si="165"/>
        <v/>
      </c>
      <c r="AH398" s="37" t="str">
        <f t="shared" si="166"/>
        <v/>
      </c>
      <c r="AI398" s="38">
        <f t="shared" si="178"/>
        <v>649.46</v>
      </c>
      <c r="AJ398" s="38">
        <f t="shared" si="167"/>
        <v>649.46</v>
      </c>
      <c r="AK398" s="36">
        <f t="shared" si="168"/>
        <v>0</v>
      </c>
      <c r="AL398" s="39">
        <f t="shared" si="169"/>
        <v>0.12439734468690533</v>
      </c>
      <c r="AM398" s="36">
        <f t="shared" si="179"/>
        <v>0</v>
      </c>
      <c r="AN398" s="36">
        <f t="shared" si="180"/>
        <v>0</v>
      </c>
      <c r="AO398" s="36">
        <f t="shared" si="170"/>
        <v>357430</v>
      </c>
      <c r="AP398" s="36">
        <f t="shared" si="171"/>
        <v>1403245.75</v>
      </c>
      <c r="AQ398" s="36">
        <f t="shared" si="181"/>
        <v>-357430</v>
      </c>
      <c r="AR398" s="40">
        <f t="shared" si="172"/>
        <v>0</v>
      </c>
      <c r="AS398" s="37"/>
      <c r="AT398" s="37">
        <f t="shared" si="173"/>
        <v>0</v>
      </c>
    </row>
    <row r="399" spans="1:46" ht="15" customHeight="1" x14ac:dyDescent="0.25">
      <c r="A399" s="43">
        <v>51</v>
      </c>
      <c r="B399" s="43">
        <v>700</v>
      </c>
      <c r="C399" s="44" t="s">
        <v>385</v>
      </c>
      <c r="D399" s="35">
        <v>38801</v>
      </c>
      <c r="E399" s="36">
        <v>162</v>
      </c>
      <c r="F399" s="58">
        <f t="shared" si="158"/>
        <v>2.2095150145426308</v>
      </c>
      <c r="G399" s="52">
        <v>35</v>
      </c>
      <c r="H399" s="52">
        <v>88</v>
      </c>
      <c r="I399" s="37">
        <f t="shared" si="157"/>
        <v>39.7727</v>
      </c>
      <c r="J399" s="37">
        <v>260</v>
      </c>
      <c r="K399" s="37">
        <v>248</v>
      </c>
      <c r="L399" s="37">
        <v>158</v>
      </c>
      <c r="M399" s="37">
        <v>173</v>
      </c>
      <c r="N399" s="48">
        <v>137</v>
      </c>
      <c r="O399" s="55">
        <v>166</v>
      </c>
      <c r="P399" s="45">
        <f t="shared" si="159"/>
        <v>260</v>
      </c>
      <c r="Q399" s="38">
        <f t="shared" si="160"/>
        <v>37.69</v>
      </c>
      <c r="R399" s="65">
        <v>328500</v>
      </c>
      <c r="S399" s="65">
        <v>6149753</v>
      </c>
      <c r="T399" s="66">
        <f t="shared" si="161"/>
        <v>5.3416779999999999</v>
      </c>
      <c r="U399" s="36">
        <v>26</v>
      </c>
      <c r="V399">
        <v>177</v>
      </c>
      <c r="W399">
        <f t="shared" si="174"/>
        <v>14.69</v>
      </c>
      <c r="X399" s="57">
        <v>52796.926415172798</v>
      </c>
      <c r="Y399" s="46">
        <v>55351</v>
      </c>
      <c r="Z399" s="37">
        <f t="shared" si="162"/>
        <v>0.42013600000000001</v>
      </c>
      <c r="AA399" s="37" t="str">
        <f t="shared" si="163"/>
        <v/>
      </c>
      <c r="AB399" s="37" t="str">
        <f t="shared" si="164"/>
        <v/>
      </c>
      <c r="AC399" s="76">
        <f t="shared" si="175"/>
        <v>684.51804786713262</v>
      </c>
      <c r="AD399" s="76">
        <f t="shared" si="176"/>
        <v>0</v>
      </c>
      <c r="AE399" s="76">
        <f t="shared" si="156"/>
        <v>0</v>
      </c>
      <c r="AF399" s="76" t="str">
        <f t="shared" si="177"/>
        <v/>
      </c>
      <c r="AG399" s="37" t="str">
        <f t="shared" si="165"/>
        <v/>
      </c>
      <c r="AH399" s="37" t="str">
        <f t="shared" si="166"/>
        <v/>
      </c>
      <c r="AI399" s="38">
        <f t="shared" si="178"/>
        <v>684.52</v>
      </c>
      <c r="AJ399" s="38">
        <f t="shared" si="167"/>
        <v>684.52</v>
      </c>
      <c r="AK399" s="36">
        <f t="shared" si="168"/>
        <v>88710</v>
      </c>
      <c r="AL399" s="39">
        <f t="shared" si="169"/>
        <v>0.12439734468690533</v>
      </c>
      <c r="AM399" s="36">
        <f t="shared" si="179"/>
        <v>6208.5470759787586</v>
      </c>
      <c r="AN399" s="36">
        <f t="shared" si="180"/>
        <v>45010</v>
      </c>
      <c r="AO399" s="36">
        <f t="shared" si="170"/>
        <v>1620</v>
      </c>
      <c r="AP399" s="36">
        <f t="shared" si="171"/>
        <v>2767.55</v>
      </c>
      <c r="AQ399" s="36">
        <f t="shared" si="181"/>
        <v>37181</v>
      </c>
      <c r="AR399" s="40">
        <f t="shared" si="172"/>
        <v>45010</v>
      </c>
      <c r="AS399" s="37"/>
      <c r="AT399" s="37">
        <f t="shared" si="173"/>
        <v>1</v>
      </c>
    </row>
    <row r="400" spans="1:46" ht="15" customHeight="1" x14ac:dyDescent="0.25">
      <c r="A400" s="43">
        <v>69</v>
      </c>
      <c r="B400" s="43">
        <v>4000</v>
      </c>
      <c r="C400" s="44" t="s">
        <v>386</v>
      </c>
      <c r="D400" s="35">
        <v>9604</v>
      </c>
      <c r="E400" s="36">
        <v>109</v>
      </c>
      <c r="F400" s="58">
        <f t="shared" si="158"/>
        <v>2.0374264979406238</v>
      </c>
      <c r="G400" s="52">
        <v>10</v>
      </c>
      <c r="H400" s="52">
        <v>43</v>
      </c>
      <c r="I400" s="37">
        <f t="shared" si="157"/>
        <v>23.255799999999997</v>
      </c>
      <c r="J400" s="37">
        <v>150</v>
      </c>
      <c r="K400" s="37">
        <v>134</v>
      </c>
      <c r="L400" s="37">
        <v>133</v>
      </c>
      <c r="M400" s="37">
        <v>93</v>
      </c>
      <c r="N400" s="48">
        <v>86</v>
      </c>
      <c r="O400" s="55">
        <v>110</v>
      </c>
      <c r="P400" s="45">
        <f t="shared" si="159"/>
        <v>150</v>
      </c>
      <c r="Q400" s="38">
        <f t="shared" si="160"/>
        <v>27.33</v>
      </c>
      <c r="R400" s="65">
        <v>1513400</v>
      </c>
      <c r="S400" s="65">
        <v>6756324</v>
      </c>
      <c r="T400" s="66">
        <f t="shared" si="161"/>
        <v>22.399754999999999</v>
      </c>
      <c r="U400" s="36">
        <v>17</v>
      </c>
      <c r="V400">
        <v>107</v>
      </c>
      <c r="W400">
        <f t="shared" si="174"/>
        <v>15.89</v>
      </c>
      <c r="X400" s="57">
        <v>69909.3714427534</v>
      </c>
      <c r="Y400" s="46">
        <v>20451.91</v>
      </c>
      <c r="Z400" s="37">
        <f t="shared" si="162"/>
        <v>0.42013600000000001</v>
      </c>
      <c r="AA400" s="37" t="str">
        <f t="shared" si="163"/>
        <v/>
      </c>
      <c r="AB400" s="37" t="str">
        <f t="shared" si="164"/>
        <v/>
      </c>
      <c r="AC400" s="76">
        <f t="shared" si="175"/>
        <v>646.50765258563115</v>
      </c>
      <c r="AD400" s="76">
        <f t="shared" si="176"/>
        <v>0</v>
      </c>
      <c r="AE400" s="76">
        <f t="shared" ref="AE400:AE463" si="182">IF(E400&gt;=10000,1.15*(293.056+(8.572*I400)+(11.494*W400)+(5.719*T400)+(9.484*Q400)),0)</f>
        <v>0</v>
      </c>
      <c r="AF400" s="76" t="str">
        <f t="shared" si="177"/>
        <v/>
      </c>
      <c r="AG400" s="37" t="str">
        <f t="shared" si="165"/>
        <v/>
      </c>
      <c r="AH400" s="37" t="str">
        <f t="shared" si="166"/>
        <v/>
      </c>
      <c r="AI400" s="38">
        <f t="shared" si="178"/>
        <v>646.51</v>
      </c>
      <c r="AJ400" s="38">
        <f t="shared" si="167"/>
        <v>646.51</v>
      </c>
      <c r="AK400" s="36">
        <f t="shared" si="168"/>
        <v>41098</v>
      </c>
      <c r="AL400" s="39">
        <f t="shared" si="169"/>
        <v>0.12439734468690533</v>
      </c>
      <c r="AM400" s="36">
        <f t="shared" si="179"/>
        <v>3917.7699735693964</v>
      </c>
      <c r="AN400" s="36">
        <f t="shared" si="180"/>
        <v>13522</v>
      </c>
      <c r="AO400" s="36">
        <f t="shared" si="170"/>
        <v>1090</v>
      </c>
      <c r="AP400" s="36">
        <f t="shared" si="171"/>
        <v>1022.5955</v>
      </c>
      <c r="AQ400" s="36">
        <f t="shared" si="181"/>
        <v>8581</v>
      </c>
      <c r="AR400" s="40">
        <f t="shared" si="172"/>
        <v>13522</v>
      </c>
      <c r="AS400" s="37"/>
      <c r="AT400" s="37">
        <f t="shared" si="173"/>
        <v>1</v>
      </c>
    </row>
    <row r="401" spans="1:46" ht="15" customHeight="1" x14ac:dyDescent="0.25">
      <c r="A401" s="43">
        <v>18</v>
      </c>
      <c r="B401" s="43">
        <v>1100</v>
      </c>
      <c r="C401" s="44" t="s">
        <v>387</v>
      </c>
      <c r="D401" s="35">
        <v>165381</v>
      </c>
      <c r="E401" s="36">
        <v>584</v>
      </c>
      <c r="F401" s="58">
        <f t="shared" si="158"/>
        <v>2.7664128471123997</v>
      </c>
      <c r="G401" s="52">
        <v>88</v>
      </c>
      <c r="H401" s="52">
        <v>265</v>
      </c>
      <c r="I401" s="37">
        <f t="shared" si="157"/>
        <v>33.207500000000003</v>
      </c>
      <c r="J401" s="37">
        <v>562</v>
      </c>
      <c r="K401" s="37">
        <v>537</v>
      </c>
      <c r="L401" s="37">
        <v>553</v>
      </c>
      <c r="M401" s="37">
        <v>498</v>
      </c>
      <c r="N401" s="48">
        <v>572</v>
      </c>
      <c r="O401" s="55">
        <v>576</v>
      </c>
      <c r="P401" s="45">
        <f t="shared" si="159"/>
        <v>576</v>
      </c>
      <c r="Q401" s="38">
        <f t="shared" si="160"/>
        <v>0</v>
      </c>
      <c r="R401" s="65">
        <v>6915900</v>
      </c>
      <c r="S401" s="65">
        <v>39742578</v>
      </c>
      <c r="T401" s="66">
        <f t="shared" si="161"/>
        <v>17.40174</v>
      </c>
      <c r="U401" s="36">
        <v>109</v>
      </c>
      <c r="V401">
        <v>566</v>
      </c>
      <c r="W401">
        <f t="shared" si="174"/>
        <v>19.260000000000002</v>
      </c>
      <c r="X401" s="57">
        <v>452417.10856506199</v>
      </c>
      <c r="Y401" s="46">
        <v>321581</v>
      </c>
      <c r="Z401" s="37">
        <f t="shared" si="162"/>
        <v>0.42013600000000001</v>
      </c>
      <c r="AA401" s="37" t="str">
        <f t="shared" si="163"/>
        <v/>
      </c>
      <c r="AB401" s="37" t="str">
        <f t="shared" si="164"/>
        <v/>
      </c>
      <c r="AC401" s="76">
        <f t="shared" si="175"/>
        <v>807.52397043164547</v>
      </c>
      <c r="AD401" s="76">
        <f t="shared" si="176"/>
        <v>0</v>
      </c>
      <c r="AE401" s="76">
        <f t="shared" si="182"/>
        <v>0</v>
      </c>
      <c r="AF401" s="76" t="str">
        <f t="shared" si="177"/>
        <v/>
      </c>
      <c r="AG401" s="37" t="str">
        <f t="shared" si="165"/>
        <v/>
      </c>
      <c r="AH401" s="37" t="str">
        <f t="shared" si="166"/>
        <v/>
      </c>
      <c r="AI401" s="38">
        <f t="shared" si="178"/>
        <v>807.52</v>
      </c>
      <c r="AJ401" s="38">
        <f t="shared" si="167"/>
        <v>807.52</v>
      </c>
      <c r="AK401" s="36">
        <f t="shared" si="168"/>
        <v>281515</v>
      </c>
      <c r="AL401" s="39">
        <f t="shared" si="169"/>
        <v>0.12439734468690533</v>
      </c>
      <c r="AM401" s="36">
        <f t="shared" si="179"/>
        <v>14446.761227869063</v>
      </c>
      <c r="AN401" s="36">
        <f t="shared" si="180"/>
        <v>179828</v>
      </c>
      <c r="AO401" s="36">
        <f t="shared" si="170"/>
        <v>5840</v>
      </c>
      <c r="AP401" s="36">
        <f t="shared" si="171"/>
        <v>16079.050000000001</v>
      </c>
      <c r="AQ401" s="36">
        <f t="shared" si="181"/>
        <v>159541</v>
      </c>
      <c r="AR401" s="40">
        <f t="shared" si="172"/>
        <v>179828</v>
      </c>
      <c r="AS401" s="37"/>
      <c r="AT401" s="37">
        <f t="shared" si="173"/>
        <v>1</v>
      </c>
    </row>
    <row r="402" spans="1:46" ht="15" customHeight="1" x14ac:dyDescent="0.25">
      <c r="A402" s="43">
        <v>30</v>
      </c>
      <c r="B402" s="43">
        <v>500</v>
      </c>
      <c r="C402" s="44" t="s">
        <v>388</v>
      </c>
      <c r="D402" s="35">
        <v>829918</v>
      </c>
      <c r="E402" s="36">
        <v>7022</v>
      </c>
      <c r="F402" s="58">
        <f t="shared" si="158"/>
        <v>3.8464608251293324</v>
      </c>
      <c r="G402" s="52">
        <v>136</v>
      </c>
      <c r="H402" s="52">
        <v>2445</v>
      </c>
      <c r="I402" s="37">
        <f t="shared" si="157"/>
        <v>5.5624000000000002</v>
      </c>
      <c r="J402" s="37">
        <v>679</v>
      </c>
      <c r="K402" s="37">
        <v>858</v>
      </c>
      <c r="L402" s="37">
        <v>1228</v>
      </c>
      <c r="M402" s="37">
        <v>2324</v>
      </c>
      <c r="N402" s="45">
        <v>5251</v>
      </c>
      <c r="O402" s="55">
        <v>6804</v>
      </c>
      <c r="P402" s="45">
        <f t="shared" si="159"/>
        <v>6804</v>
      </c>
      <c r="Q402" s="38">
        <f t="shared" si="160"/>
        <v>0</v>
      </c>
      <c r="R402" s="65">
        <v>61906600</v>
      </c>
      <c r="S402" s="65">
        <v>644489800</v>
      </c>
      <c r="T402" s="66">
        <f t="shared" si="161"/>
        <v>9.6055209999999995</v>
      </c>
      <c r="U402" s="36">
        <v>672</v>
      </c>
      <c r="V402">
        <v>6667</v>
      </c>
      <c r="W402">
        <f t="shared" si="174"/>
        <v>10.08</v>
      </c>
      <c r="X402" s="57">
        <v>6363625.4276187196</v>
      </c>
      <c r="Y402" s="46">
        <v>3281851</v>
      </c>
      <c r="Z402" s="37">
        <f t="shared" si="162"/>
        <v>0.42013600000000001</v>
      </c>
      <c r="AA402" s="37" t="str">
        <f t="shared" si="163"/>
        <v/>
      </c>
      <c r="AB402" s="37" t="str">
        <f t="shared" si="164"/>
        <v/>
      </c>
      <c r="AC402" s="76">
        <f t="shared" si="175"/>
        <v>0</v>
      </c>
      <c r="AD402" s="76">
        <f t="shared" si="176"/>
        <v>716.34350633724989</v>
      </c>
      <c r="AE402" s="76">
        <f t="shared" si="182"/>
        <v>0</v>
      </c>
      <c r="AF402" s="76" t="str">
        <f t="shared" si="177"/>
        <v/>
      </c>
      <c r="AG402" s="37" t="str">
        <f t="shared" si="165"/>
        <v/>
      </c>
      <c r="AH402" s="37" t="str">
        <f t="shared" si="166"/>
        <v/>
      </c>
      <c r="AI402" s="38">
        <f t="shared" si="178"/>
        <v>716.34</v>
      </c>
      <c r="AJ402" s="38">
        <f t="shared" si="167"/>
        <v>716.34</v>
      </c>
      <c r="AK402" s="36">
        <f t="shared" si="168"/>
        <v>2356551</v>
      </c>
      <c r="AL402" s="39">
        <f t="shared" si="169"/>
        <v>0.12439734468690533</v>
      </c>
      <c r="AM402" s="36">
        <f t="shared" si="179"/>
        <v>189909.09151140435</v>
      </c>
      <c r="AN402" s="36">
        <f t="shared" si="180"/>
        <v>1019827</v>
      </c>
      <c r="AO402" s="36">
        <f t="shared" si="170"/>
        <v>70220</v>
      </c>
      <c r="AP402" s="36">
        <f t="shared" si="171"/>
        <v>164092.55000000002</v>
      </c>
      <c r="AQ402" s="36">
        <f t="shared" si="181"/>
        <v>759698</v>
      </c>
      <c r="AR402" s="40">
        <f t="shared" si="172"/>
        <v>1019827</v>
      </c>
      <c r="AS402" s="37"/>
      <c r="AT402" s="37">
        <f t="shared" si="173"/>
        <v>1</v>
      </c>
    </row>
    <row r="403" spans="1:46" ht="15" customHeight="1" x14ac:dyDescent="0.25">
      <c r="A403" s="43">
        <v>48</v>
      </c>
      <c r="B403" s="43">
        <v>300</v>
      </c>
      <c r="C403" s="44" t="s">
        <v>389</v>
      </c>
      <c r="D403" s="35">
        <v>77991</v>
      </c>
      <c r="E403" s="36">
        <v>820</v>
      </c>
      <c r="F403" s="58">
        <f t="shared" si="158"/>
        <v>2.9138138523837167</v>
      </c>
      <c r="G403" s="52">
        <v>94</v>
      </c>
      <c r="H403" s="52">
        <v>499</v>
      </c>
      <c r="I403" s="37">
        <f t="shared" si="157"/>
        <v>18.837699999999998</v>
      </c>
      <c r="J403" s="37">
        <v>551</v>
      </c>
      <c r="K403" s="37">
        <v>573</v>
      </c>
      <c r="L403" s="37">
        <v>566</v>
      </c>
      <c r="M403" s="37">
        <v>707</v>
      </c>
      <c r="N403" s="48">
        <v>751</v>
      </c>
      <c r="O403" s="55">
        <v>803</v>
      </c>
      <c r="P403" s="45">
        <f t="shared" si="159"/>
        <v>803</v>
      </c>
      <c r="Q403" s="38">
        <f t="shared" si="160"/>
        <v>0</v>
      </c>
      <c r="R403" s="65">
        <v>9277800</v>
      </c>
      <c r="S403" s="65">
        <v>123935525</v>
      </c>
      <c r="T403" s="66">
        <f t="shared" si="161"/>
        <v>7.485989</v>
      </c>
      <c r="U403" s="36">
        <v>191</v>
      </c>
      <c r="V403">
        <v>663</v>
      </c>
      <c r="W403">
        <f t="shared" si="174"/>
        <v>28.81</v>
      </c>
      <c r="X403" s="57">
        <v>1080906.3738851</v>
      </c>
      <c r="Y403" s="46">
        <v>736918</v>
      </c>
      <c r="Z403" s="37">
        <f t="shared" si="162"/>
        <v>0.42013600000000001</v>
      </c>
      <c r="AA403" s="37" t="str">
        <f t="shared" si="163"/>
        <v/>
      </c>
      <c r="AB403" s="37" t="str">
        <f t="shared" si="164"/>
        <v/>
      </c>
      <c r="AC403" s="76">
        <f t="shared" si="175"/>
        <v>840.08146227295822</v>
      </c>
      <c r="AD403" s="76">
        <f t="shared" si="176"/>
        <v>0</v>
      </c>
      <c r="AE403" s="76">
        <f t="shared" si="182"/>
        <v>0</v>
      </c>
      <c r="AF403" s="76" t="str">
        <f t="shared" si="177"/>
        <v/>
      </c>
      <c r="AG403" s="37" t="str">
        <f t="shared" si="165"/>
        <v/>
      </c>
      <c r="AH403" s="37" t="str">
        <f t="shared" si="166"/>
        <v/>
      </c>
      <c r="AI403" s="38">
        <f t="shared" si="178"/>
        <v>840.08</v>
      </c>
      <c r="AJ403" s="38">
        <f t="shared" si="167"/>
        <v>840.08</v>
      </c>
      <c r="AK403" s="36">
        <f t="shared" si="168"/>
        <v>234738</v>
      </c>
      <c r="AL403" s="39">
        <f t="shared" si="169"/>
        <v>0.12439734468690533</v>
      </c>
      <c r="AM403" s="36">
        <f t="shared" si="179"/>
        <v>19498.910587638351</v>
      </c>
      <c r="AN403" s="36">
        <f t="shared" si="180"/>
        <v>97490</v>
      </c>
      <c r="AO403" s="36">
        <f t="shared" si="170"/>
        <v>8200</v>
      </c>
      <c r="AP403" s="36">
        <f t="shared" si="171"/>
        <v>36845.9</v>
      </c>
      <c r="AQ403" s="36">
        <f t="shared" si="181"/>
        <v>69791</v>
      </c>
      <c r="AR403" s="40">
        <f t="shared" si="172"/>
        <v>97490</v>
      </c>
      <c r="AS403" s="37"/>
      <c r="AT403" s="37">
        <f t="shared" si="173"/>
        <v>1</v>
      </c>
    </row>
    <row r="404" spans="1:46" ht="15" customHeight="1" x14ac:dyDescent="0.25">
      <c r="A404" s="43">
        <v>41</v>
      </c>
      <c r="B404" s="43">
        <v>300</v>
      </c>
      <c r="C404" s="44" t="s">
        <v>390</v>
      </c>
      <c r="D404" s="35">
        <v>230190</v>
      </c>
      <c r="E404" s="36">
        <v>549</v>
      </c>
      <c r="F404" s="58">
        <f t="shared" si="158"/>
        <v>2.7395723444500919</v>
      </c>
      <c r="G404" s="52">
        <v>96</v>
      </c>
      <c r="H404" s="52">
        <v>345</v>
      </c>
      <c r="I404" s="37">
        <f t="shared" si="157"/>
        <v>27.826099999999997</v>
      </c>
      <c r="J404" s="37">
        <v>738</v>
      </c>
      <c r="K404" s="37">
        <v>761</v>
      </c>
      <c r="L404" s="37">
        <v>751</v>
      </c>
      <c r="M404" s="37">
        <v>679</v>
      </c>
      <c r="N404" s="48">
        <v>559</v>
      </c>
      <c r="O404" s="55">
        <v>560</v>
      </c>
      <c r="P404" s="45">
        <f t="shared" si="159"/>
        <v>761</v>
      </c>
      <c r="Q404" s="38">
        <f t="shared" si="160"/>
        <v>27.86</v>
      </c>
      <c r="R404" s="65">
        <v>3648800</v>
      </c>
      <c r="S404" s="65">
        <v>19947938</v>
      </c>
      <c r="T404" s="66">
        <f t="shared" si="161"/>
        <v>18.291615</v>
      </c>
      <c r="U404" s="36">
        <v>144</v>
      </c>
      <c r="V404">
        <v>559</v>
      </c>
      <c r="W404">
        <f t="shared" si="174"/>
        <v>25.76</v>
      </c>
      <c r="X404" s="57">
        <v>175539.78847355099</v>
      </c>
      <c r="Y404" s="46">
        <v>316101</v>
      </c>
      <c r="Z404" s="37">
        <f t="shared" si="162"/>
        <v>0.42013600000000001</v>
      </c>
      <c r="AA404" s="37" t="str">
        <f t="shared" si="163"/>
        <v/>
      </c>
      <c r="AB404" s="37" t="str">
        <f t="shared" si="164"/>
        <v/>
      </c>
      <c r="AC404" s="76">
        <f t="shared" si="175"/>
        <v>801.59552072510292</v>
      </c>
      <c r="AD404" s="76">
        <f t="shared" si="176"/>
        <v>0</v>
      </c>
      <c r="AE404" s="76">
        <f t="shared" si="182"/>
        <v>0</v>
      </c>
      <c r="AF404" s="76" t="str">
        <f t="shared" si="177"/>
        <v/>
      </c>
      <c r="AG404" s="37" t="str">
        <f t="shared" si="165"/>
        <v/>
      </c>
      <c r="AH404" s="37" t="str">
        <f t="shared" si="166"/>
        <v/>
      </c>
      <c r="AI404" s="38">
        <f t="shared" si="178"/>
        <v>801.6</v>
      </c>
      <c r="AJ404" s="38">
        <f t="shared" si="167"/>
        <v>801.6</v>
      </c>
      <c r="AK404" s="36">
        <f t="shared" si="168"/>
        <v>366328</v>
      </c>
      <c r="AL404" s="39">
        <f t="shared" si="169"/>
        <v>0.12439734468690533</v>
      </c>
      <c r="AM404" s="36">
        <f t="shared" si="179"/>
        <v>16935.20571098592</v>
      </c>
      <c r="AN404" s="36">
        <f t="shared" si="180"/>
        <v>247125</v>
      </c>
      <c r="AO404" s="36">
        <f t="shared" si="170"/>
        <v>5490</v>
      </c>
      <c r="AP404" s="36">
        <f t="shared" si="171"/>
        <v>15805.050000000001</v>
      </c>
      <c r="AQ404" s="36">
        <f t="shared" si="181"/>
        <v>224700</v>
      </c>
      <c r="AR404" s="40">
        <f t="shared" si="172"/>
        <v>247125</v>
      </c>
      <c r="AS404" s="37"/>
      <c r="AT404" s="37">
        <f t="shared" si="173"/>
        <v>1</v>
      </c>
    </row>
    <row r="405" spans="1:46" ht="15" customHeight="1" x14ac:dyDescent="0.25">
      <c r="A405" s="43">
        <v>32</v>
      </c>
      <c r="B405" s="43">
        <v>300</v>
      </c>
      <c r="C405" s="44" t="s">
        <v>391</v>
      </c>
      <c r="D405" s="35">
        <v>1478283</v>
      </c>
      <c r="E405" s="36">
        <v>3328</v>
      </c>
      <c r="F405" s="58">
        <f t="shared" si="158"/>
        <v>3.5221833176186865</v>
      </c>
      <c r="G405" s="52">
        <v>422</v>
      </c>
      <c r="H405" s="52">
        <v>1663</v>
      </c>
      <c r="I405" s="37">
        <f t="shared" si="157"/>
        <v>25.375799999999998</v>
      </c>
      <c r="J405" s="37">
        <v>3550</v>
      </c>
      <c r="K405" s="37">
        <v>3797</v>
      </c>
      <c r="L405" s="37">
        <v>3559</v>
      </c>
      <c r="M405" s="37">
        <v>3501</v>
      </c>
      <c r="N405" s="45">
        <v>3299</v>
      </c>
      <c r="O405" s="55">
        <v>3323</v>
      </c>
      <c r="P405" s="45">
        <f t="shared" si="159"/>
        <v>3797</v>
      </c>
      <c r="Q405" s="38">
        <f t="shared" si="160"/>
        <v>12.35</v>
      </c>
      <c r="R405" s="65">
        <v>76110500</v>
      </c>
      <c r="S405" s="65">
        <v>237777700</v>
      </c>
      <c r="T405" s="66">
        <f t="shared" si="161"/>
        <v>32.009098999999999</v>
      </c>
      <c r="U405" s="36">
        <v>769</v>
      </c>
      <c r="V405">
        <v>3310</v>
      </c>
      <c r="W405">
        <f t="shared" si="174"/>
        <v>23.23</v>
      </c>
      <c r="X405" s="57">
        <v>2681742.0265733302</v>
      </c>
      <c r="Y405" s="46">
        <v>1654353</v>
      </c>
      <c r="Z405" s="37">
        <f t="shared" si="162"/>
        <v>0.42013600000000001</v>
      </c>
      <c r="AA405" s="37" t="str">
        <f t="shared" si="163"/>
        <v/>
      </c>
      <c r="AB405" s="37" t="str">
        <f t="shared" si="164"/>
        <v/>
      </c>
      <c r="AC405" s="76">
        <f t="shared" si="175"/>
        <v>0</v>
      </c>
      <c r="AD405" s="76">
        <f t="shared" si="176"/>
        <v>1334.0605542677497</v>
      </c>
      <c r="AE405" s="76">
        <f t="shared" si="182"/>
        <v>0</v>
      </c>
      <c r="AF405" s="76" t="str">
        <f t="shared" si="177"/>
        <v/>
      </c>
      <c r="AG405" s="37" t="str">
        <f t="shared" si="165"/>
        <v/>
      </c>
      <c r="AH405" s="37" t="str">
        <f t="shared" si="166"/>
        <v/>
      </c>
      <c r="AI405" s="38">
        <f t="shared" si="178"/>
        <v>1334.06</v>
      </c>
      <c r="AJ405" s="38">
        <f t="shared" si="167"/>
        <v>1334.06</v>
      </c>
      <c r="AK405" s="36">
        <f t="shared" si="168"/>
        <v>3313055</v>
      </c>
      <c r="AL405" s="39">
        <f t="shared" si="169"/>
        <v>0.12439734468690533</v>
      </c>
      <c r="AM405" s="36">
        <f t="shared" si="179"/>
        <v>228240.76490588268</v>
      </c>
      <c r="AN405" s="36">
        <f t="shared" si="180"/>
        <v>1706524</v>
      </c>
      <c r="AO405" s="36">
        <f t="shared" si="170"/>
        <v>33280</v>
      </c>
      <c r="AP405" s="36">
        <f t="shared" si="171"/>
        <v>82717.650000000009</v>
      </c>
      <c r="AQ405" s="36">
        <f t="shared" si="181"/>
        <v>1445003</v>
      </c>
      <c r="AR405" s="40">
        <f t="shared" si="172"/>
        <v>1706524</v>
      </c>
      <c r="AS405" s="37"/>
      <c r="AT405" s="37">
        <f t="shared" si="173"/>
        <v>1</v>
      </c>
    </row>
    <row r="406" spans="1:46" ht="15" customHeight="1" x14ac:dyDescent="0.25">
      <c r="A406" s="43">
        <v>81</v>
      </c>
      <c r="B406" s="43">
        <v>200</v>
      </c>
      <c r="C406" s="44" t="s">
        <v>392</v>
      </c>
      <c r="D406" s="35">
        <v>860648</v>
      </c>
      <c r="E406" s="36">
        <v>2437</v>
      </c>
      <c r="F406" s="58">
        <f t="shared" si="158"/>
        <v>3.3868555291847242</v>
      </c>
      <c r="G406" s="52">
        <v>228</v>
      </c>
      <c r="H406" s="52">
        <v>1043</v>
      </c>
      <c r="I406" s="37">
        <f t="shared" si="157"/>
        <v>21.86</v>
      </c>
      <c r="J406" s="37">
        <v>1557</v>
      </c>
      <c r="K406" s="37">
        <v>1897</v>
      </c>
      <c r="L406" s="37">
        <v>1969</v>
      </c>
      <c r="M406" s="37">
        <v>2109</v>
      </c>
      <c r="N406" s="45">
        <v>2256</v>
      </c>
      <c r="O406" s="55">
        <v>2421</v>
      </c>
      <c r="P406" s="45">
        <f t="shared" si="159"/>
        <v>2421</v>
      </c>
      <c r="Q406" s="38">
        <f t="shared" si="160"/>
        <v>0</v>
      </c>
      <c r="R406" s="65">
        <v>8673100</v>
      </c>
      <c r="S406" s="65">
        <v>171174900</v>
      </c>
      <c r="T406" s="66">
        <f t="shared" si="161"/>
        <v>5.0668059999999997</v>
      </c>
      <c r="U406" s="36">
        <v>328</v>
      </c>
      <c r="V406">
        <v>2535</v>
      </c>
      <c r="W406">
        <f t="shared" si="174"/>
        <v>12.94</v>
      </c>
      <c r="X406" s="57">
        <v>1531316.42495783</v>
      </c>
      <c r="Y406" s="46">
        <v>1088297</v>
      </c>
      <c r="Z406" s="37">
        <f t="shared" si="162"/>
        <v>0.42013600000000001</v>
      </c>
      <c r="AA406" s="37" t="str">
        <f t="shared" si="163"/>
        <v/>
      </c>
      <c r="AB406" s="37" t="str">
        <f t="shared" si="164"/>
        <v/>
      </c>
      <c r="AC406" s="76">
        <f t="shared" si="175"/>
        <v>944.56548871973428</v>
      </c>
      <c r="AD406" s="76">
        <f t="shared" si="176"/>
        <v>0</v>
      </c>
      <c r="AE406" s="76">
        <f t="shared" si="182"/>
        <v>0</v>
      </c>
      <c r="AF406" s="76" t="str">
        <f t="shared" si="177"/>
        <v/>
      </c>
      <c r="AG406" s="37" t="str">
        <f t="shared" si="165"/>
        <v/>
      </c>
      <c r="AH406" s="37" t="str">
        <f t="shared" si="166"/>
        <v/>
      </c>
      <c r="AI406" s="38">
        <f t="shared" si="178"/>
        <v>944.57</v>
      </c>
      <c r="AJ406" s="38">
        <f t="shared" si="167"/>
        <v>944.57</v>
      </c>
      <c r="AK406" s="36">
        <f t="shared" si="168"/>
        <v>1658556</v>
      </c>
      <c r="AL406" s="39">
        <f t="shared" si="169"/>
        <v>0.12439734468690533</v>
      </c>
      <c r="AM406" s="36">
        <f t="shared" si="179"/>
        <v>99257.636504439259</v>
      </c>
      <c r="AN406" s="36">
        <f t="shared" si="180"/>
        <v>959906</v>
      </c>
      <c r="AO406" s="36">
        <f t="shared" si="170"/>
        <v>24370</v>
      </c>
      <c r="AP406" s="36">
        <f t="shared" si="171"/>
        <v>54414.850000000006</v>
      </c>
      <c r="AQ406" s="36">
        <f t="shared" si="181"/>
        <v>836278</v>
      </c>
      <c r="AR406" s="40">
        <f t="shared" si="172"/>
        <v>959906</v>
      </c>
      <c r="AS406" s="37"/>
      <c r="AT406" s="37">
        <f t="shared" si="173"/>
        <v>1</v>
      </c>
    </row>
    <row r="407" spans="1:46" ht="15" customHeight="1" x14ac:dyDescent="0.25">
      <c r="A407" s="43">
        <v>59</v>
      </c>
      <c r="B407" s="43">
        <v>7600</v>
      </c>
      <c r="C407" s="44" t="s">
        <v>393</v>
      </c>
      <c r="D407" s="35">
        <v>231766</v>
      </c>
      <c r="E407" s="36">
        <v>601</v>
      </c>
      <c r="F407" s="58">
        <f t="shared" si="158"/>
        <v>2.7788744720027396</v>
      </c>
      <c r="G407" s="52">
        <v>141</v>
      </c>
      <c r="H407" s="52">
        <v>308</v>
      </c>
      <c r="I407" s="37">
        <f t="shared" si="157"/>
        <v>45.779199999999996</v>
      </c>
      <c r="J407" s="37">
        <v>754</v>
      </c>
      <c r="K407" s="37">
        <v>731</v>
      </c>
      <c r="L407" s="37">
        <v>599</v>
      </c>
      <c r="M407" s="37">
        <v>597</v>
      </c>
      <c r="N407" s="48">
        <v>633</v>
      </c>
      <c r="O407" s="55">
        <v>610</v>
      </c>
      <c r="P407" s="45">
        <f t="shared" si="159"/>
        <v>754</v>
      </c>
      <c r="Q407" s="38">
        <f t="shared" si="160"/>
        <v>20.29</v>
      </c>
      <c r="R407" s="65">
        <v>5501800</v>
      </c>
      <c r="S407" s="65">
        <v>22179568</v>
      </c>
      <c r="T407" s="66">
        <f t="shared" si="161"/>
        <v>24.805713000000001</v>
      </c>
      <c r="U407" s="36">
        <v>124</v>
      </c>
      <c r="V407">
        <v>599</v>
      </c>
      <c r="W407">
        <f t="shared" si="174"/>
        <v>20.7</v>
      </c>
      <c r="X407" s="57">
        <v>253797.37789827952</v>
      </c>
      <c r="Y407" s="46">
        <v>200176</v>
      </c>
      <c r="Z407" s="37">
        <f t="shared" si="162"/>
        <v>0.42013600000000001</v>
      </c>
      <c r="AA407" s="37" t="str">
        <f t="shared" si="163"/>
        <v/>
      </c>
      <c r="AB407" s="37" t="str">
        <f t="shared" si="164"/>
        <v/>
      </c>
      <c r="AC407" s="76">
        <f t="shared" si="175"/>
        <v>810.27645675254917</v>
      </c>
      <c r="AD407" s="76">
        <f t="shared" si="176"/>
        <v>0</v>
      </c>
      <c r="AE407" s="76">
        <f t="shared" si="182"/>
        <v>0</v>
      </c>
      <c r="AF407" s="76" t="str">
        <f t="shared" si="177"/>
        <v/>
      </c>
      <c r="AG407" s="37" t="str">
        <f t="shared" si="165"/>
        <v/>
      </c>
      <c r="AH407" s="37" t="str">
        <f t="shared" si="166"/>
        <v/>
      </c>
      <c r="AI407" s="38">
        <f t="shared" si="178"/>
        <v>810.28</v>
      </c>
      <c r="AJ407" s="38">
        <f t="shared" si="167"/>
        <v>810.28</v>
      </c>
      <c r="AK407" s="36">
        <f t="shared" si="168"/>
        <v>380349</v>
      </c>
      <c r="AL407" s="39">
        <f t="shared" si="169"/>
        <v>0.12439734468690533</v>
      </c>
      <c r="AM407" s="36">
        <f t="shared" si="179"/>
        <v>18483.330665614456</v>
      </c>
      <c r="AN407" s="36">
        <f t="shared" si="180"/>
        <v>250249</v>
      </c>
      <c r="AO407" s="36">
        <f t="shared" si="170"/>
        <v>6010</v>
      </c>
      <c r="AP407" s="36">
        <f t="shared" si="171"/>
        <v>10008.800000000001</v>
      </c>
      <c r="AQ407" s="36">
        <f t="shared" si="181"/>
        <v>225756</v>
      </c>
      <c r="AR407" s="40">
        <f t="shared" si="172"/>
        <v>250249</v>
      </c>
      <c r="AS407" s="37"/>
      <c r="AT407" s="37">
        <f t="shared" si="173"/>
        <v>1</v>
      </c>
    </row>
    <row r="408" spans="1:46" ht="15" customHeight="1" x14ac:dyDescent="0.25">
      <c r="A408" s="43">
        <v>17</v>
      </c>
      <c r="B408" s="43">
        <v>300</v>
      </c>
      <c r="C408" s="44" t="s">
        <v>394</v>
      </c>
      <c r="D408" s="35">
        <v>122172</v>
      </c>
      <c r="E408" s="36">
        <v>354</v>
      </c>
      <c r="F408" s="58">
        <f t="shared" si="158"/>
        <v>2.5490032620257876</v>
      </c>
      <c r="G408" s="52">
        <v>71</v>
      </c>
      <c r="H408" s="52">
        <v>189</v>
      </c>
      <c r="I408" s="37">
        <f t="shared" si="157"/>
        <v>37.566100000000006</v>
      </c>
      <c r="J408" s="37">
        <v>436</v>
      </c>
      <c r="K408" s="37">
        <v>437</v>
      </c>
      <c r="L408" s="37">
        <v>443</v>
      </c>
      <c r="M408" s="37">
        <v>396</v>
      </c>
      <c r="N408" s="48">
        <v>369</v>
      </c>
      <c r="O408" s="55">
        <v>349</v>
      </c>
      <c r="P408" s="45">
        <f t="shared" si="159"/>
        <v>443</v>
      </c>
      <c r="Q408" s="38">
        <f t="shared" si="160"/>
        <v>20.09</v>
      </c>
      <c r="R408" s="65">
        <v>4494500</v>
      </c>
      <c r="S408" s="65">
        <v>13473801</v>
      </c>
      <c r="T408" s="66">
        <f t="shared" si="161"/>
        <v>33.357328000000003</v>
      </c>
      <c r="U408" s="36">
        <v>77</v>
      </c>
      <c r="V408">
        <v>311</v>
      </c>
      <c r="W408">
        <f t="shared" si="174"/>
        <v>24.76</v>
      </c>
      <c r="X408" s="57">
        <v>153006.05317354499</v>
      </c>
      <c r="Y408" s="46">
        <v>202423</v>
      </c>
      <c r="Z408" s="37">
        <f t="shared" si="162"/>
        <v>0.42013600000000001</v>
      </c>
      <c r="AA408" s="37" t="str">
        <f t="shared" si="163"/>
        <v/>
      </c>
      <c r="AB408" s="37" t="str">
        <f t="shared" si="164"/>
        <v/>
      </c>
      <c r="AC408" s="76">
        <f t="shared" si="175"/>
        <v>759.50319350646987</v>
      </c>
      <c r="AD408" s="76">
        <f t="shared" si="176"/>
        <v>0</v>
      </c>
      <c r="AE408" s="76">
        <f t="shared" si="182"/>
        <v>0</v>
      </c>
      <c r="AF408" s="76" t="str">
        <f t="shared" si="177"/>
        <v/>
      </c>
      <c r="AG408" s="37" t="str">
        <f t="shared" si="165"/>
        <v/>
      </c>
      <c r="AH408" s="37" t="str">
        <f t="shared" si="166"/>
        <v/>
      </c>
      <c r="AI408" s="38">
        <f t="shared" si="178"/>
        <v>759.5</v>
      </c>
      <c r="AJ408" s="38">
        <f t="shared" si="167"/>
        <v>759.5</v>
      </c>
      <c r="AK408" s="36">
        <f t="shared" si="168"/>
        <v>204580</v>
      </c>
      <c r="AL408" s="39">
        <f t="shared" si="169"/>
        <v>0.12439734468690533</v>
      </c>
      <c r="AM408" s="36">
        <f t="shared" si="179"/>
        <v>10251.336380958495</v>
      </c>
      <c r="AN408" s="36">
        <f t="shared" si="180"/>
        <v>132423</v>
      </c>
      <c r="AO408" s="36">
        <f t="shared" si="170"/>
        <v>3540</v>
      </c>
      <c r="AP408" s="36">
        <f t="shared" si="171"/>
        <v>10121.150000000001</v>
      </c>
      <c r="AQ408" s="36">
        <f t="shared" si="181"/>
        <v>118632</v>
      </c>
      <c r="AR408" s="40">
        <f t="shared" si="172"/>
        <v>132423</v>
      </c>
      <c r="AS408" s="37"/>
      <c r="AT408" s="37">
        <f t="shared" si="173"/>
        <v>1</v>
      </c>
    </row>
    <row r="409" spans="1:46" ht="15" customHeight="1" x14ac:dyDescent="0.25">
      <c r="A409" s="43">
        <v>18</v>
      </c>
      <c r="B409" s="43">
        <v>1200</v>
      </c>
      <c r="C409" s="44" t="s">
        <v>395</v>
      </c>
      <c r="D409" s="35">
        <v>21095</v>
      </c>
      <c r="E409" s="36">
        <v>500</v>
      </c>
      <c r="F409" s="58">
        <f t="shared" si="158"/>
        <v>2.6989700043360187</v>
      </c>
      <c r="G409" s="52">
        <v>6</v>
      </c>
      <c r="H409" s="52">
        <v>170</v>
      </c>
      <c r="I409" s="37">
        <f t="shared" si="157"/>
        <v>3.5293999999999999</v>
      </c>
      <c r="J409" s="37">
        <v>148</v>
      </c>
      <c r="K409" s="37">
        <v>219</v>
      </c>
      <c r="L409" s="37">
        <v>262</v>
      </c>
      <c r="M409" s="37">
        <v>287</v>
      </c>
      <c r="N409" s="48">
        <v>430</v>
      </c>
      <c r="O409" s="55">
        <v>490</v>
      </c>
      <c r="P409" s="45">
        <f t="shared" si="159"/>
        <v>490</v>
      </c>
      <c r="Q409" s="38">
        <f t="shared" si="160"/>
        <v>0</v>
      </c>
      <c r="R409" s="65">
        <v>15033500</v>
      </c>
      <c r="S409" s="65">
        <v>65824333</v>
      </c>
      <c r="T409" s="66">
        <f t="shared" si="161"/>
        <v>22.838819000000001</v>
      </c>
      <c r="U409" s="36">
        <v>38</v>
      </c>
      <c r="V409">
        <v>417</v>
      </c>
      <c r="W409">
        <f t="shared" si="174"/>
        <v>9.11</v>
      </c>
      <c r="X409" s="57">
        <v>733608.886372776</v>
      </c>
      <c r="Y409" s="46">
        <v>324691</v>
      </c>
      <c r="Z409" s="37">
        <f t="shared" si="162"/>
        <v>0.42013600000000001</v>
      </c>
      <c r="AA409" s="37" t="str">
        <f t="shared" si="163"/>
        <v/>
      </c>
      <c r="AB409" s="37" t="str">
        <f t="shared" si="164"/>
        <v/>
      </c>
      <c r="AC409" s="76">
        <f t="shared" si="175"/>
        <v>792.62739764772675</v>
      </c>
      <c r="AD409" s="76">
        <f t="shared" si="176"/>
        <v>0</v>
      </c>
      <c r="AE409" s="76">
        <f t="shared" si="182"/>
        <v>0</v>
      </c>
      <c r="AF409" s="76" t="str">
        <f t="shared" si="177"/>
        <v/>
      </c>
      <c r="AG409" s="37" t="str">
        <f t="shared" si="165"/>
        <v/>
      </c>
      <c r="AH409" s="37" t="str">
        <f t="shared" si="166"/>
        <v/>
      </c>
      <c r="AI409" s="38">
        <f t="shared" si="178"/>
        <v>792.63</v>
      </c>
      <c r="AJ409" s="38">
        <f t="shared" si="167"/>
        <v>792.63</v>
      </c>
      <c r="AK409" s="36">
        <f t="shared" si="168"/>
        <v>88099</v>
      </c>
      <c r="AL409" s="39">
        <f t="shared" si="169"/>
        <v>0.12439734468690533</v>
      </c>
      <c r="AM409" s="36">
        <f t="shared" si="179"/>
        <v>8335.1196834014045</v>
      </c>
      <c r="AN409" s="36">
        <f t="shared" si="180"/>
        <v>29430</v>
      </c>
      <c r="AO409" s="36">
        <f t="shared" si="170"/>
        <v>5000</v>
      </c>
      <c r="AP409" s="36">
        <f t="shared" si="171"/>
        <v>16234.550000000001</v>
      </c>
      <c r="AQ409" s="36">
        <f t="shared" si="181"/>
        <v>16095</v>
      </c>
      <c r="AR409" s="40">
        <f t="shared" si="172"/>
        <v>29430</v>
      </c>
      <c r="AS409" s="37"/>
      <c r="AT409" s="37">
        <f t="shared" si="173"/>
        <v>1</v>
      </c>
    </row>
    <row r="410" spans="1:46" ht="15" customHeight="1" x14ac:dyDescent="0.25">
      <c r="A410" s="43">
        <v>6</v>
      </c>
      <c r="B410" s="43">
        <v>600</v>
      </c>
      <c r="C410" s="44" t="s">
        <v>396</v>
      </c>
      <c r="D410" s="35">
        <v>5365</v>
      </c>
      <c r="E410" s="36">
        <v>26</v>
      </c>
      <c r="F410" s="58">
        <f t="shared" si="158"/>
        <v>1.414973347970818</v>
      </c>
      <c r="G410" s="52">
        <v>15</v>
      </c>
      <c r="H410" s="52">
        <v>17</v>
      </c>
      <c r="I410" s="37">
        <f t="shared" si="157"/>
        <v>88.235300000000009</v>
      </c>
      <c r="J410" s="37">
        <v>53</v>
      </c>
      <c r="K410" s="37">
        <v>57</v>
      </c>
      <c r="L410" s="37">
        <v>46</v>
      </c>
      <c r="M410" s="37">
        <v>32</v>
      </c>
      <c r="N410" s="48">
        <v>29</v>
      </c>
      <c r="O410" s="55">
        <v>24</v>
      </c>
      <c r="P410" s="45">
        <f t="shared" si="159"/>
        <v>57</v>
      </c>
      <c r="Q410" s="38">
        <f t="shared" si="160"/>
        <v>54.39</v>
      </c>
      <c r="R410" s="65">
        <v>401400</v>
      </c>
      <c r="S410" s="65">
        <v>1631513</v>
      </c>
      <c r="T410" s="66">
        <f t="shared" si="161"/>
        <v>24.602930000000001</v>
      </c>
      <c r="U410" s="36">
        <v>2</v>
      </c>
      <c r="V410">
        <v>19</v>
      </c>
      <c r="W410">
        <f t="shared" si="174"/>
        <v>10.53</v>
      </c>
      <c r="X410" s="57">
        <v>17748.269721588498</v>
      </c>
      <c r="Y410" s="46">
        <v>10000</v>
      </c>
      <c r="Z410" s="37">
        <f t="shared" si="162"/>
        <v>0.42013600000000001</v>
      </c>
      <c r="AA410" s="37" t="str">
        <f t="shared" si="163"/>
        <v/>
      </c>
      <c r="AB410" s="37" t="str">
        <f t="shared" si="164"/>
        <v/>
      </c>
      <c r="AC410" s="76">
        <f t="shared" si="175"/>
        <v>509.02206817975036</v>
      </c>
      <c r="AD410" s="76">
        <f t="shared" si="176"/>
        <v>0</v>
      </c>
      <c r="AE410" s="76">
        <f t="shared" si="182"/>
        <v>0</v>
      </c>
      <c r="AF410" s="76" t="str">
        <f t="shared" si="177"/>
        <v/>
      </c>
      <c r="AG410" s="37" t="str">
        <f t="shared" si="165"/>
        <v/>
      </c>
      <c r="AH410" s="37" t="str">
        <f t="shared" si="166"/>
        <v/>
      </c>
      <c r="AI410" s="38">
        <f t="shared" si="178"/>
        <v>509.02</v>
      </c>
      <c r="AJ410" s="38">
        <f t="shared" si="167"/>
        <v>509.02</v>
      </c>
      <c r="AK410" s="36">
        <f t="shared" si="168"/>
        <v>5778</v>
      </c>
      <c r="AL410" s="39">
        <f t="shared" si="169"/>
        <v>0.12439734468690533</v>
      </c>
      <c r="AM410" s="36">
        <f t="shared" si="179"/>
        <v>51.376103355691903</v>
      </c>
      <c r="AN410" s="36">
        <f t="shared" si="180"/>
        <v>5416</v>
      </c>
      <c r="AO410" s="36">
        <f t="shared" si="170"/>
        <v>260</v>
      </c>
      <c r="AP410" s="36">
        <f t="shared" si="171"/>
        <v>500</v>
      </c>
      <c r="AQ410" s="36">
        <f t="shared" si="181"/>
        <v>5105</v>
      </c>
      <c r="AR410" s="40">
        <f t="shared" si="172"/>
        <v>5416</v>
      </c>
      <c r="AS410" s="37"/>
      <c r="AT410" s="37">
        <f t="shared" si="173"/>
        <v>1</v>
      </c>
    </row>
    <row r="411" spans="1:46" ht="15" customHeight="1" x14ac:dyDescent="0.25">
      <c r="A411" s="43">
        <v>70</v>
      </c>
      <c r="B411" s="43">
        <v>400</v>
      </c>
      <c r="C411" s="44" t="s">
        <v>397</v>
      </c>
      <c r="D411" s="35">
        <v>450969</v>
      </c>
      <c r="E411" s="36">
        <v>6802</v>
      </c>
      <c r="F411" s="58">
        <f t="shared" si="158"/>
        <v>3.8326366275967034</v>
      </c>
      <c r="G411" s="52">
        <v>361</v>
      </c>
      <c r="H411" s="52">
        <v>2165</v>
      </c>
      <c r="I411" s="37">
        <f t="shared" si="157"/>
        <v>16.674399999999999</v>
      </c>
      <c r="J411" s="37">
        <v>1836</v>
      </c>
      <c r="K411" s="37">
        <v>2663</v>
      </c>
      <c r="L411" s="37">
        <v>2909</v>
      </c>
      <c r="M411" s="37">
        <v>3833</v>
      </c>
      <c r="N411" s="45">
        <v>5470</v>
      </c>
      <c r="O411" s="55">
        <v>6656</v>
      </c>
      <c r="P411" s="45">
        <f t="shared" si="159"/>
        <v>6656</v>
      </c>
      <c r="Q411" s="38">
        <f t="shared" si="160"/>
        <v>0</v>
      </c>
      <c r="R411" s="65">
        <v>87347700</v>
      </c>
      <c r="S411" s="65">
        <v>732217495</v>
      </c>
      <c r="T411" s="66">
        <f t="shared" si="161"/>
        <v>11.929201000000001</v>
      </c>
      <c r="U411" s="36">
        <v>376</v>
      </c>
      <c r="V411">
        <v>6560</v>
      </c>
      <c r="W411">
        <f t="shared" si="174"/>
        <v>5.73</v>
      </c>
      <c r="X411" s="57">
        <v>7543579.1286817696</v>
      </c>
      <c r="Y411" s="46">
        <v>5323677</v>
      </c>
      <c r="Z411" s="37">
        <f t="shared" si="162"/>
        <v>0.42013600000000001</v>
      </c>
      <c r="AA411" s="37" t="str">
        <f t="shared" si="163"/>
        <v/>
      </c>
      <c r="AB411" s="37" t="str">
        <f t="shared" si="164"/>
        <v/>
      </c>
      <c r="AC411" s="76">
        <f t="shared" si="175"/>
        <v>0</v>
      </c>
      <c r="AD411" s="76">
        <f t="shared" si="176"/>
        <v>826.16438381724993</v>
      </c>
      <c r="AE411" s="76">
        <f t="shared" si="182"/>
        <v>0</v>
      </c>
      <c r="AF411" s="76" t="str">
        <f t="shared" si="177"/>
        <v/>
      </c>
      <c r="AG411" s="37" t="str">
        <f t="shared" si="165"/>
        <v/>
      </c>
      <c r="AH411" s="37" t="str">
        <f t="shared" si="166"/>
        <v/>
      </c>
      <c r="AI411" s="38">
        <f t="shared" si="178"/>
        <v>826.16</v>
      </c>
      <c r="AJ411" s="38">
        <f t="shared" si="167"/>
        <v>826.16</v>
      </c>
      <c r="AK411" s="36">
        <f t="shared" si="168"/>
        <v>2450211</v>
      </c>
      <c r="AL411" s="39">
        <f t="shared" si="169"/>
        <v>0.12439734468690533</v>
      </c>
      <c r="AM411" s="36">
        <f t="shared" si="179"/>
        <v>248700.39618653798</v>
      </c>
      <c r="AN411" s="36">
        <f t="shared" si="180"/>
        <v>699669</v>
      </c>
      <c r="AO411" s="36">
        <f t="shared" si="170"/>
        <v>68020</v>
      </c>
      <c r="AP411" s="36">
        <f t="shared" si="171"/>
        <v>266183.85000000003</v>
      </c>
      <c r="AQ411" s="36">
        <f t="shared" si="181"/>
        <v>382949</v>
      </c>
      <c r="AR411" s="40">
        <f t="shared" si="172"/>
        <v>699669</v>
      </c>
      <c r="AS411" s="37"/>
      <c r="AT411" s="37">
        <f t="shared" si="173"/>
        <v>1</v>
      </c>
    </row>
    <row r="412" spans="1:46" ht="15" customHeight="1" x14ac:dyDescent="0.25">
      <c r="A412" s="43">
        <v>34</v>
      </c>
      <c r="B412" s="43">
        <v>400</v>
      </c>
      <c r="C412" s="44" t="s">
        <v>398</v>
      </c>
      <c r="D412" s="35">
        <v>141158</v>
      </c>
      <c r="E412" s="36">
        <v>567</v>
      </c>
      <c r="F412" s="58">
        <f t="shared" si="158"/>
        <v>2.7535830588929064</v>
      </c>
      <c r="G412" s="52">
        <v>32</v>
      </c>
      <c r="H412" s="52">
        <v>202</v>
      </c>
      <c r="I412" s="37">
        <f t="shared" si="157"/>
        <v>15.8416</v>
      </c>
      <c r="J412" s="37">
        <v>295</v>
      </c>
      <c r="K412" s="37">
        <v>447</v>
      </c>
      <c r="L412" s="37">
        <v>506</v>
      </c>
      <c r="M412" s="37">
        <v>555</v>
      </c>
      <c r="N412" s="48">
        <v>491</v>
      </c>
      <c r="O412" s="55">
        <v>569</v>
      </c>
      <c r="P412" s="45">
        <f t="shared" si="159"/>
        <v>569</v>
      </c>
      <c r="Q412" s="38">
        <f t="shared" si="160"/>
        <v>0.35</v>
      </c>
      <c r="R412" s="65">
        <v>2521400</v>
      </c>
      <c r="S412" s="65">
        <v>26674937</v>
      </c>
      <c r="T412" s="66">
        <f t="shared" si="161"/>
        <v>9.452318</v>
      </c>
      <c r="U412" s="36">
        <v>64</v>
      </c>
      <c r="V412">
        <v>424</v>
      </c>
      <c r="W412">
        <f t="shared" si="174"/>
        <v>15.09</v>
      </c>
      <c r="X412" s="57">
        <v>274258.156937572</v>
      </c>
      <c r="Y412" s="46">
        <v>224745</v>
      </c>
      <c r="Z412" s="37">
        <f t="shared" si="162"/>
        <v>0.42013600000000001</v>
      </c>
      <c r="AA412" s="37" t="str">
        <f t="shared" si="163"/>
        <v/>
      </c>
      <c r="AB412" s="37" t="str">
        <f t="shared" si="164"/>
        <v/>
      </c>
      <c r="AC412" s="76">
        <f t="shared" si="175"/>
        <v>804.69016529908845</v>
      </c>
      <c r="AD412" s="76">
        <f t="shared" si="176"/>
        <v>0</v>
      </c>
      <c r="AE412" s="76">
        <f t="shared" si="182"/>
        <v>0</v>
      </c>
      <c r="AF412" s="76" t="str">
        <f t="shared" si="177"/>
        <v/>
      </c>
      <c r="AG412" s="37" t="str">
        <f t="shared" si="165"/>
        <v/>
      </c>
      <c r="AH412" s="37" t="str">
        <f t="shared" si="166"/>
        <v/>
      </c>
      <c r="AI412" s="38">
        <f t="shared" si="178"/>
        <v>804.69</v>
      </c>
      <c r="AJ412" s="38">
        <f t="shared" si="167"/>
        <v>804.69</v>
      </c>
      <c r="AK412" s="36">
        <f t="shared" si="168"/>
        <v>341034</v>
      </c>
      <c r="AL412" s="39">
        <f t="shared" si="169"/>
        <v>0.12439734468690533</v>
      </c>
      <c r="AM412" s="36">
        <f t="shared" si="179"/>
        <v>24864.043666639889</v>
      </c>
      <c r="AN412" s="36">
        <f t="shared" si="180"/>
        <v>166022</v>
      </c>
      <c r="AO412" s="36">
        <f t="shared" si="170"/>
        <v>5670</v>
      </c>
      <c r="AP412" s="36">
        <f t="shared" si="171"/>
        <v>11237.25</v>
      </c>
      <c r="AQ412" s="36">
        <f t="shared" si="181"/>
        <v>135488</v>
      </c>
      <c r="AR412" s="40">
        <f t="shared" si="172"/>
        <v>166022</v>
      </c>
      <c r="AS412" s="37"/>
      <c r="AT412" s="37">
        <f t="shared" si="173"/>
        <v>1</v>
      </c>
    </row>
    <row r="413" spans="1:46" ht="15" customHeight="1" x14ac:dyDescent="0.25">
      <c r="A413" s="43">
        <v>35</v>
      </c>
      <c r="B413" s="43">
        <v>600</v>
      </c>
      <c r="C413" s="44" t="s">
        <v>399</v>
      </c>
      <c r="D413" s="35">
        <v>295220</v>
      </c>
      <c r="E413" s="36">
        <v>699</v>
      </c>
      <c r="F413" s="58">
        <f t="shared" si="158"/>
        <v>2.8444771757456815</v>
      </c>
      <c r="G413" s="52">
        <v>77</v>
      </c>
      <c r="H413" s="52">
        <v>390</v>
      </c>
      <c r="I413" s="37">
        <f t="shared" si="157"/>
        <v>19.743600000000001</v>
      </c>
      <c r="J413" s="37">
        <v>727</v>
      </c>
      <c r="K413" s="37">
        <v>934</v>
      </c>
      <c r="L413" s="37">
        <v>881</v>
      </c>
      <c r="M413" s="37">
        <v>794</v>
      </c>
      <c r="N413" s="48">
        <v>760</v>
      </c>
      <c r="O413" s="55">
        <v>710</v>
      </c>
      <c r="P413" s="45">
        <f t="shared" si="159"/>
        <v>934</v>
      </c>
      <c r="Q413" s="38">
        <f t="shared" si="160"/>
        <v>25.16</v>
      </c>
      <c r="R413" s="65">
        <v>6861100</v>
      </c>
      <c r="S413" s="65">
        <v>29390900</v>
      </c>
      <c r="T413" s="66">
        <f t="shared" si="161"/>
        <v>23.3443</v>
      </c>
      <c r="U413" s="36">
        <v>176</v>
      </c>
      <c r="V413">
        <v>739</v>
      </c>
      <c r="W413">
        <f t="shared" si="174"/>
        <v>23.82</v>
      </c>
      <c r="X413" s="57">
        <v>350187.00518079998</v>
      </c>
      <c r="Y413" s="46">
        <v>249899</v>
      </c>
      <c r="Z413" s="37">
        <f t="shared" si="162"/>
        <v>0.42013600000000001</v>
      </c>
      <c r="AA413" s="37" t="str">
        <f t="shared" si="163"/>
        <v/>
      </c>
      <c r="AB413" s="37" t="str">
        <f t="shared" si="164"/>
        <v/>
      </c>
      <c r="AC413" s="76">
        <f t="shared" si="175"/>
        <v>824.76658514717883</v>
      </c>
      <c r="AD413" s="76">
        <f t="shared" si="176"/>
        <v>0</v>
      </c>
      <c r="AE413" s="76">
        <f t="shared" si="182"/>
        <v>0</v>
      </c>
      <c r="AF413" s="76" t="str">
        <f t="shared" si="177"/>
        <v/>
      </c>
      <c r="AG413" s="37" t="str">
        <f t="shared" si="165"/>
        <v/>
      </c>
      <c r="AH413" s="37" t="str">
        <f t="shared" si="166"/>
        <v/>
      </c>
      <c r="AI413" s="38">
        <f t="shared" si="178"/>
        <v>824.77</v>
      </c>
      <c r="AJ413" s="38">
        <f t="shared" si="167"/>
        <v>824.77</v>
      </c>
      <c r="AK413" s="36">
        <f t="shared" si="168"/>
        <v>429388</v>
      </c>
      <c r="AL413" s="39">
        <f t="shared" si="169"/>
        <v>0.12439734468690533</v>
      </c>
      <c r="AM413" s="36">
        <f t="shared" si="179"/>
        <v>16690.142941952716</v>
      </c>
      <c r="AN413" s="36">
        <f t="shared" si="180"/>
        <v>311910</v>
      </c>
      <c r="AO413" s="36">
        <f t="shared" si="170"/>
        <v>6990</v>
      </c>
      <c r="AP413" s="36">
        <f t="shared" si="171"/>
        <v>12494.95</v>
      </c>
      <c r="AQ413" s="36">
        <f t="shared" si="181"/>
        <v>288230</v>
      </c>
      <c r="AR413" s="40">
        <f t="shared" si="172"/>
        <v>311910</v>
      </c>
      <c r="AS413" s="37"/>
      <c r="AT413" s="37">
        <f t="shared" si="173"/>
        <v>1</v>
      </c>
    </row>
    <row r="414" spans="1:46" ht="15" customHeight="1" x14ac:dyDescent="0.25">
      <c r="A414" s="43">
        <v>40</v>
      </c>
      <c r="B414" s="43">
        <v>400</v>
      </c>
      <c r="C414" s="44" t="s">
        <v>400</v>
      </c>
      <c r="D414" s="35">
        <v>195540</v>
      </c>
      <c r="E414" s="36">
        <v>713</v>
      </c>
      <c r="F414" s="58">
        <f t="shared" si="158"/>
        <v>2.8530895298518657</v>
      </c>
      <c r="G414" s="52">
        <v>134</v>
      </c>
      <c r="H414" s="52">
        <v>294</v>
      </c>
      <c r="I414" s="37">
        <f t="shared" si="157"/>
        <v>45.578200000000002</v>
      </c>
      <c r="J414" s="37">
        <v>732</v>
      </c>
      <c r="K414" s="37">
        <v>739</v>
      </c>
      <c r="L414" s="37">
        <v>655</v>
      </c>
      <c r="M414" s="37">
        <v>680</v>
      </c>
      <c r="N414" s="48">
        <v>675</v>
      </c>
      <c r="O414" s="55">
        <v>714</v>
      </c>
      <c r="P414" s="45">
        <f t="shared" si="159"/>
        <v>739</v>
      </c>
      <c r="Q414" s="38">
        <f t="shared" si="160"/>
        <v>3.52</v>
      </c>
      <c r="R414" s="65">
        <v>13273300</v>
      </c>
      <c r="S414" s="65">
        <v>54031400</v>
      </c>
      <c r="T414" s="66">
        <f t="shared" si="161"/>
        <v>24.565901</v>
      </c>
      <c r="U414" s="36">
        <v>103</v>
      </c>
      <c r="V414">
        <v>677</v>
      </c>
      <c r="W414">
        <f t="shared" si="174"/>
        <v>15.21</v>
      </c>
      <c r="X414" s="57">
        <v>583256.53175619396</v>
      </c>
      <c r="Y414" s="46">
        <v>76763</v>
      </c>
      <c r="Z414" s="37">
        <f t="shared" si="162"/>
        <v>0.42013600000000001</v>
      </c>
      <c r="AA414" s="37" t="str">
        <f t="shared" si="163"/>
        <v/>
      </c>
      <c r="AB414" s="37" t="str">
        <f t="shared" si="164"/>
        <v/>
      </c>
      <c r="AC414" s="76">
        <f t="shared" si="175"/>
        <v>826.66885608509051</v>
      </c>
      <c r="AD414" s="76">
        <f t="shared" si="176"/>
        <v>0</v>
      </c>
      <c r="AE414" s="76">
        <f t="shared" si="182"/>
        <v>0</v>
      </c>
      <c r="AF414" s="76" t="str">
        <f t="shared" si="177"/>
        <v/>
      </c>
      <c r="AG414" s="37" t="str">
        <f t="shared" si="165"/>
        <v/>
      </c>
      <c r="AH414" s="37" t="str">
        <f t="shared" si="166"/>
        <v/>
      </c>
      <c r="AI414" s="38">
        <f t="shared" si="178"/>
        <v>826.67</v>
      </c>
      <c r="AJ414" s="38">
        <f t="shared" si="167"/>
        <v>826.67</v>
      </c>
      <c r="AK414" s="36">
        <f t="shared" si="168"/>
        <v>344369</v>
      </c>
      <c r="AL414" s="39">
        <f t="shared" si="169"/>
        <v>0.12439734468690533</v>
      </c>
      <c r="AM414" s="36">
        <f t="shared" si="179"/>
        <v>18513.932412407434</v>
      </c>
      <c r="AN414" s="36">
        <f t="shared" si="180"/>
        <v>214054</v>
      </c>
      <c r="AO414" s="36">
        <f t="shared" si="170"/>
        <v>7130</v>
      </c>
      <c r="AP414" s="36">
        <f t="shared" si="171"/>
        <v>3838.15</v>
      </c>
      <c r="AQ414" s="36">
        <f t="shared" si="181"/>
        <v>191702</v>
      </c>
      <c r="AR414" s="40">
        <f t="shared" si="172"/>
        <v>214054</v>
      </c>
      <c r="AS414" s="37"/>
      <c r="AT414" s="37">
        <f t="shared" si="173"/>
        <v>1</v>
      </c>
    </row>
    <row r="415" spans="1:46" ht="15" customHeight="1" x14ac:dyDescent="0.25">
      <c r="A415" s="43">
        <v>20</v>
      </c>
      <c r="B415" s="43">
        <v>400</v>
      </c>
      <c r="C415" s="44" t="s">
        <v>401</v>
      </c>
      <c r="D415" s="35">
        <v>1252644</v>
      </c>
      <c r="E415" s="36">
        <v>6921</v>
      </c>
      <c r="F415" s="58">
        <f t="shared" si="158"/>
        <v>3.8401688492407557</v>
      </c>
      <c r="G415" s="52">
        <v>91</v>
      </c>
      <c r="H415" s="52">
        <v>2612</v>
      </c>
      <c r="I415" s="37">
        <f t="shared" si="157"/>
        <v>3.4839000000000002</v>
      </c>
      <c r="J415" s="37">
        <v>1883</v>
      </c>
      <c r="K415" s="37">
        <v>2827</v>
      </c>
      <c r="L415" s="37">
        <v>3514</v>
      </c>
      <c r="M415" s="37">
        <v>4398</v>
      </c>
      <c r="N415" s="45">
        <v>5931</v>
      </c>
      <c r="O415" s="55">
        <v>6851</v>
      </c>
      <c r="P415" s="45">
        <f t="shared" si="159"/>
        <v>6851</v>
      </c>
      <c r="Q415" s="38">
        <f t="shared" si="160"/>
        <v>0</v>
      </c>
      <c r="R415" s="65">
        <v>46695500</v>
      </c>
      <c r="S415" s="65">
        <v>644504700</v>
      </c>
      <c r="T415" s="66">
        <f t="shared" si="161"/>
        <v>7.2451759999999998</v>
      </c>
      <c r="U415" s="36">
        <v>879</v>
      </c>
      <c r="V415">
        <v>6772</v>
      </c>
      <c r="W415">
        <f t="shared" si="174"/>
        <v>12.98</v>
      </c>
      <c r="X415" s="57">
        <v>5907178.7425794099</v>
      </c>
      <c r="Y415" s="46">
        <v>3821505</v>
      </c>
      <c r="Z415" s="37">
        <f t="shared" si="162"/>
        <v>0.42013600000000001</v>
      </c>
      <c r="AA415" s="37" t="str">
        <f t="shared" si="163"/>
        <v/>
      </c>
      <c r="AB415" s="37" t="str">
        <f t="shared" si="164"/>
        <v/>
      </c>
      <c r="AC415" s="76">
        <f t="shared" si="175"/>
        <v>0</v>
      </c>
      <c r="AD415" s="76">
        <f t="shared" si="176"/>
        <v>675.39437686100007</v>
      </c>
      <c r="AE415" s="76">
        <f t="shared" si="182"/>
        <v>0</v>
      </c>
      <c r="AF415" s="76" t="str">
        <f t="shared" si="177"/>
        <v/>
      </c>
      <c r="AG415" s="37" t="str">
        <f t="shared" si="165"/>
        <v/>
      </c>
      <c r="AH415" s="37" t="str">
        <f t="shared" si="166"/>
        <v/>
      </c>
      <c r="AI415" s="38">
        <f t="shared" si="178"/>
        <v>675.39</v>
      </c>
      <c r="AJ415" s="38">
        <f t="shared" si="167"/>
        <v>675.39</v>
      </c>
      <c r="AK415" s="36">
        <f t="shared" si="168"/>
        <v>2192556</v>
      </c>
      <c r="AL415" s="39">
        <f t="shared" si="169"/>
        <v>0.12439734468690533</v>
      </c>
      <c r="AM415" s="36">
        <f t="shared" si="179"/>
        <v>116922.55703935857</v>
      </c>
      <c r="AN415" s="36">
        <f t="shared" si="180"/>
        <v>1369567</v>
      </c>
      <c r="AO415" s="36">
        <f t="shared" si="170"/>
        <v>69210</v>
      </c>
      <c r="AP415" s="36">
        <f t="shared" si="171"/>
        <v>191075.25</v>
      </c>
      <c r="AQ415" s="36">
        <f t="shared" si="181"/>
        <v>1183434</v>
      </c>
      <c r="AR415" s="40">
        <f t="shared" si="172"/>
        <v>1369567</v>
      </c>
      <c r="AS415" s="37"/>
      <c r="AT415" s="37">
        <f t="shared" si="173"/>
        <v>1</v>
      </c>
    </row>
    <row r="416" spans="1:46" ht="15" customHeight="1" x14ac:dyDescent="0.25">
      <c r="A416" s="43">
        <v>31</v>
      </c>
      <c r="B416" s="43">
        <v>2000</v>
      </c>
      <c r="C416" s="44" t="s">
        <v>402</v>
      </c>
      <c r="D416" s="35">
        <v>416952</v>
      </c>
      <c r="E416" s="36">
        <v>975</v>
      </c>
      <c r="F416" s="58">
        <f t="shared" si="158"/>
        <v>2.989004615698537</v>
      </c>
      <c r="G416" s="52">
        <v>128</v>
      </c>
      <c r="H416" s="52">
        <v>568</v>
      </c>
      <c r="I416" s="37">
        <f t="shared" si="157"/>
        <v>22.5352</v>
      </c>
      <c r="J416" s="37">
        <v>1382</v>
      </c>
      <c r="K416" s="37">
        <v>1443</v>
      </c>
      <c r="L416" s="37">
        <v>1118</v>
      </c>
      <c r="M416" s="37">
        <v>1164</v>
      </c>
      <c r="N416" s="45">
        <v>1068</v>
      </c>
      <c r="O416" s="55">
        <v>984</v>
      </c>
      <c r="P416" s="45">
        <f t="shared" si="159"/>
        <v>1443</v>
      </c>
      <c r="Q416" s="38">
        <f t="shared" si="160"/>
        <v>32.43</v>
      </c>
      <c r="R416" s="65">
        <v>4702800</v>
      </c>
      <c r="S416" s="65">
        <v>30541992</v>
      </c>
      <c r="T416" s="66">
        <f t="shared" si="161"/>
        <v>15.397817</v>
      </c>
      <c r="U416" s="36">
        <v>236</v>
      </c>
      <c r="V416">
        <v>1190</v>
      </c>
      <c r="W416">
        <f t="shared" si="174"/>
        <v>19.829999999999998</v>
      </c>
      <c r="X416" s="57">
        <v>525741.70748769795</v>
      </c>
      <c r="Y416" s="46">
        <v>477376.24</v>
      </c>
      <c r="Z416" s="37">
        <f t="shared" si="162"/>
        <v>0.42013600000000001</v>
      </c>
      <c r="AA416" s="37" t="str">
        <f t="shared" si="163"/>
        <v/>
      </c>
      <c r="AB416" s="37" t="str">
        <f t="shared" si="164"/>
        <v/>
      </c>
      <c r="AC416" s="76">
        <f t="shared" si="175"/>
        <v>856.68937250164572</v>
      </c>
      <c r="AD416" s="76">
        <f t="shared" si="176"/>
        <v>0</v>
      </c>
      <c r="AE416" s="76">
        <f t="shared" si="182"/>
        <v>0</v>
      </c>
      <c r="AF416" s="76" t="str">
        <f t="shared" si="177"/>
        <v/>
      </c>
      <c r="AG416" s="37" t="str">
        <f t="shared" si="165"/>
        <v/>
      </c>
      <c r="AH416" s="37" t="str">
        <f t="shared" si="166"/>
        <v/>
      </c>
      <c r="AI416" s="38">
        <f t="shared" si="178"/>
        <v>856.69</v>
      </c>
      <c r="AJ416" s="38">
        <f t="shared" si="167"/>
        <v>856.69</v>
      </c>
      <c r="AK416" s="36">
        <f t="shared" si="168"/>
        <v>614390</v>
      </c>
      <c r="AL416" s="39">
        <f t="shared" si="169"/>
        <v>0.12439734468690533</v>
      </c>
      <c r="AM416" s="36">
        <f t="shared" si="179"/>
        <v>24560.762940293214</v>
      </c>
      <c r="AN416" s="36">
        <f t="shared" si="180"/>
        <v>441513</v>
      </c>
      <c r="AO416" s="36">
        <f t="shared" si="170"/>
        <v>9750</v>
      </c>
      <c r="AP416" s="36">
        <f t="shared" si="171"/>
        <v>23868.812000000002</v>
      </c>
      <c r="AQ416" s="36">
        <f t="shared" si="181"/>
        <v>407202</v>
      </c>
      <c r="AR416" s="40">
        <f t="shared" si="172"/>
        <v>441513</v>
      </c>
      <c r="AS416" s="37"/>
      <c r="AT416" s="37">
        <f t="shared" si="173"/>
        <v>1</v>
      </c>
    </row>
    <row r="417" spans="1:46" ht="15" customHeight="1" x14ac:dyDescent="0.25">
      <c r="A417" s="43">
        <v>4</v>
      </c>
      <c r="B417" s="43">
        <v>800</v>
      </c>
      <c r="C417" s="44" t="s">
        <v>403</v>
      </c>
      <c r="D417" s="35">
        <v>94360</v>
      </c>
      <c r="E417" s="36">
        <v>259</v>
      </c>
      <c r="F417" s="58">
        <f t="shared" si="158"/>
        <v>2.4132997640812519</v>
      </c>
      <c r="G417" s="52">
        <v>115</v>
      </c>
      <c r="H417" s="52">
        <v>228</v>
      </c>
      <c r="I417" s="37">
        <f t="shared" si="157"/>
        <v>50.438600000000001</v>
      </c>
      <c r="J417" s="37">
        <v>289</v>
      </c>
      <c r="K417" s="37">
        <v>324</v>
      </c>
      <c r="L417" s="37">
        <v>348</v>
      </c>
      <c r="M417" s="37">
        <v>294</v>
      </c>
      <c r="N417" s="48">
        <v>262</v>
      </c>
      <c r="O417" s="55">
        <v>258</v>
      </c>
      <c r="P417" s="45">
        <f t="shared" si="159"/>
        <v>348</v>
      </c>
      <c r="Q417" s="38">
        <f t="shared" si="160"/>
        <v>25.57</v>
      </c>
      <c r="R417" s="65">
        <v>1669100</v>
      </c>
      <c r="S417" s="65">
        <v>12192568</v>
      </c>
      <c r="T417" s="66">
        <f t="shared" si="161"/>
        <v>13.689487</v>
      </c>
      <c r="U417" s="36">
        <v>150</v>
      </c>
      <c r="V417">
        <v>341</v>
      </c>
      <c r="W417">
        <f t="shared" si="174"/>
        <v>43.99</v>
      </c>
      <c r="X417" s="57">
        <v>104709.761348698</v>
      </c>
      <c r="Y417" s="46">
        <v>34301</v>
      </c>
      <c r="Z417" s="37">
        <f t="shared" si="162"/>
        <v>0.42013600000000001</v>
      </c>
      <c r="AA417" s="37" t="str">
        <f t="shared" si="163"/>
        <v/>
      </c>
      <c r="AB417" s="37" t="str">
        <f t="shared" si="164"/>
        <v/>
      </c>
      <c r="AC417" s="76">
        <f t="shared" si="175"/>
        <v>729.52941199097472</v>
      </c>
      <c r="AD417" s="76">
        <f t="shared" si="176"/>
        <v>0</v>
      </c>
      <c r="AE417" s="76">
        <f t="shared" si="182"/>
        <v>0</v>
      </c>
      <c r="AF417" s="76" t="str">
        <f t="shared" si="177"/>
        <v/>
      </c>
      <c r="AG417" s="37" t="str">
        <f t="shared" si="165"/>
        <v/>
      </c>
      <c r="AH417" s="37" t="str">
        <f t="shared" si="166"/>
        <v/>
      </c>
      <c r="AI417" s="38">
        <f t="shared" si="178"/>
        <v>729.53</v>
      </c>
      <c r="AJ417" s="38">
        <f t="shared" si="167"/>
        <v>729.53</v>
      </c>
      <c r="AK417" s="36">
        <f t="shared" si="168"/>
        <v>144956</v>
      </c>
      <c r="AL417" s="39">
        <f t="shared" si="169"/>
        <v>0.12439734468690533</v>
      </c>
      <c r="AM417" s="36">
        <f t="shared" si="179"/>
        <v>6294.0080517786619</v>
      </c>
      <c r="AN417" s="36">
        <f t="shared" si="180"/>
        <v>100654</v>
      </c>
      <c r="AO417" s="36">
        <f t="shared" si="170"/>
        <v>2590</v>
      </c>
      <c r="AP417" s="36">
        <f t="shared" si="171"/>
        <v>1715.0500000000002</v>
      </c>
      <c r="AQ417" s="36">
        <f t="shared" si="181"/>
        <v>92645</v>
      </c>
      <c r="AR417" s="40">
        <f t="shared" si="172"/>
        <v>100654</v>
      </c>
      <c r="AS417" s="37"/>
      <c r="AT417" s="37">
        <f t="shared" si="173"/>
        <v>1</v>
      </c>
    </row>
    <row r="418" spans="1:46" ht="15" customHeight="1" x14ac:dyDescent="0.25">
      <c r="A418" s="43">
        <v>79</v>
      </c>
      <c r="B418" s="43">
        <v>300</v>
      </c>
      <c r="C418" s="44" t="s">
        <v>404</v>
      </c>
      <c r="D418" s="35">
        <v>108304</v>
      </c>
      <c r="E418" s="36">
        <v>421</v>
      </c>
      <c r="F418" s="58">
        <f t="shared" si="158"/>
        <v>2.6242820958356683</v>
      </c>
      <c r="G418" s="52">
        <v>53</v>
      </c>
      <c r="H418" s="52">
        <v>204</v>
      </c>
      <c r="I418" s="37">
        <f t="shared" si="157"/>
        <v>25.980399999999999</v>
      </c>
      <c r="J418" s="37">
        <v>403</v>
      </c>
      <c r="K418" s="37">
        <v>440</v>
      </c>
      <c r="L418" s="37">
        <v>423</v>
      </c>
      <c r="M418" s="37">
        <v>439</v>
      </c>
      <c r="N418" s="48">
        <v>456</v>
      </c>
      <c r="O418" s="55">
        <v>415</v>
      </c>
      <c r="P418" s="45">
        <f t="shared" si="159"/>
        <v>456</v>
      </c>
      <c r="Q418" s="38">
        <f t="shared" si="160"/>
        <v>7.68</v>
      </c>
      <c r="R418" s="65">
        <v>2982600</v>
      </c>
      <c r="S418" s="65">
        <v>33387600</v>
      </c>
      <c r="T418" s="66">
        <f t="shared" si="161"/>
        <v>8.9332569999999993</v>
      </c>
      <c r="U418" s="36">
        <v>86</v>
      </c>
      <c r="V418">
        <v>469</v>
      </c>
      <c r="W418">
        <f t="shared" si="174"/>
        <v>18.34</v>
      </c>
      <c r="X418" s="57">
        <v>324608.14802450698</v>
      </c>
      <c r="Y418" s="46">
        <v>279136</v>
      </c>
      <c r="Z418" s="37">
        <f t="shared" si="162"/>
        <v>0.42013600000000001</v>
      </c>
      <c r="AA418" s="37" t="str">
        <f t="shared" si="163"/>
        <v/>
      </c>
      <c r="AB418" s="37" t="str">
        <f t="shared" si="164"/>
        <v/>
      </c>
      <c r="AC418" s="76">
        <f t="shared" si="175"/>
        <v>776.13055648189493</v>
      </c>
      <c r="AD418" s="76">
        <f t="shared" si="176"/>
        <v>0</v>
      </c>
      <c r="AE418" s="76">
        <f t="shared" si="182"/>
        <v>0</v>
      </c>
      <c r="AF418" s="76" t="str">
        <f t="shared" si="177"/>
        <v/>
      </c>
      <c r="AG418" s="37" t="str">
        <f t="shared" si="165"/>
        <v/>
      </c>
      <c r="AH418" s="37" t="str">
        <f t="shared" si="166"/>
        <v/>
      </c>
      <c r="AI418" s="38">
        <f t="shared" si="178"/>
        <v>776.13</v>
      </c>
      <c r="AJ418" s="38">
        <f t="shared" si="167"/>
        <v>776.13</v>
      </c>
      <c r="AK418" s="36">
        <f t="shared" si="168"/>
        <v>190371</v>
      </c>
      <c r="AL418" s="39">
        <f t="shared" si="169"/>
        <v>0.12439734468690533</v>
      </c>
      <c r="AM418" s="36">
        <f t="shared" si="179"/>
        <v>10208.91688642026</v>
      </c>
      <c r="AN418" s="36">
        <f t="shared" si="180"/>
        <v>118513</v>
      </c>
      <c r="AO418" s="36">
        <f t="shared" si="170"/>
        <v>4210</v>
      </c>
      <c r="AP418" s="36">
        <f t="shared" si="171"/>
        <v>13956.800000000001</v>
      </c>
      <c r="AQ418" s="36">
        <f t="shared" si="181"/>
        <v>104094</v>
      </c>
      <c r="AR418" s="40">
        <f t="shared" si="172"/>
        <v>118513</v>
      </c>
      <c r="AS418" s="37"/>
      <c r="AT418" s="37">
        <f t="shared" si="173"/>
        <v>1</v>
      </c>
    </row>
    <row r="419" spans="1:46" ht="15" customHeight="1" x14ac:dyDescent="0.25">
      <c r="A419" s="43">
        <v>35</v>
      </c>
      <c r="B419" s="43">
        <v>700</v>
      </c>
      <c r="C419" s="44" t="s">
        <v>405</v>
      </c>
      <c r="D419" s="35">
        <v>59221</v>
      </c>
      <c r="E419" s="36">
        <v>173</v>
      </c>
      <c r="F419" s="58">
        <f t="shared" si="158"/>
        <v>2.2380461031287955</v>
      </c>
      <c r="G419" s="52">
        <v>14</v>
      </c>
      <c r="H419" s="52">
        <v>103</v>
      </c>
      <c r="I419" s="37">
        <f t="shared" si="157"/>
        <v>13.592199999999998</v>
      </c>
      <c r="J419" s="37">
        <v>424</v>
      </c>
      <c r="K419" s="37">
        <v>405</v>
      </c>
      <c r="L419" s="37">
        <v>337</v>
      </c>
      <c r="M419" s="37">
        <v>255</v>
      </c>
      <c r="N419" s="48">
        <v>193</v>
      </c>
      <c r="O419" s="55">
        <v>176</v>
      </c>
      <c r="P419" s="45">
        <f t="shared" si="159"/>
        <v>424</v>
      </c>
      <c r="Q419" s="38">
        <f t="shared" si="160"/>
        <v>59.2</v>
      </c>
      <c r="R419" s="65">
        <v>886300</v>
      </c>
      <c r="S419" s="65">
        <v>4659500</v>
      </c>
      <c r="T419" s="66">
        <f t="shared" si="161"/>
        <v>19.021353999999999</v>
      </c>
      <c r="U419" s="36">
        <v>45</v>
      </c>
      <c r="V419">
        <v>215</v>
      </c>
      <c r="W419">
        <f t="shared" si="174"/>
        <v>20.93</v>
      </c>
      <c r="X419" s="57">
        <v>51793.577979544003</v>
      </c>
      <c r="Y419" s="46">
        <v>110705</v>
      </c>
      <c r="Z419" s="37">
        <f t="shared" si="162"/>
        <v>0.42013600000000001</v>
      </c>
      <c r="AA419" s="37" t="str">
        <f t="shared" si="163"/>
        <v/>
      </c>
      <c r="AB419" s="37" t="str">
        <f t="shared" si="164"/>
        <v/>
      </c>
      <c r="AC419" s="76">
        <f t="shared" si="175"/>
        <v>690.81990912077902</v>
      </c>
      <c r="AD419" s="76">
        <f t="shared" si="176"/>
        <v>0</v>
      </c>
      <c r="AE419" s="76">
        <f t="shared" si="182"/>
        <v>0</v>
      </c>
      <c r="AF419" s="76" t="str">
        <f t="shared" si="177"/>
        <v/>
      </c>
      <c r="AG419" s="37" t="str">
        <f t="shared" si="165"/>
        <v/>
      </c>
      <c r="AH419" s="37" t="str">
        <f t="shared" si="166"/>
        <v/>
      </c>
      <c r="AI419" s="38">
        <f t="shared" si="178"/>
        <v>690.82</v>
      </c>
      <c r="AJ419" s="38">
        <f t="shared" si="167"/>
        <v>690.82</v>
      </c>
      <c r="AK419" s="36">
        <f t="shared" si="168"/>
        <v>97752</v>
      </c>
      <c r="AL419" s="39">
        <f t="shared" si="169"/>
        <v>0.12439734468690533</v>
      </c>
      <c r="AM419" s="36">
        <f t="shared" si="179"/>
        <v>4793.1540881311494</v>
      </c>
      <c r="AN419" s="36">
        <f t="shared" si="180"/>
        <v>64014</v>
      </c>
      <c r="AO419" s="36">
        <f t="shared" si="170"/>
        <v>1730</v>
      </c>
      <c r="AP419" s="36">
        <f t="shared" si="171"/>
        <v>5535.25</v>
      </c>
      <c r="AQ419" s="36">
        <f t="shared" si="181"/>
        <v>57491</v>
      </c>
      <c r="AR419" s="40">
        <f t="shared" si="172"/>
        <v>64014</v>
      </c>
      <c r="AS419" s="37"/>
      <c r="AT419" s="37">
        <f t="shared" si="173"/>
        <v>1</v>
      </c>
    </row>
    <row r="420" spans="1:46" ht="15" customHeight="1" x14ac:dyDescent="0.25">
      <c r="A420" s="43">
        <v>67</v>
      </c>
      <c r="B420" s="43">
        <v>800</v>
      </c>
      <c r="C420" s="44" t="s">
        <v>406</v>
      </c>
      <c r="D420" s="35">
        <v>7587</v>
      </c>
      <c r="E420" s="36">
        <v>60</v>
      </c>
      <c r="F420" s="58">
        <f t="shared" si="158"/>
        <v>1.7781512503836436</v>
      </c>
      <c r="G420" s="52">
        <v>10</v>
      </c>
      <c r="H420" s="52">
        <v>28</v>
      </c>
      <c r="I420" s="37">
        <f t="shared" si="157"/>
        <v>35.714300000000001</v>
      </c>
      <c r="J420" s="37">
        <v>89</v>
      </c>
      <c r="K420" s="37">
        <v>95</v>
      </c>
      <c r="L420" s="37">
        <v>81</v>
      </c>
      <c r="M420" s="37">
        <v>61</v>
      </c>
      <c r="N420" s="48">
        <v>68</v>
      </c>
      <c r="O420" s="55">
        <v>60</v>
      </c>
      <c r="P420" s="45">
        <f t="shared" si="159"/>
        <v>95</v>
      </c>
      <c r="Q420" s="38">
        <f t="shared" si="160"/>
        <v>36.840000000000003</v>
      </c>
      <c r="R420" s="65">
        <v>159100</v>
      </c>
      <c r="S420" s="65">
        <v>6872057</v>
      </c>
      <c r="T420" s="66">
        <f t="shared" si="161"/>
        <v>2.3151730000000001</v>
      </c>
      <c r="U420" s="36">
        <v>11</v>
      </c>
      <c r="V420">
        <v>79</v>
      </c>
      <c r="W420">
        <f t="shared" si="174"/>
        <v>13.92</v>
      </c>
      <c r="X420" s="57">
        <v>57500.378717532803</v>
      </c>
      <c r="Y420" s="46">
        <v>16001</v>
      </c>
      <c r="Z420" s="37">
        <f t="shared" si="162"/>
        <v>0.42013600000000001</v>
      </c>
      <c r="AA420" s="37" t="str">
        <f t="shared" si="163"/>
        <v/>
      </c>
      <c r="AB420" s="37" t="str">
        <f t="shared" si="164"/>
        <v/>
      </c>
      <c r="AC420" s="76">
        <f t="shared" si="175"/>
        <v>589.23971373098811</v>
      </c>
      <c r="AD420" s="76">
        <f t="shared" si="176"/>
        <v>0</v>
      </c>
      <c r="AE420" s="76">
        <f t="shared" si="182"/>
        <v>0</v>
      </c>
      <c r="AF420" s="76" t="str">
        <f t="shared" si="177"/>
        <v/>
      </c>
      <c r="AG420" s="37" t="str">
        <f t="shared" si="165"/>
        <v/>
      </c>
      <c r="AH420" s="37" t="str">
        <f t="shared" si="166"/>
        <v/>
      </c>
      <c r="AI420" s="38">
        <f t="shared" si="178"/>
        <v>589.24</v>
      </c>
      <c r="AJ420" s="38">
        <f t="shared" si="167"/>
        <v>589.24</v>
      </c>
      <c r="AK420" s="36">
        <f t="shared" si="168"/>
        <v>11196</v>
      </c>
      <c r="AL420" s="39">
        <f t="shared" si="169"/>
        <v>0.12439734468690533</v>
      </c>
      <c r="AM420" s="36">
        <f t="shared" si="179"/>
        <v>448.95001697504136</v>
      </c>
      <c r="AN420" s="36">
        <f t="shared" si="180"/>
        <v>8036</v>
      </c>
      <c r="AO420" s="36">
        <f t="shared" si="170"/>
        <v>600</v>
      </c>
      <c r="AP420" s="36">
        <f t="shared" si="171"/>
        <v>800.05000000000007</v>
      </c>
      <c r="AQ420" s="36">
        <f t="shared" si="181"/>
        <v>6987</v>
      </c>
      <c r="AR420" s="40">
        <f t="shared" si="172"/>
        <v>8036</v>
      </c>
      <c r="AS420" s="37"/>
      <c r="AT420" s="37">
        <f t="shared" si="173"/>
        <v>1</v>
      </c>
    </row>
    <row r="421" spans="1:46" ht="15" customHeight="1" x14ac:dyDescent="0.25">
      <c r="A421" s="43">
        <v>21</v>
      </c>
      <c r="B421" s="43">
        <v>800</v>
      </c>
      <c r="C421" s="44" t="s">
        <v>407</v>
      </c>
      <c r="D421" s="35">
        <v>70452</v>
      </c>
      <c r="E421" s="36">
        <v>267</v>
      </c>
      <c r="F421" s="58">
        <f t="shared" si="158"/>
        <v>2.4265112613645754</v>
      </c>
      <c r="G421" s="52">
        <v>72</v>
      </c>
      <c r="H421" s="52">
        <v>140</v>
      </c>
      <c r="I421" s="37">
        <f t="shared" si="157"/>
        <v>51.428600000000003</v>
      </c>
      <c r="J421" s="37">
        <v>308</v>
      </c>
      <c r="K421" s="37">
        <v>331</v>
      </c>
      <c r="L421" s="37">
        <v>295</v>
      </c>
      <c r="M421" s="37">
        <v>286</v>
      </c>
      <c r="N421" s="48">
        <v>292</v>
      </c>
      <c r="O421" s="55">
        <v>266</v>
      </c>
      <c r="P421" s="45">
        <f t="shared" si="159"/>
        <v>331</v>
      </c>
      <c r="Q421" s="38">
        <f t="shared" si="160"/>
        <v>19.34</v>
      </c>
      <c r="R421" s="65">
        <v>3524400</v>
      </c>
      <c r="S421" s="65">
        <v>13291112</v>
      </c>
      <c r="T421" s="66">
        <f t="shared" si="161"/>
        <v>26.516969</v>
      </c>
      <c r="U421" s="36">
        <v>46</v>
      </c>
      <c r="V421">
        <v>240</v>
      </c>
      <c r="W421">
        <f t="shared" si="174"/>
        <v>19.170000000000002</v>
      </c>
      <c r="X421" s="57">
        <v>166565.70667269401</v>
      </c>
      <c r="Y421" s="46">
        <v>54432</v>
      </c>
      <c r="Z421" s="37">
        <f t="shared" si="162"/>
        <v>0.42013600000000001</v>
      </c>
      <c r="AA421" s="37" t="str">
        <f t="shared" si="163"/>
        <v/>
      </c>
      <c r="AB421" s="37" t="str">
        <f t="shared" si="164"/>
        <v/>
      </c>
      <c r="AC421" s="76">
        <f t="shared" si="175"/>
        <v>732.44752787642335</v>
      </c>
      <c r="AD421" s="76">
        <f t="shared" si="176"/>
        <v>0</v>
      </c>
      <c r="AE421" s="76">
        <f t="shared" si="182"/>
        <v>0</v>
      </c>
      <c r="AF421" s="76" t="str">
        <f t="shared" si="177"/>
        <v/>
      </c>
      <c r="AG421" s="37" t="str">
        <f t="shared" si="165"/>
        <v/>
      </c>
      <c r="AH421" s="37" t="str">
        <f t="shared" si="166"/>
        <v/>
      </c>
      <c r="AI421" s="38">
        <f t="shared" si="178"/>
        <v>732.45</v>
      </c>
      <c r="AJ421" s="38">
        <f t="shared" si="167"/>
        <v>732.45</v>
      </c>
      <c r="AK421" s="36">
        <f t="shared" si="168"/>
        <v>125584</v>
      </c>
      <c r="AL421" s="39">
        <f t="shared" si="169"/>
        <v>0.12439734468690533</v>
      </c>
      <c r="AM421" s="36">
        <f t="shared" si="179"/>
        <v>6858.2744072784644</v>
      </c>
      <c r="AN421" s="36">
        <f t="shared" si="180"/>
        <v>77310</v>
      </c>
      <c r="AO421" s="36">
        <f t="shared" si="170"/>
        <v>2670</v>
      </c>
      <c r="AP421" s="36">
        <f t="shared" si="171"/>
        <v>2721.6000000000004</v>
      </c>
      <c r="AQ421" s="36">
        <f t="shared" si="181"/>
        <v>67782</v>
      </c>
      <c r="AR421" s="40">
        <f t="shared" si="172"/>
        <v>77310</v>
      </c>
      <c r="AS421" s="37"/>
      <c r="AT421" s="37">
        <f t="shared" si="173"/>
        <v>1</v>
      </c>
    </row>
    <row r="422" spans="1:46" ht="15" customHeight="1" x14ac:dyDescent="0.25">
      <c r="A422" s="43">
        <v>84</v>
      </c>
      <c r="B422" s="43">
        <v>700</v>
      </c>
      <c r="C422" s="44" t="s">
        <v>408</v>
      </c>
      <c r="D422" s="35">
        <v>18372</v>
      </c>
      <c r="E422" s="36">
        <v>63</v>
      </c>
      <c r="F422" s="58">
        <f t="shared" si="158"/>
        <v>1.7993405494535817</v>
      </c>
      <c r="G422" s="52">
        <v>6</v>
      </c>
      <c r="H422" s="52">
        <v>16</v>
      </c>
      <c r="I422" s="37">
        <f t="shared" si="157"/>
        <v>37.5</v>
      </c>
      <c r="J422" s="37">
        <v>139</v>
      </c>
      <c r="K422" s="37">
        <v>121</v>
      </c>
      <c r="L422" s="37">
        <v>131</v>
      </c>
      <c r="M422" s="37">
        <v>120</v>
      </c>
      <c r="N422" s="48">
        <v>81</v>
      </c>
      <c r="O422" s="55">
        <v>65</v>
      </c>
      <c r="P422" s="45">
        <f t="shared" si="159"/>
        <v>139</v>
      </c>
      <c r="Q422" s="38">
        <f t="shared" si="160"/>
        <v>54.68</v>
      </c>
      <c r="R422" s="65">
        <v>823300</v>
      </c>
      <c r="S422" s="65">
        <v>2936421</v>
      </c>
      <c r="T422" s="66">
        <f t="shared" si="161"/>
        <v>28.037533</v>
      </c>
      <c r="U422" s="36">
        <v>7</v>
      </c>
      <c r="V422">
        <v>27</v>
      </c>
      <c r="W422">
        <f t="shared" si="174"/>
        <v>25.93</v>
      </c>
      <c r="X422" s="57">
        <v>33737.304124583701</v>
      </c>
      <c r="Y422" s="46">
        <v>15951</v>
      </c>
      <c r="Z422" s="37">
        <f t="shared" si="162"/>
        <v>0.42013600000000001</v>
      </c>
      <c r="AA422" s="37" t="str">
        <f t="shared" si="163"/>
        <v/>
      </c>
      <c r="AB422" s="37" t="str">
        <f t="shared" si="164"/>
        <v/>
      </c>
      <c r="AC422" s="76">
        <f t="shared" si="175"/>
        <v>593.91994254165877</v>
      </c>
      <c r="AD422" s="76">
        <f t="shared" si="176"/>
        <v>0</v>
      </c>
      <c r="AE422" s="76">
        <f t="shared" si="182"/>
        <v>0</v>
      </c>
      <c r="AF422" s="76" t="str">
        <f t="shared" si="177"/>
        <v/>
      </c>
      <c r="AG422" s="37" t="str">
        <f t="shared" si="165"/>
        <v/>
      </c>
      <c r="AH422" s="37" t="str">
        <f t="shared" si="166"/>
        <v/>
      </c>
      <c r="AI422" s="38">
        <f t="shared" si="178"/>
        <v>593.91999999999996</v>
      </c>
      <c r="AJ422" s="38">
        <f t="shared" si="167"/>
        <v>593.91999999999996</v>
      </c>
      <c r="AK422" s="36">
        <f t="shared" si="168"/>
        <v>23243</v>
      </c>
      <c r="AL422" s="39">
        <f t="shared" si="169"/>
        <v>0.12439734468690533</v>
      </c>
      <c r="AM422" s="36">
        <f t="shared" si="179"/>
        <v>605.93946596991589</v>
      </c>
      <c r="AN422" s="36">
        <f t="shared" si="180"/>
        <v>18978</v>
      </c>
      <c r="AO422" s="36">
        <f t="shared" si="170"/>
        <v>630</v>
      </c>
      <c r="AP422" s="36">
        <f t="shared" si="171"/>
        <v>797.55000000000007</v>
      </c>
      <c r="AQ422" s="36">
        <f t="shared" si="181"/>
        <v>17742</v>
      </c>
      <c r="AR422" s="40">
        <f t="shared" si="172"/>
        <v>18978</v>
      </c>
      <c r="AS422" s="37"/>
      <c r="AT422" s="37">
        <f t="shared" si="173"/>
        <v>1</v>
      </c>
    </row>
    <row r="423" spans="1:46" ht="15" customHeight="1" x14ac:dyDescent="0.25">
      <c r="A423" s="43">
        <v>25</v>
      </c>
      <c r="B423" s="43">
        <v>600</v>
      </c>
      <c r="C423" s="44" t="s">
        <v>409</v>
      </c>
      <c r="D423" s="35">
        <v>595450</v>
      </c>
      <c r="E423" s="36">
        <v>1912</v>
      </c>
      <c r="F423" s="58">
        <f t="shared" si="158"/>
        <v>3.2814878879400813</v>
      </c>
      <c r="G423" s="52">
        <v>355</v>
      </c>
      <c r="H423" s="52">
        <v>797</v>
      </c>
      <c r="I423" s="37">
        <f t="shared" si="157"/>
        <v>44.542000000000002</v>
      </c>
      <c r="J423" s="37">
        <v>1575</v>
      </c>
      <c r="K423" s="37">
        <v>1529</v>
      </c>
      <c r="L423" s="37">
        <v>1552</v>
      </c>
      <c r="M423" s="37">
        <v>1661</v>
      </c>
      <c r="N423" s="45">
        <v>1815</v>
      </c>
      <c r="O423" s="55">
        <v>1894</v>
      </c>
      <c r="P423" s="45">
        <f t="shared" si="159"/>
        <v>1894</v>
      </c>
      <c r="Q423" s="38">
        <f t="shared" si="160"/>
        <v>0</v>
      </c>
      <c r="R423" s="65">
        <v>14749100</v>
      </c>
      <c r="S423" s="65">
        <v>152543700</v>
      </c>
      <c r="T423" s="66">
        <f t="shared" si="161"/>
        <v>9.6687700000000003</v>
      </c>
      <c r="U423" s="36">
        <v>419</v>
      </c>
      <c r="V423">
        <v>1827</v>
      </c>
      <c r="W423">
        <f t="shared" si="174"/>
        <v>22.93</v>
      </c>
      <c r="X423" s="57">
        <v>1458746.56001569</v>
      </c>
      <c r="Y423" s="46">
        <v>1107957</v>
      </c>
      <c r="Z423" s="37">
        <f t="shared" si="162"/>
        <v>0.42013600000000001</v>
      </c>
      <c r="AA423" s="37" t="str">
        <f t="shared" si="163"/>
        <v/>
      </c>
      <c r="AB423" s="37" t="str">
        <f t="shared" si="164"/>
        <v/>
      </c>
      <c r="AC423" s="76">
        <f t="shared" si="175"/>
        <v>921.29220022454138</v>
      </c>
      <c r="AD423" s="76">
        <f t="shared" si="176"/>
        <v>0</v>
      </c>
      <c r="AE423" s="76">
        <f t="shared" si="182"/>
        <v>0</v>
      </c>
      <c r="AF423" s="76" t="str">
        <f t="shared" si="177"/>
        <v/>
      </c>
      <c r="AG423" s="37" t="str">
        <f t="shared" si="165"/>
        <v/>
      </c>
      <c r="AH423" s="37" t="str">
        <f t="shared" si="166"/>
        <v/>
      </c>
      <c r="AI423" s="38">
        <f t="shared" si="178"/>
        <v>921.29</v>
      </c>
      <c r="AJ423" s="38">
        <f t="shared" si="167"/>
        <v>921.29</v>
      </c>
      <c r="AK423" s="36">
        <f t="shared" si="168"/>
        <v>1148635</v>
      </c>
      <c r="AL423" s="39">
        <f t="shared" si="169"/>
        <v>0.12439734468690533</v>
      </c>
      <c r="AM423" s="36">
        <f t="shared" si="179"/>
        <v>68814.745120625725</v>
      </c>
      <c r="AN423" s="36">
        <f t="shared" si="180"/>
        <v>664265</v>
      </c>
      <c r="AO423" s="36">
        <f t="shared" si="170"/>
        <v>19120</v>
      </c>
      <c r="AP423" s="36">
        <f t="shared" si="171"/>
        <v>55397.850000000006</v>
      </c>
      <c r="AQ423" s="36">
        <f t="shared" si="181"/>
        <v>576330</v>
      </c>
      <c r="AR423" s="40">
        <f t="shared" si="172"/>
        <v>664265</v>
      </c>
      <c r="AS423" s="37"/>
      <c r="AT423" s="37">
        <f t="shared" si="173"/>
        <v>1</v>
      </c>
    </row>
    <row r="424" spans="1:46" ht="15" customHeight="1" x14ac:dyDescent="0.25">
      <c r="A424" s="43">
        <v>76</v>
      </c>
      <c r="B424" s="43">
        <v>700</v>
      </c>
      <c r="C424" s="44" t="s">
        <v>410</v>
      </c>
      <c r="D424" s="35">
        <v>263171</v>
      </c>
      <c r="E424" s="36">
        <v>816</v>
      </c>
      <c r="F424" s="58">
        <f t="shared" si="158"/>
        <v>2.9116901587538613</v>
      </c>
      <c r="G424" s="52">
        <v>63</v>
      </c>
      <c r="H424" s="52">
        <v>340</v>
      </c>
      <c r="I424" s="37">
        <f t="shared" si="157"/>
        <v>18.529399999999999</v>
      </c>
      <c r="J424" s="37">
        <v>641</v>
      </c>
      <c r="K424" s="37">
        <v>761</v>
      </c>
      <c r="L424" s="37">
        <v>732</v>
      </c>
      <c r="M424" s="37">
        <v>759</v>
      </c>
      <c r="N424" s="48">
        <v>759</v>
      </c>
      <c r="O424" s="55">
        <v>805</v>
      </c>
      <c r="P424" s="45">
        <f t="shared" si="159"/>
        <v>805</v>
      </c>
      <c r="Q424" s="38">
        <f t="shared" si="160"/>
        <v>0</v>
      </c>
      <c r="R424" s="65">
        <v>4331700</v>
      </c>
      <c r="S424" s="65">
        <v>33212265</v>
      </c>
      <c r="T424" s="66">
        <f t="shared" si="161"/>
        <v>13.042471000000001</v>
      </c>
      <c r="U424" s="36">
        <v>125</v>
      </c>
      <c r="V424">
        <v>754</v>
      </c>
      <c r="W424">
        <f t="shared" si="174"/>
        <v>16.579999999999998</v>
      </c>
      <c r="X424" s="57">
        <v>368707.51214823499</v>
      </c>
      <c r="Y424" s="46">
        <v>313537</v>
      </c>
      <c r="Z424" s="37">
        <f t="shared" si="162"/>
        <v>0.42013600000000001</v>
      </c>
      <c r="AA424" s="37" t="str">
        <f t="shared" si="163"/>
        <v/>
      </c>
      <c r="AB424" s="37" t="str">
        <f t="shared" si="164"/>
        <v/>
      </c>
      <c r="AC424" s="76">
        <f t="shared" si="175"/>
        <v>839.61238719507662</v>
      </c>
      <c r="AD424" s="76">
        <f t="shared" si="176"/>
        <v>0</v>
      </c>
      <c r="AE424" s="76">
        <f t="shared" si="182"/>
        <v>0</v>
      </c>
      <c r="AF424" s="76" t="str">
        <f t="shared" si="177"/>
        <v/>
      </c>
      <c r="AG424" s="37" t="str">
        <f t="shared" si="165"/>
        <v/>
      </c>
      <c r="AH424" s="37" t="str">
        <f t="shared" si="166"/>
        <v/>
      </c>
      <c r="AI424" s="38">
        <f t="shared" si="178"/>
        <v>839.61</v>
      </c>
      <c r="AJ424" s="38">
        <f t="shared" si="167"/>
        <v>839.61</v>
      </c>
      <c r="AK424" s="36">
        <f t="shared" si="168"/>
        <v>530214</v>
      </c>
      <c r="AL424" s="39">
        <f t="shared" si="169"/>
        <v>0.12439734468690533</v>
      </c>
      <c r="AM424" s="36">
        <f t="shared" si="179"/>
        <v>33219.440117225262</v>
      </c>
      <c r="AN424" s="36">
        <f t="shared" si="180"/>
        <v>296390</v>
      </c>
      <c r="AO424" s="36">
        <f t="shared" si="170"/>
        <v>8160</v>
      </c>
      <c r="AP424" s="36">
        <f t="shared" si="171"/>
        <v>15676.85</v>
      </c>
      <c r="AQ424" s="36">
        <f t="shared" si="181"/>
        <v>255011</v>
      </c>
      <c r="AR424" s="40">
        <f t="shared" si="172"/>
        <v>296390</v>
      </c>
      <c r="AS424" s="37"/>
      <c r="AT424" s="37">
        <f t="shared" si="173"/>
        <v>1</v>
      </c>
    </row>
    <row r="425" spans="1:46" ht="15" customHeight="1" x14ac:dyDescent="0.25">
      <c r="A425" s="43">
        <v>58</v>
      </c>
      <c r="B425" s="43">
        <v>1300</v>
      </c>
      <c r="C425" s="44" t="s">
        <v>411</v>
      </c>
      <c r="D425" s="35">
        <v>7839</v>
      </c>
      <c r="E425" s="36">
        <v>71</v>
      </c>
      <c r="F425" s="58">
        <f t="shared" si="158"/>
        <v>1.8512583487190752</v>
      </c>
      <c r="G425" s="52">
        <v>7</v>
      </c>
      <c r="H425" s="52">
        <v>18</v>
      </c>
      <c r="I425" s="37">
        <f t="shared" si="157"/>
        <v>38.8889</v>
      </c>
      <c r="J425" s="37">
        <v>114</v>
      </c>
      <c r="K425" s="37">
        <v>79</v>
      </c>
      <c r="L425" s="37">
        <v>56</v>
      </c>
      <c r="M425" s="37">
        <v>71</v>
      </c>
      <c r="N425" s="48">
        <v>65</v>
      </c>
      <c r="O425" s="55">
        <v>71</v>
      </c>
      <c r="P425" s="45">
        <f t="shared" si="159"/>
        <v>114</v>
      </c>
      <c r="Q425" s="38">
        <f t="shared" si="160"/>
        <v>37.72</v>
      </c>
      <c r="R425" s="65">
        <v>997800</v>
      </c>
      <c r="S425" s="65">
        <v>4177300</v>
      </c>
      <c r="T425" s="66">
        <f t="shared" si="161"/>
        <v>23.886241999999999</v>
      </c>
      <c r="U425" s="36">
        <v>2</v>
      </c>
      <c r="V425">
        <v>40</v>
      </c>
      <c r="W425">
        <f t="shared" si="174"/>
        <v>5</v>
      </c>
      <c r="X425" s="57">
        <v>41723.223193880098</v>
      </c>
      <c r="Y425" s="46">
        <v>20341</v>
      </c>
      <c r="Z425" s="37">
        <f t="shared" si="162"/>
        <v>0.42013600000000001</v>
      </c>
      <c r="AA425" s="37" t="str">
        <f t="shared" si="163"/>
        <v/>
      </c>
      <c r="AB425" s="37" t="str">
        <f t="shared" si="164"/>
        <v/>
      </c>
      <c r="AC425" s="76">
        <f t="shared" si="175"/>
        <v>605.38739029002318</v>
      </c>
      <c r="AD425" s="76">
        <f t="shared" si="176"/>
        <v>0</v>
      </c>
      <c r="AE425" s="76">
        <f t="shared" si="182"/>
        <v>0</v>
      </c>
      <c r="AF425" s="76" t="str">
        <f t="shared" si="177"/>
        <v/>
      </c>
      <c r="AG425" s="37" t="str">
        <f t="shared" si="165"/>
        <v/>
      </c>
      <c r="AH425" s="37" t="str">
        <f t="shared" si="166"/>
        <v/>
      </c>
      <c r="AI425" s="38">
        <f t="shared" si="178"/>
        <v>605.39</v>
      </c>
      <c r="AJ425" s="38">
        <f t="shared" si="167"/>
        <v>605.39</v>
      </c>
      <c r="AK425" s="36">
        <f t="shared" si="168"/>
        <v>25453</v>
      </c>
      <c r="AL425" s="39">
        <f t="shared" si="169"/>
        <v>0.12439734468690533</v>
      </c>
      <c r="AM425" s="36">
        <f t="shared" si="179"/>
        <v>2191.1348293151505</v>
      </c>
      <c r="AN425" s="36">
        <f t="shared" si="180"/>
        <v>10030</v>
      </c>
      <c r="AO425" s="36">
        <f t="shared" si="170"/>
        <v>710</v>
      </c>
      <c r="AP425" s="36">
        <f t="shared" si="171"/>
        <v>1017.0500000000001</v>
      </c>
      <c r="AQ425" s="36">
        <f t="shared" si="181"/>
        <v>7129</v>
      </c>
      <c r="AR425" s="40">
        <f t="shared" si="172"/>
        <v>10030</v>
      </c>
      <c r="AS425" s="37"/>
      <c r="AT425" s="37">
        <f t="shared" si="173"/>
        <v>1</v>
      </c>
    </row>
    <row r="426" spans="1:46" ht="15" customHeight="1" x14ac:dyDescent="0.25">
      <c r="A426" s="43">
        <v>9</v>
      </c>
      <c r="B426" s="43">
        <v>1000</v>
      </c>
      <c r="C426" s="44" t="s">
        <v>412</v>
      </c>
      <c r="D426" s="35">
        <v>33328</v>
      </c>
      <c r="E426" s="36">
        <v>169</v>
      </c>
      <c r="F426" s="58">
        <f t="shared" si="158"/>
        <v>2.2278867046136734</v>
      </c>
      <c r="G426" s="52">
        <v>20</v>
      </c>
      <c r="H426" s="52">
        <v>64</v>
      </c>
      <c r="I426" s="37">
        <f t="shared" ref="I426:I489" si="183">ROUND(G426/H426,6)*100</f>
        <v>31.25</v>
      </c>
      <c r="J426" s="37">
        <v>173</v>
      </c>
      <c r="K426" s="37">
        <v>174</v>
      </c>
      <c r="L426" s="37">
        <v>190</v>
      </c>
      <c r="M426" s="37">
        <v>168</v>
      </c>
      <c r="N426" s="48">
        <v>180</v>
      </c>
      <c r="O426" s="55">
        <v>166</v>
      </c>
      <c r="P426" s="45">
        <f t="shared" si="159"/>
        <v>190</v>
      </c>
      <c r="Q426" s="38">
        <f t="shared" si="160"/>
        <v>11.05</v>
      </c>
      <c r="R426" s="65">
        <v>1338300</v>
      </c>
      <c r="S426" s="65">
        <v>8617633</v>
      </c>
      <c r="T426" s="66">
        <f t="shared" si="161"/>
        <v>15.529786</v>
      </c>
      <c r="U426" s="36">
        <v>27</v>
      </c>
      <c r="V426">
        <v>136</v>
      </c>
      <c r="W426">
        <f t="shared" si="174"/>
        <v>19.850000000000001</v>
      </c>
      <c r="X426" s="57">
        <v>80425.566816524704</v>
      </c>
      <c r="Y426" s="46">
        <v>102531</v>
      </c>
      <c r="Z426" s="37">
        <f t="shared" si="162"/>
        <v>0.42013600000000001</v>
      </c>
      <c r="AA426" s="37" t="str">
        <f t="shared" si="163"/>
        <v/>
      </c>
      <c r="AB426" s="37" t="str">
        <f t="shared" si="164"/>
        <v/>
      </c>
      <c r="AC426" s="76">
        <f t="shared" si="175"/>
        <v>688.57593165495439</v>
      </c>
      <c r="AD426" s="76">
        <f t="shared" si="176"/>
        <v>0</v>
      </c>
      <c r="AE426" s="76">
        <f t="shared" si="182"/>
        <v>0</v>
      </c>
      <c r="AF426" s="76" t="str">
        <f t="shared" si="177"/>
        <v/>
      </c>
      <c r="AG426" s="37" t="str">
        <f t="shared" si="165"/>
        <v/>
      </c>
      <c r="AH426" s="37" t="str">
        <f t="shared" si="166"/>
        <v/>
      </c>
      <c r="AI426" s="38">
        <f t="shared" si="178"/>
        <v>688.58</v>
      </c>
      <c r="AJ426" s="38">
        <f t="shared" si="167"/>
        <v>688.58</v>
      </c>
      <c r="AK426" s="36">
        <f t="shared" si="168"/>
        <v>82580</v>
      </c>
      <c r="AL426" s="39">
        <f t="shared" si="169"/>
        <v>0.12439734468690533</v>
      </c>
      <c r="AM426" s="36">
        <f t="shared" si="179"/>
        <v>6126.8180205194612</v>
      </c>
      <c r="AN426" s="36">
        <f t="shared" si="180"/>
        <v>39455</v>
      </c>
      <c r="AO426" s="36">
        <f t="shared" si="170"/>
        <v>1690</v>
      </c>
      <c r="AP426" s="36">
        <f t="shared" si="171"/>
        <v>5126.55</v>
      </c>
      <c r="AQ426" s="36">
        <f t="shared" si="181"/>
        <v>31638</v>
      </c>
      <c r="AR426" s="40">
        <f t="shared" si="172"/>
        <v>39455</v>
      </c>
      <c r="AS426" s="37"/>
      <c r="AT426" s="37">
        <f t="shared" si="173"/>
        <v>1</v>
      </c>
    </row>
    <row r="427" spans="1:46" ht="15" customHeight="1" x14ac:dyDescent="0.25">
      <c r="A427" s="43">
        <v>22</v>
      </c>
      <c r="B427" s="43">
        <v>900</v>
      </c>
      <c r="C427" s="44" t="s">
        <v>413</v>
      </c>
      <c r="D427" s="35">
        <v>184739</v>
      </c>
      <c r="E427" s="36">
        <v>483</v>
      </c>
      <c r="F427" s="58">
        <f t="shared" si="158"/>
        <v>2.6839471307515121</v>
      </c>
      <c r="G427" s="52">
        <v>117</v>
      </c>
      <c r="H427" s="52">
        <v>310</v>
      </c>
      <c r="I427" s="37">
        <f t="shared" si="183"/>
        <v>37.741900000000001</v>
      </c>
      <c r="J427" s="37">
        <v>681</v>
      </c>
      <c r="K427" s="37">
        <v>670</v>
      </c>
      <c r="L427" s="37">
        <v>606</v>
      </c>
      <c r="M427" s="37">
        <v>540</v>
      </c>
      <c r="N427" s="48">
        <v>501</v>
      </c>
      <c r="O427" s="55">
        <v>488</v>
      </c>
      <c r="P427" s="45">
        <f t="shared" si="159"/>
        <v>681</v>
      </c>
      <c r="Q427" s="38">
        <f t="shared" si="160"/>
        <v>29.07</v>
      </c>
      <c r="R427" s="65">
        <v>2480700</v>
      </c>
      <c r="S427" s="65">
        <v>10506900</v>
      </c>
      <c r="T427" s="66">
        <f t="shared" si="161"/>
        <v>23.610199000000001</v>
      </c>
      <c r="U427" s="36">
        <v>97</v>
      </c>
      <c r="V427">
        <v>589</v>
      </c>
      <c r="W427">
        <f t="shared" si="174"/>
        <v>16.47</v>
      </c>
      <c r="X427" s="57">
        <v>119055.714626507</v>
      </c>
      <c r="Y427" s="46">
        <v>317336</v>
      </c>
      <c r="Z427" s="37">
        <f t="shared" si="162"/>
        <v>0.42013600000000001</v>
      </c>
      <c r="AA427" s="37" t="str">
        <f t="shared" si="163"/>
        <v/>
      </c>
      <c r="AB427" s="37" t="str">
        <f t="shared" si="164"/>
        <v/>
      </c>
      <c r="AC427" s="76">
        <f t="shared" si="175"/>
        <v>789.30919039900175</v>
      </c>
      <c r="AD427" s="76">
        <f t="shared" si="176"/>
        <v>0</v>
      </c>
      <c r="AE427" s="76">
        <f t="shared" si="182"/>
        <v>0</v>
      </c>
      <c r="AF427" s="76" t="str">
        <f t="shared" si="177"/>
        <v/>
      </c>
      <c r="AG427" s="37" t="str">
        <f t="shared" si="165"/>
        <v/>
      </c>
      <c r="AH427" s="37" t="str">
        <f t="shared" si="166"/>
        <v/>
      </c>
      <c r="AI427" s="38">
        <f t="shared" si="178"/>
        <v>789.31</v>
      </c>
      <c r="AJ427" s="38">
        <f t="shared" si="167"/>
        <v>789.31</v>
      </c>
      <c r="AK427" s="36">
        <f t="shared" si="168"/>
        <v>331217</v>
      </c>
      <c r="AL427" s="39">
        <f t="shared" si="169"/>
        <v>0.12439734468690533</v>
      </c>
      <c r="AM427" s="36">
        <f t="shared" si="179"/>
        <v>18221.474255048521</v>
      </c>
      <c r="AN427" s="36">
        <f t="shared" si="180"/>
        <v>202960</v>
      </c>
      <c r="AO427" s="36">
        <f t="shared" si="170"/>
        <v>4830</v>
      </c>
      <c r="AP427" s="36">
        <f t="shared" si="171"/>
        <v>15866.800000000001</v>
      </c>
      <c r="AQ427" s="36">
        <f t="shared" si="181"/>
        <v>179909</v>
      </c>
      <c r="AR427" s="40">
        <f t="shared" si="172"/>
        <v>202960</v>
      </c>
      <c r="AS427" s="37"/>
      <c r="AT427" s="37">
        <f t="shared" si="173"/>
        <v>1</v>
      </c>
    </row>
    <row r="428" spans="1:46" ht="15" customHeight="1" x14ac:dyDescent="0.25">
      <c r="A428" s="43">
        <v>40</v>
      </c>
      <c r="B428" s="43">
        <v>500</v>
      </c>
      <c r="C428" s="44" t="s">
        <v>414</v>
      </c>
      <c r="D428" s="35">
        <v>33166</v>
      </c>
      <c r="E428" s="36">
        <v>151</v>
      </c>
      <c r="F428" s="58">
        <f t="shared" si="158"/>
        <v>2.1789769472931693</v>
      </c>
      <c r="G428" s="52">
        <v>22</v>
      </c>
      <c r="H428" s="52">
        <v>39</v>
      </c>
      <c r="I428" s="37">
        <f t="shared" si="183"/>
        <v>56.410299999999999</v>
      </c>
      <c r="J428" s="37">
        <v>182</v>
      </c>
      <c r="K428" s="37">
        <v>177</v>
      </c>
      <c r="L428" s="37">
        <v>167</v>
      </c>
      <c r="M428" s="37">
        <v>148</v>
      </c>
      <c r="N428" s="48">
        <v>134</v>
      </c>
      <c r="O428" s="55">
        <v>148</v>
      </c>
      <c r="P428" s="45">
        <f t="shared" si="159"/>
        <v>182</v>
      </c>
      <c r="Q428" s="38">
        <f t="shared" si="160"/>
        <v>17.03</v>
      </c>
      <c r="R428" s="65">
        <v>608500</v>
      </c>
      <c r="S428" s="65">
        <v>11165100</v>
      </c>
      <c r="T428" s="66">
        <f t="shared" si="161"/>
        <v>5.450018</v>
      </c>
      <c r="U428" s="36">
        <v>15</v>
      </c>
      <c r="V428">
        <v>78</v>
      </c>
      <c r="W428">
        <f t="shared" si="174"/>
        <v>19.23</v>
      </c>
      <c r="X428" s="57">
        <v>86016.845079111605</v>
      </c>
      <c r="Y428" s="46">
        <v>58307</v>
      </c>
      <c r="Z428" s="37">
        <f t="shared" si="162"/>
        <v>0.42013600000000001</v>
      </c>
      <c r="AA428" s="37" t="str">
        <f t="shared" si="163"/>
        <v/>
      </c>
      <c r="AB428" s="37" t="str">
        <f t="shared" si="164"/>
        <v/>
      </c>
      <c r="AC428" s="76">
        <f t="shared" si="175"/>
        <v>677.77289118727333</v>
      </c>
      <c r="AD428" s="76">
        <f t="shared" si="176"/>
        <v>0</v>
      </c>
      <c r="AE428" s="76">
        <f t="shared" si="182"/>
        <v>0</v>
      </c>
      <c r="AF428" s="76" t="str">
        <f t="shared" si="177"/>
        <v/>
      </c>
      <c r="AG428" s="37" t="str">
        <f t="shared" si="165"/>
        <v/>
      </c>
      <c r="AH428" s="37" t="str">
        <f t="shared" si="166"/>
        <v/>
      </c>
      <c r="AI428" s="38">
        <f t="shared" si="178"/>
        <v>677.77</v>
      </c>
      <c r="AJ428" s="38">
        <f t="shared" si="167"/>
        <v>677.77</v>
      </c>
      <c r="AK428" s="36">
        <f t="shared" si="168"/>
        <v>66204</v>
      </c>
      <c r="AL428" s="39">
        <f t="shared" si="169"/>
        <v>0.12439734468690533</v>
      </c>
      <c r="AM428" s="36">
        <f t="shared" si="179"/>
        <v>4109.8394737659783</v>
      </c>
      <c r="AN428" s="36">
        <f t="shared" si="180"/>
        <v>37276</v>
      </c>
      <c r="AO428" s="36">
        <f t="shared" si="170"/>
        <v>1510</v>
      </c>
      <c r="AP428" s="36">
        <f t="shared" si="171"/>
        <v>2915.3500000000004</v>
      </c>
      <c r="AQ428" s="36">
        <f t="shared" si="181"/>
        <v>31656</v>
      </c>
      <c r="AR428" s="40">
        <f t="shared" si="172"/>
        <v>37276</v>
      </c>
      <c r="AS428" s="37"/>
      <c r="AT428" s="37">
        <f t="shared" si="173"/>
        <v>1</v>
      </c>
    </row>
    <row r="429" spans="1:46" ht="15" customHeight="1" x14ac:dyDescent="0.25">
      <c r="A429" s="43">
        <v>73</v>
      </c>
      <c r="B429" s="43">
        <v>1400</v>
      </c>
      <c r="C429" s="44" t="s">
        <v>415</v>
      </c>
      <c r="D429" s="35">
        <v>186478</v>
      </c>
      <c r="E429" s="36">
        <v>808</v>
      </c>
      <c r="F429" s="58">
        <f t="shared" si="158"/>
        <v>2.907411360774586</v>
      </c>
      <c r="G429" s="52">
        <v>77</v>
      </c>
      <c r="H429" s="52">
        <v>309</v>
      </c>
      <c r="I429" s="37">
        <f t="shared" si="183"/>
        <v>24.9191</v>
      </c>
      <c r="J429" s="37">
        <v>567</v>
      </c>
      <c r="K429" s="37">
        <v>651</v>
      </c>
      <c r="L429" s="37">
        <v>690</v>
      </c>
      <c r="M429" s="37">
        <v>635</v>
      </c>
      <c r="N429" s="48">
        <v>762</v>
      </c>
      <c r="O429" s="55">
        <v>799</v>
      </c>
      <c r="P429" s="45">
        <f t="shared" si="159"/>
        <v>799</v>
      </c>
      <c r="Q429" s="38">
        <f t="shared" si="160"/>
        <v>0</v>
      </c>
      <c r="R429" s="65">
        <v>13000100</v>
      </c>
      <c r="S429" s="65">
        <v>71412900</v>
      </c>
      <c r="T429" s="66">
        <f t="shared" si="161"/>
        <v>18.204134</v>
      </c>
      <c r="U429" s="36">
        <v>85</v>
      </c>
      <c r="V429">
        <v>707</v>
      </c>
      <c r="W429">
        <f t="shared" si="174"/>
        <v>12.02</v>
      </c>
      <c r="X429" s="57">
        <v>696899.28781294101</v>
      </c>
      <c r="Y429" s="46">
        <v>501614</v>
      </c>
      <c r="Z429" s="37">
        <f t="shared" si="162"/>
        <v>0.42013600000000001</v>
      </c>
      <c r="AA429" s="37" t="str">
        <f t="shared" si="163"/>
        <v/>
      </c>
      <c r="AB429" s="37" t="str">
        <f t="shared" si="164"/>
        <v/>
      </c>
      <c r="AC429" s="76">
        <f t="shared" si="175"/>
        <v>838.66729913380823</v>
      </c>
      <c r="AD429" s="76">
        <f t="shared" si="176"/>
        <v>0</v>
      </c>
      <c r="AE429" s="76">
        <f t="shared" si="182"/>
        <v>0</v>
      </c>
      <c r="AF429" s="76" t="str">
        <f t="shared" si="177"/>
        <v/>
      </c>
      <c r="AG429" s="37" t="str">
        <f t="shared" si="165"/>
        <v/>
      </c>
      <c r="AH429" s="37" t="str">
        <f t="shared" si="166"/>
        <v/>
      </c>
      <c r="AI429" s="38">
        <f t="shared" si="178"/>
        <v>838.67</v>
      </c>
      <c r="AJ429" s="38">
        <f t="shared" si="167"/>
        <v>838.67</v>
      </c>
      <c r="AK429" s="36">
        <f t="shared" si="168"/>
        <v>384853</v>
      </c>
      <c r="AL429" s="39">
        <f t="shared" si="169"/>
        <v>0.12439734468690533</v>
      </c>
      <c r="AM429" s="36">
        <f t="shared" si="179"/>
        <v>24677.323252264847</v>
      </c>
      <c r="AN429" s="36">
        <f t="shared" si="180"/>
        <v>211155</v>
      </c>
      <c r="AO429" s="36">
        <f t="shared" si="170"/>
        <v>8080</v>
      </c>
      <c r="AP429" s="36">
        <f t="shared" si="171"/>
        <v>25080.7</v>
      </c>
      <c r="AQ429" s="36">
        <f t="shared" si="181"/>
        <v>178398</v>
      </c>
      <c r="AR429" s="40">
        <f t="shared" si="172"/>
        <v>211155</v>
      </c>
      <c r="AS429" s="37"/>
      <c r="AT429" s="37">
        <f t="shared" si="173"/>
        <v>1</v>
      </c>
    </row>
    <row r="430" spans="1:46" ht="15" customHeight="1" x14ac:dyDescent="0.25">
      <c r="A430" s="43">
        <v>53</v>
      </c>
      <c r="B430" s="43">
        <v>600</v>
      </c>
      <c r="C430" s="44" t="s">
        <v>416</v>
      </c>
      <c r="D430" s="35">
        <v>0</v>
      </c>
      <c r="E430" s="36">
        <v>8</v>
      </c>
      <c r="F430" s="58">
        <f t="shared" si="158"/>
        <v>0.90308998699194354</v>
      </c>
      <c r="G430" s="52">
        <v>0</v>
      </c>
      <c r="H430" s="52">
        <v>4</v>
      </c>
      <c r="I430" s="37">
        <f t="shared" si="183"/>
        <v>0</v>
      </c>
      <c r="J430" s="37">
        <v>37</v>
      </c>
      <c r="K430" s="37">
        <v>40</v>
      </c>
      <c r="L430" s="37">
        <v>18</v>
      </c>
      <c r="M430" s="37">
        <v>21</v>
      </c>
      <c r="N430" s="48">
        <v>12</v>
      </c>
      <c r="O430" s="55">
        <v>10</v>
      </c>
      <c r="P430" s="45">
        <f t="shared" si="159"/>
        <v>40</v>
      </c>
      <c r="Q430" s="38">
        <f t="shared" si="160"/>
        <v>80</v>
      </c>
      <c r="R430" s="65">
        <v>94200</v>
      </c>
      <c r="S430" s="65">
        <v>3934362</v>
      </c>
      <c r="T430" s="66">
        <f t="shared" si="161"/>
        <v>2.3942890000000001</v>
      </c>
      <c r="U430" s="36">
        <v>0</v>
      </c>
      <c r="V430">
        <v>5</v>
      </c>
      <c r="W430">
        <f t="shared" si="174"/>
        <v>0</v>
      </c>
      <c r="X430" s="57">
        <v>35624.041103584197</v>
      </c>
      <c r="Y430" s="46">
        <v>11716</v>
      </c>
      <c r="Z430" s="37">
        <f t="shared" si="162"/>
        <v>0.42013600000000001</v>
      </c>
      <c r="AA430" s="37" t="str">
        <f t="shared" si="163"/>
        <v/>
      </c>
      <c r="AB430" s="37" t="str">
        <f t="shared" si="164"/>
        <v/>
      </c>
      <c r="AC430" s="76">
        <f t="shared" si="175"/>
        <v>395.95880705681952</v>
      </c>
      <c r="AD430" s="76">
        <f t="shared" si="176"/>
        <v>0</v>
      </c>
      <c r="AE430" s="76">
        <f t="shared" si="182"/>
        <v>0</v>
      </c>
      <c r="AF430" s="76" t="str">
        <f t="shared" si="177"/>
        <v/>
      </c>
      <c r="AG430" s="37" t="str">
        <f t="shared" si="165"/>
        <v/>
      </c>
      <c r="AH430" s="37" t="str">
        <f t="shared" si="166"/>
        <v/>
      </c>
      <c r="AI430" s="38">
        <f t="shared" si="178"/>
        <v>395.96</v>
      </c>
      <c r="AJ430" s="38">
        <f t="shared" si="167"/>
        <v>395.96</v>
      </c>
      <c r="AK430" s="36">
        <f t="shared" si="168"/>
        <v>0</v>
      </c>
      <c r="AL430" s="39">
        <f t="shared" si="169"/>
        <v>0.12439734468690533</v>
      </c>
      <c r="AM430" s="36">
        <f t="shared" si="179"/>
        <v>0</v>
      </c>
      <c r="AN430" s="36">
        <f t="shared" si="180"/>
        <v>0</v>
      </c>
      <c r="AO430" s="36">
        <f t="shared" si="170"/>
        <v>80</v>
      </c>
      <c r="AP430" s="36">
        <f t="shared" si="171"/>
        <v>585.80000000000007</v>
      </c>
      <c r="AQ430" s="36">
        <f t="shared" si="181"/>
        <v>-80</v>
      </c>
      <c r="AR430" s="40">
        <f t="shared" si="172"/>
        <v>0</v>
      </c>
      <c r="AS430" s="37"/>
      <c r="AT430" s="37">
        <f t="shared" si="173"/>
        <v>0</v>
      </c>
    </row>
    <row r="431" spans="1:46" ht="15" customHeight="1" x14ac:dyDescent="0.25">
      <c r="A431" s="43">
        <v>47</v>
      </c>
      <c r="B431" s="43">
        <v>1000</v>
      </c>
      <c r="C431" s="44" t="s">
        <v>417</v>
      </c>
      <c r="D431" s="35">
        <v>25217</v>
      </c>
      <c r="E431" s="36">
        <v>183</v>
      </c>
      <c r="F431" s="58">
        <f t="shared" si="158"/>
        <v>2.2624510897304293</v>
      </c>
      <c r="G431" s="52">
        <v>34</v>
      </c>
      <c r="H431" s="52">
        <v>91</v>
      </c>
      <c r="I431" s="37">
        <f t="shared" si="183"/>
        <v>37.3626</v>
      </c>
      <c r="J431" s="37">
        <v>115</v>
      </c>
      <c r="K431" s="37">
        <v>141</v>
      </c>
      <c r="L431" s="37">
        <v>131</v>
      </c>
      <c r="M431" s="37">
        <v>120</v>
      </c>
      <c r="N431" s="48">
        <v>161</v>
      </c>
      <c r="O431" s="55">
        <v>184</v>
      </c>
      <c r="P431" s="45">
        <f t="shared" si="159"/>
        <v>184</v>
      </c>
      <c r="Q431" s="38">
        <f t="shared" si="160"/>
        <v>0.54</v>
      </c>
      <c r="R431" s="65">
        <v>199500</v>
      </c>
      <c r="S431" s="65">
        <v>10147585</v>
      </c>
      <c r="T431" s="66">
        <f t="shared" si="161"/>
        <v>1.9659850000000001</v>
      </c>
      <c r="U431" s="36">
        <v>30</v>
      </c>
      <c r="V431">
        <v>211</v>
      </c>
      <c r="W431">
        <f t="shared" si="174"/>
        <v>14.22</v>
      </c>
      <c r="X431" s="57">
        <v>101452.673290023</v>
      </c>
      <c r="Y431" s="46">
        <v>21147</v>
      </c>
      <c r="Z431" s="37">
        <f t="shared" si="162"/>
        <v>0.42013600000000001</v>
      </c>
      <c r="AA431" s="37" t="str">
        <f t="shared" si="163"/>
        <v/>
      </c>
      <c r="AB431" s="37" t="str">
        <f t="shared" si="164"/>
        <v/>
      </c>
      <c r="AC431" s="76">
        <f t="shared" si="175"/>
        <v>696.21040934638802</v>
      </c>
      <c r="AD431" s="76">
        <f t="shared" si="176"/>
        <v>0</v>
      </c>
      <c r="AE431" s="76">
        <f t="shared" si="182"/>
        <v>0</v>
      </c>
      <c r="AF431" s="76" t="str">
        <f t="shared" si="177"/>
        <v/>
      </c>
      <c r="AG431" s="37" t="str">
        <f t="shared" si="165"/>
        <v/>
      </c>
      <c r="AH431" s="37" t="str">
        <f t="shared" si="166"/>
        <v/>
      </c>
      <c r="AI431" s="38">
        <f t="shared" si="178"/>
        <v>696.21</v>
      </c>
      <c r="AJ431" s="38">
        <f t="shared" si="167"/>
        <v>696.21</v>
      </c>
      <c r="AK431" s="36">
        <f t="shared" si="168"/>
        <v>84783</v>
      </c>
      <c r="AL431" s="39">
        <f t="shared" si="169"/>
        <v>0.12439734468690533</v>
      </c>
      <c r="AM431" s="36">
        <f t="shared" si="179"/>
        <v>7409.8522336202032</v>
      </c>
      <c r="AN431" s="36">
        <f t="shared" si="180"/>
        <v>32627</v>
      </c>
      <c r="AO431" s="36">
        <f t="shared" si="170"/>
        <v>1830</v>
      </c>
      <c r="AP431" s="36">
        <f t="shared" si="171"/>
        <v>1057.3500000000001</v>
      </c>
      <c r="AQ431" s="36">
        <f t="shared" si="181"/>
        <v>24160</v>
      </c>
      <c r="AR431" s="40">
        <f t="shared" si="172"/>
        <v>32627</v>
      </c>
      <c r="AS431" s="37"/>
      <c r="AT431" s="37">
        <f t="shared" si="173"/>
        <v>1</v>
      </c>
    </row>
    <row r="432" spans="1:46" ht="15" customHeight="1" x14ac:dyDescent="0.25">
      <c r="A432" s="43">
        <v>69</v>
      </c>
      <c r="B432" s="43">
        <v>4400</v>
      </c>
      <c r="C432" s="44" t="s">
        <v>418</v>
      </c>
      <c r="D432" s="35">
        <v>46835</v>
      </c>
      <c r="E432" s="36">
        <v>151</v>
      </c>
      <c r="F432" s="58">
        <f t="shared" si="158"/>
        <v>2.1789769472931693</v>
      </c>
      <c r="G432" s="52">
        <v>40</v>
      </c>
      <c r="H432" s="52">
        <v>79</v>
      </c>
      <c r="I432" s="37">
        <f t="shared" si="183"/>
        <v>50.632900000000006</v>
      </c>
      <c r="J432" s="37">
        <v>325</v>
      </c>
      <c r="K432" s="37">
        <v>447</v>
      </c>
      <c r="L432" s="37">
        <v>257</v>
      </c>
      <c r="M432" s="37">
        <v>199</v>
      </c>
      <c r="N432" s="48">
        <v>169</v>
      </c>
      <c r="O432" s="55">
        <v>152</v>
      </c>
      <c r="P432" s="45">
        <f t="shared" si="159"/>
        <v>447</v>
      </c>
      <c r="Q432" s="38">
        <f t="shared" si="160"/>
        <v>66.22</v>
      </c>
      <c r="R432" s="65">
        <v>688300</v>
      </c>
      <c r="S432" s="65">
        <v>3986993</v>
      </c>
      <c r="T432" s="66">
        <f t="shared" si="161"/>
        <v>17.263636999999999</v>
      </c>
      <c r="U432" s="36">
        <v>30</v>
      </c>
      <c r="V432">
        <v>176</v>
      </c>
      <c r="W432">
        <f t="shared" si="174"/>
        <v>17.05</v>
      </c>
      <c r="X432" s="57">
        <v>81746.807318179694</v>
      </c>
      <c r="Y432" s="46">
        <v>218660.72</v>
      </c>
      <c r="Z432" s="37">
        <f t="shared" si="162"/>
        <v>0.42013600000000001</v>
      </c>
      <c r="AA432" s="37" t="str">
        <f t="shared" si="163"/>
        <v/>
      </c>
      <c r="AB432" s="37" t="str">
        <f t="shared" si="164"/>
        <v/>
      </c>
      <c r="AC432" s="76">
        <f t="shared" si="175"/>
        <v>677.77289118727333</v>
      </c>
      <c r="AD432" s="76">
        <f t="shared" si="176"/>
        <v>0</v>
      </c>
      <c r="AE432" s="76">
        <f t="shared" si="182"/>
        <v>0</v>
      </c>
      <c r="AF432" s="76" t="str">
        <f t="shared" si="177"/>
        <v/>
      </c>
      <c r="AG432" s="37" t="str">
        <f t="shared" si="165"/>
        <v/>
      </c>
      <c r="AH432" s="37" t="str">
        <f t="shared" si="166"/>
        <v/>
      </c>
      <c r="AI432" s="38">
        <f t="shared" si="178"/>
        <v>677.77</v>
      </c>
      <c r="AJ432" s="38">
        <f t="shared" si="167"/>
        <v>677.77</v>
      </c>
      <c r="AK432" s="36">
        <f t="shared" si="168"/>
        <v>67998</v>
      </c>
      <c r="AL432" s="39">
        <f t="shared" si="169"/>
        <v>0.12439734468690533</v>
      </c>
      <c r="AM432" s="36">
        <f t="shared" si="179"/>
        <v>2632.6210056089776</v>
      </c>
      <c r="AN432" s="36">
        <f t="shared" si="180"/>
        <v>49468</v>
      </c>
      <c r="AO432" s="36">
        <f t="shared" si="170"/>
        <v>1510</v>
      </c>
      <c r="AP432" s="36">
        <f t="shared" si="171"/>
        <v>10933.036</v>
      </c>
      <c r="AQ432" s="36">
        <f t="shared" si="181"/>
        <v>45325</v>
      </c>
      <c r="AR432" s="40">
        <f t="shared" si="172"/>
        <v>49468</v>
      </c>
      <c r="AS432" s="37"/>
      <c r="AT432" s="37">
        <f t="shared" si="173"/>
        <v>1</v>
      </c>
    </row>
    <row r="433" spans="1:46" ht="15" customHeight="1" x14ac:dyDescent="0.25">
      <c r="A433" s="43">
        <v>28</v>
      </c>
      <c r="B433" s="43">
        <v>9000</v>
      </c>
      <c r="C433" s="44" t="s">
        <v>419</v>
      </c>
      <c r="D433" s="35">
        <v>684957</v>
      </c>
      <c r="E433" s="36">
        <v>5333</v>
      </c>
      <c r="F433" s="58">
        <f t="shared" si="158"/>
        <v>3.7269715836828765</v>
      </c>
      <c r="G433" s="52">
        <v>256</v>
      </c>
      <c r="H433" s="52">
        <v>2471</v>
      </c>
      <c r="I433" s="37">
        <f t="shared" si="183"/>
        <v>10.360200000000001</v>
      </c>
      <c r="J433" s="37">
        <v>3296</v>
      </c>
      <c r="K433" s="37">
        <v>3674</v>
      </c>
      <c r="L433" s="37">
        <v>4311</v>
      </c>
      <c r="M433" s="37">
        <v>4923</v>
      </c>
      <c r="N433" s="45">
        <v>4830</v>
      </c>
      <c r="O433" s="55">
        <v>5276</v>
      </c>
      <c r="P433" s="45">
        <f t="shared" si="159"/>
        <v>5276</v>
      </c>
      <c r="Q433" s="38">
        <f t="shared" si="160"/>
        <v>0</v>
      </c>
      <c r="R433" s="65">
        <v>30227500</v>
      </c>
      <c r="S433" s="65">
        <v>604214100</v>
      </c>
      <c r="T433" s="66">
        <f t="shared" si="161"/>
        <v>5.0027799999999996</v>
      </c>
      <c r="U433" s="36">
        <v>1020</v>
      </c>
      <c r="V433">
        <v>5333</v>
      </c>
      <c r="W433">
        <f t="shared" si="174"/>
        <v>19.13</v>
      </c>
      <c r="X433" s="57">
        <v>5178041.3344059549</v>
      </c>
      <c r="Y433" s="46">
        <v>3343584</v>
      </c>
      <c r="Z433" s="37">
        <f t="shared" si="162"/>
        <v>0.42013600000000001</v>
      </c>
      <c r="AA433" s="37" t="str">
        <f t="shared" si="163"/>
        <v/>
      </c>
      <c r="AB433" s="37" t="str">
        <f t="shared" si="164"/>
        <v/>
      </c>
      <c r="AC433" s="76">
        <f t="shared" si="175"/>
        <v>0</v>
      </c>
      <c r="AD433" s="76">
        <f t="shared" si="176"/>
        <v>704.35208176499998</v>
      </c>
      <c r="AE433" s="76">
        <f t="shared" si="182"/>
        <v>0</v>
      </c>
      <c r="AF433" s="76" t="str">
        <f t="shared" si="177"/>
        <v/>
      </c>
      <c r="AG433" s="37" t="str">
        <f t="shared" si="165"/>
        <v/>
      </c>
      <c r="AH433" s="37" t="str">
        <f t="shared" si="166"/>
        <v/>
      </c>
      <c r="AI433" s="38">
        <f t="shared" si="178"/>
        <v>704.35</v>
      </c>
      <c r="AJ433" s="38">
        <f t="shared" si="167"/>
        <v>704.35</v>
      </c>
      <c r="AK433" s="36">
        <f t="shared" si="168"/>
        <v>1580817</v>
      </c>
      <c r="AL433" s="39">
        <f t="shared" si="169"/>
        <v>0.12439734468690533</v>
      </c>
      <c r="AM433" s="36">
        <f t="shared" si="179"/>
        <v>111442.605211211</v>
      </c>
      <c r="AN433" s="36">
        <f t="shared" si="180"/>
        <v>796400</v>
      </c>
      <c r="AO433" s="36">
        <f t="shared" si="170"/>
        <v>53330</v>
      </c>
      <c r="AP433" s="36">
        <f t="shared" si="171"/>
        <v>167179.20000000001</v>
      </c>
      <c r="AQ433" s="36">
        <f t="shared" si="181"/>
        <v>631627</v>
      </c>
      <c r="AR433" s="40">
        <f t="shared" si="172"/>
        <v>796400</v>
      </c>
      <c r="AS433" s="37"/>
      <c r="AT433" s="37">
        <f t="shared" si="173"/>
        <v>1</v>
      </c>
    </row>
    <row r="434" spans="1:46" ht="15" customHeight="1" x14ac:dyDescent="0.25">
      <c r="A434" s="43">
        <v>52</v>
      </c>
      <c r="B434" s="43">
        <v>300</v>
      </c>
      <c r="C434" s="44" t="s">
        <v>420</v>
      </c>
      <c r="D434" s="35">
        <v>142415</v>
      </c>
      <c r="E434" s="36">
        <v>494</v>
      </c>
      <c r="F434" s="58">
        <f t="shared" si="158"/>
        <v>2.6937269489236471</v>
      </c>
      <c r="G434" s="52">
        <v>62</v>
      </c>
      <c r="H434" s="52">
        <v>233</v>
      </c>
      <c r="I434" s="37">
        <f t="shared" si="183"/>
        <v>26.609400000000001</v>
      </c>
      <c r="J434" s="37">
        <v>498</v>
      </c>
      <c r="K434" s="37">
        <v>507</v>
      </c>
      <c r="L434" s="37">
        <v>462</v>
      </c>
      <c r="M434" s="37">
        <v>529</v>
      </c>
      <c r="N434" s="48">
        <v>504</v>
      </c>
      <c r="O434" s="55">
        <v>492</v>
      </c>
      <c r="P434" s="45">
        <f t="shared" si="159"/>
        <v>529</v>
      </c>
      <c r="Q434" s="38">
        <f t="shared" si="160"/>
        <v>6.62</v>
      </c>
      <c r="R434" s="65">
        <v>5706300</v>
      </c>
      <c r="S434" s="65">
        <v>35732200</v>
      </c>
      <c r="T434" s="66">
        <f t="shared" si="161"/>
        <v>15.96963</v>
      </c>
      <c r="U434" s="36">
        <v>88</v>
      </c>
      <c r="V434">
        <v>586</v>
      </c>
      <c r="W434">
        <f t="shared" si="174"/>
        <v>15.02</v>
      </c>
      <c r="X434" s="57">
        <v>375006.42493312899</v>
      </c>
      <c r="Y434" s="46">
        <v>186998</v>
      </c>
      <c r="Z434" s="37">
        <f t="shared" si="162"/>
        <v>0.42013600000000001</v>
      </c>
      <c r="AA434" s="37" t="str">
        <f t="shared" si="163"/>
        <v/>
      </c>
      <c r="AB434" s="37" t="str">
        <f t="shared" si="164"/>
        <v/>
      </c>
      <c r="AC434" s="76">
        <f t="shared" si="175"/>
        <v>791.46932729740843</v>
      </c>
      <c r="AD434" s="76">
        <f t="shared" si="176"/>
        <v>0</v>
      </c>
      <c r="AE434" s="76">
        <f t="shared" si="182"/>
        <v>0</v>
      </c>
      <c r="AF434" s="76" t="str">
        <f t="shared" si="177"/>
        <v/>
      </c>
      <c r="AG434" s="37" t="str">
        <f t="shared" si="165"/>
        <v/>
      </c>
      <c r="AH434" s="37" t="str">
        <f t="shared" si="166"/>
        <v/>
      </c>
      <c r="AI434" s="38">
        <f t="shared" si="178"/>
        <v>791.47</v>
      </c>
      <c r="AJ434" s="38">
        <f t="shared" si="167"/>
        <v>791.47</v>
      </c>
      <c r="AK434" s="36">
        <f t="shared" si="168"/>
        <v>233432</v>
      </c>
      <c r="AL434" s="39">
        <f t="shared" si="169"/>
        <v>0.12439734468690533</v>
      </c>
      <c r="AM434" s="36">
        <f t="shared" si="179"/>
        <v>11322.273121368062</v>
      </c>
      <c r="AN434" s="36">
        <f t="shared" si="180"/>
        <v>153737</v>
      </c>
      <c r="AO434" s="36">
        <f t="shared" si="170"/>
        <v>4940</v>
      </c>
      <c r="AP434" s="36">
        <f t="shared" si="171"/>
        <v>9349.9</v>
      </c>
      <c r="AQ434" s="36">
        <f t="shared" si="181"/>
        <v>137475</v>
      </c>
      <c r="AR434" s="40">
        <f t="shared" si="172"/>
        <v>153737</v>
      </c>
      <c r="AS434" s="37"/>
      <c r="AT434" s="37">
        <f t="shared" si="173"/>
        <v>1</v>
      </c>
    </row>
    <row r="435" spans="1:46" ht="15" customHeight="1" x14ac:dyDescent="0.25">
      <c r="A435" s="43">
        <v>41</v>
      </c>
      <c r="B435" s="43">
        <v>400</v>
      </c>
      <c r="C435" s="44" t="s">
        <v>421</v>
      </c>
      <c r="D435" s="35">
        <v>259314</v>
      </c>
      <c r="E435" s="36">
        <v>679</v>
      </c>
      <c r="F435" s="58">
        <f t="shared" si="158"/>
        <v>2.8318697742805017</v>
      </c>
      <c r="G435" s="52">
        <v>114</v>
      </c>
      <c r="H435" s="52">
        <v>383</v>
      </c>
      <c r="I435" s="37">
        <f t="shared" si="183"/>
        <v>29.765000000000004</v>
      </c>
      <c r="J435" s="37">
        <v>759</v>
      </c>
      <c r="K435" s="37">
        <v>869</v>
      </c>
      <c r="L435" s="37">
        <v>693</v>
      </c>
      <c r="M435" s="37">
        <v>703</v>
      </c>
      <c r="N435" s="48">
        <v>683</v>
      </c>
      <c r="O435" s="55">
        <v>687</v>
      </c>
      <c r="P435" s="45">
        <f t="shared" si="159"/>
        <v>869</v>
      </c>
      <c r="Q435" s="38">
        <f t="shared" si="160"/>
        <v>21.86</v>
      </c>
      <c r="R435" s="65">
        <v>4261100</v>
      </c>
      <c r="S435" s="65">
        <v>30572575</v>
      </c>
      <c r="T435" s="66">
        <f t="shared" si="161"/>
        <v>13.937654999999999</v>
      </c>
      <c r="U435" s="36">
        <v>194</v>
      </c>
      <c r="V435">
        <v>673</v>
      </c>
      <c r="W435">
        <f t="shared" si="174"/>
        <v>28.83</v>
      </c>
      <c r="X435" s="57">
        <v>312895.08142202499</v>
      </c>
      <c r="Y435" s="46">
        <v>260484</v>
      </c>
      <c r="Z435" s="37">
        <f t="shared" si="162"/>
        <v>0.42013600000000001</v>
      </c>
      <c r="AA435" s="37" t="str">
        <f t="shared" si="163"/>
        <v/>
      </c>
      <c r="AB435" s="37" t="str">
        <f t="shared" si="164"/>
        <v/>
      </c>
      <c r="AC435" s="76">
        <f t="shared" si="175"/>
        <v>821.98190013375438</v>
      </c>
      <c r="AD435" s="76">
        <f t="shared" si="176"/>
        <v>0</v>
      </c>
      <c r="AE435" s="76">
        <f t="shared" si="182"/>
        <v>0</v>
      </c>
      <c r="AF435" s="76" t="str">
        <f t="shared" si="177"/>
        <v/>
      </c>
      <c r="AG435" s="37" t="str">
        <f t="shared" si="165"/>
        <v/>
      </c>
      <c r="AH435" s="37" t="str">
        <f t="shared" si="166"/>
        <v/>
      </c>
      <c r="AI435" s="38">
        <f t="shared" si="178"/>
        <v>821.98</v>
      </c>
      <c r="AJ435" s="38">
        <f t="shared" si="167"/>
        <v>821.98</v>
      </c>
      <c r="AK435" s="36">
        <f t="shared" si="168"/>
        <v>426666</v>
      </c>
      <c r="AL435" s="39">
        <f t="shared" si="169"/>
        <v>0.12439734468690533</v>
      </c>
      <c r="AM435" s="36">
        <f t="shared" si="179"/>
        <v>20818.144428042982</v>
      </c>
      <c r="AN435" s="36">
        <f t="shared" si="180"/>
        <v>280132</v>
      </c>
      <c r="AO435" s="36">
        <f t="shared" si="170"/>
        <v>6790</v>
      </c>
      <c r="AP435" s="36">
        <f t="shared" si="171"/>
        <v>13024.2</v>
      </c>
      <c r="AQ435" s="36">
        <f t="shared" si="181"/>
        <v>252524</v>
      </c>
      <c r="AR435" s="40">
        <f t="shared" si="172"/>
        <v>280132</v>
      </c>
      <c r="AS435" s="37"/>
      <c r="AT435" s="37">
        <f t="shared" si="173"/>
        <v>1</v>
      </c>
    </row>
    <row r="436" spans="1:46" ht="15" customHeight="1" x14ac:dyDescent="0.25">
      <c r="A436" s="43">
        <v>35</v>
      </c>
      <c r="B436" s="43">
        <v>100</v>
      </c>
      <c r="C436" s="44" t="s">
        <v>422</v>
      </c>
      <c r="D436" s="35">
        <v>76164</v>
      </c>
      <c r="E436" s="36">
        <v>175</v>
      </c>
      <c r="F436" s="58">
        <f t="shared" si="158"/>
        <v>2.2430380486862944</v>
      </c>
      <c r="G436" s="52">
        <v>36</v>
      </c>
      <c r="H436" s="52">
        <v>141</v>
      </c>
      <c r="I436" s="37">
        <f t="shared" si="183"/>
        <v>25.5319</v>
      </c>
      <c r="J436" s="37">
        <v>325</v>
      </c>
      <c r="K436" s="37">
        <v>298</v>
      </c>
      <c r="L436" s="37">
        <v>272</v>
      </c>
      <c r="M436" s="37">
        <v>246</v>
      </c>
      <c r="N436" s="48">
        <v>229</v>
      </c>
      <c r="O436" s="55">
        <v>178</v>
      </c>
      <c r="P436" s="45">
        <f t="shared" si="159"/>
        <v>325</v>
      </c>
      <c r="Q436" s="38">
        <f t="shared" si="160"/>
        <v>46.15</v>
      </c>
      <c r="R436" s="65">
        <v>1335500</v>
      </c>
      <c r="S436" s="65">
        <v>3904200</v>
      </c>
      <c r="T436" s="66">
        <f t="shared" si="161"/>
        <v>34.206752000000002</v>
      </c>
      <c r="U436" s="36">
        <v>43</v>
      </c>
      <c r="V436">
        <v>182</v>
      </c>
      <c r="W436">
        <f t="shared" si="174"/>
        <v>23.63</v>
      </c>
      <c r="X436" s="57">
        <v>52382.082716506302</v>
      </c>
      <c r="Y436" s="46">
        <v>75191</v>
      </c>
      <c r="Z436" s="37">
        <f t="shared" si="162"/>
        <v>0.42013600000000001</v>
      </c>
      <c r="AA436" s="37" t="str">
        <f t="shared" si="163"/>
        <v/>
      </c>
      <c r="AB436" s="37" t="str">
        <f t="shared" si="164"/>
        <v/>
      </c>
      <c r="AC436" s="76">
        <f t="shared" si="175"/>
        <v>691.92251507968263</v>
      </c>
      <c r="AD436" s="76">
        <f t="shared" si="176"/>
        <v>0</v>
      </c>
      <c r="AE436" s="76">
        <f t="shared" si="182"/>
        <v>0</v>
      </c>
      <c r="AF436" s="76" t="str">
        <f t="shared" si="177"/>
        <v/>
      </c>
      <c r="AG436" s="37" t="str">
        <f t="shared" si="165"/>
        <v/>
      </c>
      <c r="AH436" s="37" t="str">
        <f t="shared" si="166"/>
        <v/>
      </c>
      <c r="AI436" s="38">
        <f t="shared" si="178"/>
        <v>691.92</v>
      </c>
      <c r="AJ436" s="38">
        <f t="shared" si="167"/>
        <v>691.92</v>
      </c>
      <c r="AK436" s="36">
        <f t="shared" si="168"/>
        <v>99078</v>
      </c>
      <c r="AL436" s="39">
        <f t="shared" si="169"/>
        <v>0.12439734468690533</v>
      </c>
      <c r="AM436" s="36">
        <f t="shared" si="179"/>
        <v>2850.4407561557487</v>
      </c>
      <c r="AN436" s="36">
        <f t="shared" si="180"/>
        <v>79014</v>
      </c>
      <c r="AO436" s="36">
        <f t="shared" si="170"/>
        <v>1750</v>
      </c>
      <c r="AP436" s="36">
        <f t="shared" si="171"/>
        <v>3759.55</v>
      </c>
      <c r="AQ436" s="36">
        <f t="shared" si="181"/>
        <v>74414</v>
      </c>
      <c r="AR436" s="40">
        <f t="shared" si="172"/>
        <v>79014</v>
      </c>
      <c r="AS436" s="37"/>
      <c r="AT436" s="37">
        <f t="shared" si="173"/>
        <v>1</v>
      </c>
    </row>
    <row r="437" spans="1:46" ht="15" customHeight="1" x14ac:dyDescent="0.25">
      <c r="A437" s="43">
        <v>79</v>
      </c>
      <c r="B437" s="43">
        <v>7700</v>
      </c>
      <c r="C437" s="44" t="s">
        <v>423</v>
      </c>
      <c r="D437" s="35">
        <v>979062</v>
      </c>
      <c r="E437" s="36">
        <v>5310</v>
      </c>
      <c r="F437" s="58">
        <f t="shared" si="158"/>
        <v>3.725094521081469</v>
      </c>
      <c r="G437" s="52">
        <v>626</v>
      </c>
      <c r="H437" s="52">
        <v>2654</v>
      </c>
      <c r="I437" s="37">
        <f t="shared" si="183"/>
        <v>23.587</v>
      </c>
      <c r="J437" s="37">
        <v>3594</v>
      </c>
      <c r="K437" s="37">
        <v>4505</v>
      </c>
      <c r="L437" s="37">
        <v>4391</v>
      </c>
      <c r="M437" s="37">
        <v>4950</v>
      </c>
      <c r="N437" s="45">
        <v>5063</v>
      </c>
      <c r="O437" s="55">
        <v>5252</v>
      </c>
      <c r="P437" s="45">
        <f t="shared" si="159"/>
        <v>5252</v>
      </c>
      <c r="Q437" s="38">
        <f t="shared" si="160"/>
        <v>0</v>
      </c>
      <c r="R437" s="65">
        <v>87542000</v>
      </c>
      <c r="S437" s="65">
        <v>672766100</v>
      </c>
      <c r="T437" s="66">
        <f t="shared" si="161"/>
        <v>13.012249000000001</v>
      </c>
      <c r="U437" s="36">
        <v>1438</v>
      </c>
      <c r="V437">
        <v>5120</v>
      </c>
      <c r="W437">
        <f t="shared" si="174"/>
        <v>28.09</v>
      </c>
      <c r="X437" s="57">
        <v>6587800.9331927504</v>
      </c>
      <c r="Y437" s="46">
        <v>3937399</v>
      </c>
      <c r="Z437" s="37">
        <f t="shared" si="162"/>
        <v>0.42013600000000001</v>
      </c>
      <c r="AA437" s="37" t="str">
        <f t="shared" si="163"/>
        <v/>
      </c>
      <c r="AB437" s="37" t="str">
        <f t="shared" si="164"/>
        <v/>
      </c>
      <c r="AC437" s="76">
        <f t="shared" si="175"/>
        <v>0</v>
      </c>
      <c r="AD437" s="76">
        <f t="shared" si="176"/>
        <v>890.64096406525005</v>
      </c>
      <c r="AE437" s="76">
        <f t="shared" si="182"/>
        <v>0</v>
      </c>
      <c r="AF437" s="76" t="str">
        <f t="shared" si="177"/>
        <v/>
      </c>
      <c r="AG437" s="37" t="str">
        <f t="shared" si="165"/>
        <v/>
      </c>
      <c r="AH437" s="37" t="str">
        <f t="shared" si="166"/>
        <v/>
      </c>
      <c r="AI437" s="38">
        <f t="shared" si="178"/>
        <v>890.64</v>
      </c>
      <c r="AJ437" s="38">
        <f t="shared" si="167"/>
        <v>890.64</v>
      </c>
      <c r="AK437" s="36">
        <f t="shared" si="168"/>
        <v>1961526</v>
      </c>
      <c r="AL437" s="39">
        <f t="shared" si="169"/>
        <v>0.12439734468690533</v>
      </c>
      <c r="AM437" s="36">
        <f t="shared" si="179"/>
        <v>122215.91285047575</v>
      </c>
      <c r="AN437" s="36">
        <f t="shared" si="180"/>
        <v>1101278</v>
      </c>
      <c r="AO437" s="36">
        <f t="shared" si="170"/>
        <v>53100</v>
      </c>
      <c r="AP437" s="36">
        <f t="shared" si="171"/>
        <v>196869.95</v>
      </c>
      <c r="AQ437" s="36">
        <f t="shared" si="181"/>
        <v>925962</v>
      </c>
      <c r="AR437" s="40">
        <f t="shared" si="172"/>
        <v>1101278</v>
      </c>
      <c r="AS437" s="37"/>
      <c r="AT437" s="37">
        <f t="shared" si="173"/>
        <v>1</v>
      </c>
    </row>
    <row r="438" spans="1:46" ht="15" customHeight="1" x14ac:dyDescent="0.25">
      <c r="A438" s="43">
        <v>7</v>
      </c>
      <c r="B438" s="43">
        <v>700</v>
      </c>
      <c r="C438" s="44" t="s">
        <v>424</v>
      </c>
      <c r="D438" s="35">
        <v>816531</v>
      </c>
      <c r="E438" s="36">
        <v>2544</v>
      </c>
      <c r="F438" s="58">
        <f t="shared" si="158"/>
        <v>3.4055171069763763</v>
      </c>
      <c r="G438" s="52">
        <v>296</v>
      </c>
      <c r="H438" s="52">
        <v>1081</v>
      </c>
      <c r="I438" s="37">
        <f t="shared" si="183"/>
        <v>27.382099999999998</v>
      </c>
      <c r="J438" s="37">
        <v>1807</v>
      </c>
      <c r="K438" s="37">
        <v>2078</v>
      </c>
      <c r="L438" s="37">
        <v>2084</v>
      </c>
      <c r="M438" s="37">
        <v>2420</v>
      </c>
      <c r="N438" s="45">
        <v>2549</v>
      </c>
      <c r="O438" s="55">
        <v>2539</v>
      </c>
      <c r="P438" s="45">
        <f t="shared" si="159"/>
        <v>2549</v>
      </c>
      <c r="Q438" s="38">
        <f t="shared" si="160"/>
        <v>0.2</v>
      </c>
      <c r="R438" s="65">
        <v>14981400</v>
      </c>
      <c r="S438" s="65">
        <v>215276600</v>
      </c>
      <c r="T438" s="66">
        <f t="shared" si="161"/>
        <v>6.9591399999999997</v>
      </c>
      <c r="U438" s="36">
        <v>458</v>
      </c>
      <c r="V438">
        <v>2542</v>
      </c>
      <c r="W438">
        <f t="shared" si="174"/>
        <v>18.02</v>
      </c>
      <c r="X438" s="57">
        <v>2024439.67040819</v>
      </c>
      <c r="Y438" s="46">
        <v>1175534</v>
      </c>
      <c r="Z438" s="37">
        <f t="shared" si="162"/>
        <v>0.42013600000000001</v>
      </c>
      <c r="AA438" s="37">
        <f t="shared" si="163"/>
        <v>8.7999999999999995E-2</v>
      </c>
      <c r="AB438" s="37" t="str">
        <f t="shared" si="164"/>
        <v/>
      </c>
      <c r="AC438" s="76">
        <f t="shared" si="175"/>
        <v>948.68740203762104</v>
      </c>
      <c r="AD438" s="76">
        <f t="shared" si="176"/>
        <v>859.29050616999984</v>
      </c>
      <c r="AE438" s="76">
        <f t="shared" si="182"/>
        <v>0</v>
      </c>
      <c r="AF438" s="76">
        <f t="shared" si="177"/>
        <v>940.82047520127037</v>
      </c>
      <c r="AG438" s="37" t="str">
        <f t="shared" si="165"/>
        <v/>
      </c>
      <c r="AH438" s="37">
        <f t="shared" si="166"/>
        <v>1</v>
      </c>
      <c r="AI438" s="38">
        <f t="shared" si="178"/>
        <v>940.82</v>
      </c>
      <c r="AJ438" s="38">
        <f t="shared" si="167"/>
        <v>940.82</v>
      </c>
      <c r="AK438" s="36">
        <f t="shared" si="168"/>
        <v>1542906</v>
      </c>
      <c r="AL438" s="39">
        <f t="shared" si="169"/>
        <v>0.12439734468690533</v>
      </c>
      <c r="AM438" s="36">
        <f t="shared" si="179"/>
        <v>90359.121246950861</v>
      </c>
      <c r="AN438" s="36">
        <f t="shared" si="180"/>
        <v>906890</v>
      </c>
      <c r="AO438" s="36">
        <f t="shared" si="170"/>
        <v>25440</v>
      </c>
      <c r="AP438" s="36">
        <f t="shared" si="171"/>
        <v>58776.700000000004</v>
      </c>
      <c r="AQ438" s="36">
        <f t="shared" si="181"/>
        <v>791091</v>
      </c>
      <c r="AR438" s="40">
        <f t="shared" si="172"/>
        <v>906890</v>
      </c>
      <c r="AS438" s="37"/>
      <c r="AT438" s="37">
        <f t="shared" si="173"/>
        <v>1</v>
      </c>
    </row>
    <row r="439" spans="1:46" ht="15" customHeight="1" x14ac:dyDescent="0.25">
      <c r="A439" s="43">
        <v>82</v>
      </c>
      <c r="B439" s="43">
        <v>800</v>
      </c>
      <c r="C439" s="44" t="s">
        <v>425</v>
      </c>
      <c r="D439" s="35">
        <v>0</v>
      </c>
      <c r="E439" s="36">
        <v>12655</v>
      </c>
      <c r="F439" s="58">
        <f t="shared" si="158"/>
        <v>4.1022621494942735</v>
      </c>
      <c r="G439" s="52">
        <v>170</v>
      </c>
      <c r="H439" s="52">
        <v>4077</v>
      </c>
      <c r="I439" s="37">
        <f t="shared" si="183"/>
        <v>4.1696999999999997</v>
      </c>
      <c r="J439" s="37">
        <v>3565</v>
      </c>
      <c r="K439" s="37">
        <v>5296</v>
      </c>
      <c r="L439" s="37">
        <v>5903</v>
      </c>
      <c r="M439" s="37">
        <v>6863</v>
      </c>
      <c r="N439" s="45">
        <v>8069</v>
      </c>
      <c r="O439" s="55">
        <v>11335</v>
      </c>
      <c r="P439" s="45">
        <f t="shared" si="159"/>
        <v>11335</v>
      </c>
      <c r="Q439" s="38">
        <f t="shared" si="160"/>
        <v>0</v>
      </c>
      <c r="R439" s="65">
        <v>183495100</v>
      </c>
      <c r="S439" s="65">
        <v>2867292900</v>
      </c>
      <c r="T439" s="66">
        <f t="shared" si="161"/>
        <v>6.3995939999999996</v>
      </c>
      <c r="U439" s="36">
        <v>1509</v>
      </c>
      <c r="V439">
        <v>11237</v>
      </c>
      <c r="W439">
        <f t="shared" si="174"/>
        <v>13.43</v>
      </c>
      <c r="X439" s="57">
        <v>26431153.671193998</v>
      </c>
      <c r="Y439" s="46">
        <v>7468748</v>
      </c>
      <c r="Z439" s="37">
        <f t="shared" si="162"/>
        <v>0.42013600000000001</v>
      </c>
      <c r="AA439" s="37" t="str">
        <f t="shared" si="163"/>
        <v/>
      </c>
      <c r="AB439" s="37" t="str">
        <f t="shared" si="164"/>
        <v/>
      </c>
      <c r="AC439" s="76">
        <f t="shared" si="175"/>
        <v>0</v>
      </c>
      <c r="AD439" s="76">
        <f t="shared" si="176"/>
        <v>0</v>
      </c>
      <c r="AE439" s="76">
        <f t="shared" si="182"/>
        <v>597.72672145889999</v>
      </c>
      <c r="AF439" s="76" t="str">
        <f t="shared" si="177"/>
        <v/>
      </c>
      <c r="AG439" s="37" t="str">
        <f t="shared" si="165"/>
        <v/>
      </c>
      <c r="AH439" s="37" t="str">
        <f t="shared" si="166"/>
        <v/>
      </c>
      <c r="AI439" s="38">
        <f t="shared" si="178"/>
        <v>597.73</v>
      </c>
      <c r="AJ439" s="38">
        <f t="shared" si="167"/>
        <v>597.73</v>
      </c>
      <c r="AK439" s="36">
        <f t="shared" si="168"/>
        <v>0</v>
      </c>
      <c r="AL439" s="39">
        <f t="shared" si="169"/>
        <v>0.12439734468690533</v>
      </c>
      <c r="AM439" s="36">
        <f t="shared" si="179"/>
        <v>0</v>
      </c>
      <c r="AN439" s="36">
        <f t="shared" si="180"/>
        <v>0</v>
      </c>
      <c r="AO439" s="36">
        <f t="shared" si="170"/>
        <v>126550</v>
      </c>
      <c r="AP439" s="36">
        <f t="shared" si="171"/>
        <v>373437.4</v>
      </c>
      <c r="AQ439" s="36">
        <f t="shared" si="181"/>
        <v>-126550</v>
      </c>
      <c r="AR439" s="40">
        <f t="shared" si="172"/>
        <v>0</v>
      </c>
      <c r="AS439" s="37"/>
      <c r="AT439" s="37">
        <f t="shared" si="173"/>
        <v>0</v>
      </c>
    </row>
    <row r="440" spans="1:46" ht="15" customHeight="1" x14ac:dyDescent="0.25">
      <c r="A440" s="43">
        <v>73</v>
      </c>
      <c r="B440" s="43">
        <v>1500</v>
      </c>
      <c r="C440" s="44" t="s">
        <v>426</v>
      </c>
      <c r="D440" s="35">
        <v>12599</v>
      </c>
      <c r="E440" s="36">
        <v>72</v>
      </c>
      <c r="F440" s="58">
        <f t="shared" si="158"/>
        <v>1.8573324964312685</v>
      </c>
      <c r="G440" s="52">
        <v>16</v>
      </c>
      <c r="H440" s="52">
        <v>41</v>
      </c>
      <c r="I440" s="37">
        <f t="shared" si="183"/>
        <v>39.0244</v>
      </c>
      <c r="J440" s="37">
        <v>92</v>
      </c>
      <c r="K440" s="37">
        <v>90</v>
      </c>
      <c r="L440" s="37">
        <v>90</v>
      </c>
      <c r="M440" s="37">
        <v>90</v>
      </c>
      <c r="N440" s="48">
        <v>103</v>
      </c>
      <c r="O440" s="55">
        <v>72</v>
      </c>
      <c r="P440" s="45">
        <f t="shared" si="159"/>
        <v>103</v>
      </c>
      <c r="Q440" s="38">
        <f t="shared" si="160"/>
        <v>30.1</v>
      </c>
      <c r="R440" s="65">
        <v>1833000</v>
      </c>
      <c r="S440" s="65">
        <v>6790100</v>
      </c>
      <c r="T440" s="66">
        <f t="shared" si="161"/>
        <v>26.995183999999998</v>
      </c>
      <c r="U440" s="36">
        <v>22</v>
      </c>
      <c r="V440">
        <v>78</v>
      </c>
      <c r="W440">
        <f t="shared" si="174"/>
        <v>28.21</v>
      </c>
      <c r="X440" s="57">
        <v>79331.543014358394</v>
      </c>
      <c r="Y440" s="46">
        <v>22785</v>
      </c>
      <c r="Z440" s="37">
        <f t="shared" si="162"/>
        <v>0.42013600000000001</v>
      </c>
      <c r="AA440" s="37" t="str">
        <f t="shared" si="163"/>
        <v/>
      </c>
      <c r="AB440" s="37" t="str">
        <f t="shared" si="164"/>
        <v/>
      </c>
      <c r="AC440" s="76">
        <f t="shared" si="175"/>
        <v>606.72902981424932</v>
      </c>
      <c r="AD440" s="76">
        <f t="shared" si="176"/>
        <v>0</v>
      </c>
      <c r="AE440" s="76">
        <f t="shared" si="182"/>
        <v>0</v>
      </c>
      <c r="AF440" s="76" t="str">
        <f t="shared" si="177"/>
        <v/>
      </c>
      <c r="AG440" s="37" t="str">
        <f t="shared" si="165"/>
        <v/>
      </c>
      <c r="AH440" s="37" t="str">
        <f t="shared" si="166"/>
        <v/>
      </c>
      <c r="AI440" s="38">
        <f t="shared" si="178"/>
        <v>606.73</v>
      </c>
      <c r="AJ440" s="38">
        <f t="shared" si="167"/>
        <v>606.73</v>
      </c>
      <c r="AK440" s="36">
        <f t="shared" si="168"/>
        <v>10355</v>
      </c>
      <c r="AL440" s="39">
        <f t="shared" si="169"/>
        <v>0.12439734468690533</v>
      </c>
      <c r="AM440" s="36">
        <f t="shared" si="179"/>
        <v>-279.14764147741556</v>
      </c>
      <c r="AN440" s="36">
        <f t="shared" si="180"/>
        <v>10355</v>
      </c>
      <c r="AO440" s="36">
        <f t="shared" si="170"/>
        <v>720</v>
      </c>
      <c r="AP440" s="36">
        <f t="shared" si="171"/>
        <v>1139.25</v>
      </c>
      <c r="AQ440" s="36">
        <f t="shared" si="181"/>
        <v>11879</v>
      </c>
      <c r="AR440" s="40">
        <f t="shared" si="172"/>
        <v>11879</v>
      </c>
      <c r="AS440" s="37"/>
      <c r="AT440" s="37">
        <f t="shared" si="173"/>
        <v>1</v>
      </c>
    </row>
    <row r="441" spans="1:46" ht="15" customHeight="1" x14ac:dyDescent="0.25">
      <c r="A441" s="43">
        <v>34</v>
      </c>
      <c r="B441" s="43">
        <v>500</v>
      </c>
      <c r="C441" s="44" t="s">
        <v>427</v>
      </c>
      <c r="D441" s="35">
        <v>50765</v>
      </c>
      <c r="E441" s="36">
        <v>244</v>
      </c>
      <c r="F441" s="58">
        <f t="shared" si="158"/>
        <v>2.3873898263387292</v>
      </c>
      <c r="G441" s="52">
        <v>20</v>
      </c>
      <c r="H441" s="52">
        <v>132</v>
      </c>
      <c r="I441" s="37">
        <f t="shared" si="183"/>
        <v>15.1515</v>
      </c>
      <c r="J441" s="37">
        <v>316</v>
      </c>
      <c r="K441" s="37">
        <v>329</v>
      </c>
      <c r="L441" s="37">
        <v>229</v>
      </c>
      <c r="M441" s="37">
        <v>257</v>
      </c>
      <c r="N441" s="48">
        <v>238</v>
      </c>
      <c r="O441" s="55">
        <v>246</v>
      </c>
      <c r="P441" s="45">
        <f t="shared" si="159"/>
        <v>329</v>
      </c>
      <c r="Q441" s="38">
        <f t="shared" si="160"/>
        <v>25.84</v>
      </c>
      <c r="R441" s="65">
        <v>950100</v>
      </c>
      <c r="S441" s="65">
        <v>10229276</v>
      </c>
      <c r="T441" s="66">
        <f t="shared" si="161"/>
        <v>9.2880470000000006</v>
      </c>
      <c r="U441" s="36">
        <v>79</v>
      </c>
      <c r="V441">
        <v>258</v>
      </c>
      <c r="W441">
        <f t="shared" si="174"/>
        <v>30.62</v>
      </c>
      <c r="X441" s="57">
        <v>97979.464190614395</v>
      </c>
      <c r="Y441" s="46">
        <v>133001</v>
      </c>
      <c r="Z441" s="37">
        <f t="shared" si="162"/>
        <v>0.42013600000000001</v>
      </c>
      <c r="AA441" s="37" t="str">
        <f t="shared" si="163"/>
        <v/>
      </c>
      <c r="AB441" s="37" t="str">
        <f t="shared" si="164"/>
        <v/>
      </c>
      <c r="AC441" s="76">
        <f t="shared" si="175"/>
        <v>723.80650267221949</v>
      </c>
      <c r="AD441" s="76">
        <f t="shared" si="176"/>
        <v>0</v>
      </c>
      <c r="AE441" s="76">
        <f t="shared" si="182"/>
        <v>0</v>
      </c>
      <c r="AF441" s="76" t="str">
        <f t="shared" si="177"/>
        <v/>
      </c>
      <c r="AG441" s="37" t="str">
        <f t="shared" si="165"/>
        <v/>
      </c>
      <c r="AH441" s="37" t="str">
        <f t="shared" si="166"/>
        <v/>
      </c>
      <c r="AI441" s="38">
        <f t="shared" si="178"/>
        <v>723.81</v>
      </c>
      <c r="AJ441" s="38">
        <f t="shared" si="167"/>
        <v>723.81</v>
      </c>
      <c r="AK441" s="36">
        <f t="shared" si="168"/>
        <v>135445</v>
      </c>
      <c r="AL441" s="39">
        <f t="shared" si="169"/>
        <v>0.12439734468690533</v>
      </c>
      <c r="AM441" s="36">
        <f t="shared" si="179"/>
        <v>10533.967148087144</v>
      </c>
      <c r="AN441" s="36">
        <f t="shared" si="180"/>
        <v>61299</v>
      </c>
      <c r="AO441" s="36">
        <f t="shared" si="170"/>
        <v>2440</v>
      </c>
      <c r="AP441" s="36">
        <f t="shared" si="171"/>
        <v>6650.05</v>
      </c>
      <c r="AQ441" s="36">
        <f t="shared" si="181"/>
        <v>48325</v>
      </c>
      <c r="AR441" s="40">
        <f t="shared" si="172"/>
        <v>61299</v>
      </c>
      <c r="AS441" s="37"/>
      <c r="AT441" s="37">
        <f t="shared" si="173"/>
        <v>1</v>
      </c>
    </row>
    <row r="442" spans="1:46" ht="15" customHeight="1" x14ac:dyDescent="0.25">
      <c r="A442" s="43">
        <v>3</v>
      </c>
      <c r="B442" s="43">
        <v>500</v>
      </c>
      <c r="C442" s="44" t="s">
        <v>428</v>
      </c>
      <c r="D442" s="35">
        <v>279169</v>
      </c>
      <c r="E442" s="36">
        <v>729</v>
      </c>
      <c r="F442" s="58">
        <f t="shared" si="158"/>
        <v>2.8627275283179747</v>
      </c>
      <c r="G442" s="52">
        <v>81</v>
      </c>
      <c r="H442" s="52">
        <v>271</v>
      </c>
      <c r="I442" s="37">
        <f t="shared" si="183"/>
        <v>29.889300000000002</v>
      </c>
      <c r="J442" s="37">
        <v>658</v>
      </c>
      <c r="K442" s="37">
        <v>716</v>
      </c>
      <c r="L442" s="37">
        <v>638</v>
      </c>
      <c r="M442" s="37">
        <v>782</v>
      </c>
      <c r="N442" s="48">
        <v>783</v>
      </c>
      <c r="O442" s="55">
        <v>728</v>
      </c>
      <c r="P442" s="45">
        <f t="shared" si="159"/>
        <v>783</v>
      </c>
      <c r="Q442" s="38">
        <f t="shared" si="160"/>
        <v>6.9</v>
      </c>
      <c r="R442" s="65">
        <v>12024100</v>
      </c>
      <c r="S442" s="65">
        <v>56126000</v>
      </c>
      <c r="T442" s="66">
        <f t="shared" si="161"/>
        <v>21.423404000000001</v>
      </c>
      <c r="U442" s="36">
        <v>66</v>
      </c>
      <c r="V442">
        <v>654</v>
      </c>
      <c r="W442">
        <f t="shared" si="174"/>
        <v>10.09</v>
      </c>
      <c r="X442" s="57">
        <v>574319.25010340905</v>
      </c>
      <c r="Y442" s="46">
        <v>202905</v>
      </c>
      <c r="Z442" s="37">
        <f t="shared" si="162"/>
        <v>0.42013600000000001</v>
      </c>
      <c r="AA442" s="37" t="str">
        <f t="shared" si="163"/>
        <v/>
      </c>
      <c r="AB442" s="37" t="str">
        <f t="shared" si="164"/>
        <v/>
      </c>
      <c r="AC442" s="76">
        <f t="shared" si="175"/>
        <v>828.79766827228934</v>
      </c>
      <c r="AD442" s="76">
        <f t="shared" si="176"/>
        <v>0</v>
      </c>
      <c r="AE442" s="76">
        <f t="shared" si="182"/>
        <v>0</v>
      </c>
      <c r="AF442" s="76" t="str">
        <f t="shared" si="177"/>
        <v/>
      </c>
      <c r="AG442" s="37" t="str">
        <f t="shared" si="165"/>
        <v/>
      </c>
      <c r="AH442" s="37" t="str">
        <f t="shared" si="166"/>
        <v/>
      </c>
      <c r="AI442" s="38">
        <f t="shared" si="178"/>
        <v>828.8</v>
      </c>
      <c r="AJ442" s="38">
        <f t="shared" si="167"/>
        <v>828.8</v>
      </c>
      <c r="AK442" s="36">
        <f t="shared" si="168"/>
        <v>362903</v>
      </c>
      <c r="AL442" s="39">
        <f t="shared" si="169"/>
        <v>0.12439734468690533</v>
      </c>
      <c r="AM442" s="36">
        <f t="shared" si="179"/>
        <v>10416.287260013331</v>
      </c>
      <c r="AN442" s="36">
        <f t="shared" si="180"/>
        <v>289585</v>
      </c>
      <c r="AO442" s="36">
        <f t="shared" si="170"/>
        <v>7290</v>
      </c>
      <c r="AP442" s="36">
        <f t="shared" si="171"/>
        <v>10145.25</v>
      </c>
      <c r="AQ442" s="36">
        <f t="shared" si="181"/>
        <v>271879</v>
      </c>
      <c r="AR442" s="40">
        <f t="shared" si="172"/>
        <v>289585</v>
      </c>
      <c r="AS442" s="37"/>
      <c r="AT442" s="37">
        <f t="shared" si="173"/>
        <v>1</v>
      </c>
    </row>
    <row r="443" spans="1:46" ht="15" customHeight="1" x14ac:dyDescent="0.25">
      <c r="A443" s="43">
        <v>11</v>
      </c>
      <c r="B443" s="43">
        <v>1200</v>
      </c>
      <c r="C443" s="44" t="s">
        <v>429</v>
      </c>
      <c r="D443" s="35">
        <v>0</v>
      </c>
      <c r="E443" s="36">
        <v>1080</v>
      </c>
      <c r="F443" s="58">
        <f t="shared" si="158"/>
        <v>3.0334237554869499</v>
      </c>
      <c r="G443" s="52">
        <v>18</v>
      </c>
      <c r="H443" s="52">
        <v>1043</v>
      </c>
      <c r="I443" s="37">
        <f t="shared" si="183"/>
        <v>1.7258</v>
      </c>
      <c r="J443" s="37">
        <v>410</v>
      </c>
      <c r="K443" s="37">
        <v>583</v>
      </c>
      <c r="L443" s="37">
        <v>693</v>
      </c>
      <c r="M443" s="37">
        <v>966</v>
      </c>
      <c r="N443" s="45">
        <v>1004</v>
      </c>
      <c r="O443" s="55">
        <v>1056</v>
      </c>
      <c r="P443" s="45">
        <f t="shared" si="159"/>
        <v>1056</v>
      </c>
      <c r="Q443" s="38">
        <f t="shared" si="160"/>
        <v>0</v>
      </c>
      <c r="R443" s="65">
        <v>4975700</v>
      </c>
      <c r="S443" s="65">
        <v>872179314</v>
      </c>
      <c r="T443" s="66">
        <f t="shared" si="161"/>
        <v>0.57049000000000005</v>
      </c>
      <c r="U443" s="36">
        <v>295</v>
      </c>
      <c r="V443">
        <v>1041</v>
      </c>
      <c r="W443">
        <f t="shared" si="174"/>
        <v>28.34</v>
      </c>
      <c r="X443" s="57">
        <v>7451490.0577405198</v>
      </c>
      <c r="Y443" s="46">
        <v>1716945</v>
      </c>
      <c r="Z443" s="37">
        <f t="shared" si="162"/>
        <v>0.42013600000000001</v>
      </c>
      <c r="AA443" s="37" t="str">
        <f t="shared" si="163"/>
        <v/>
      </c>
      <c r="AB443" s="37" t="str">
        <f t="shared" si="164"/>
        <v/>
      </c>
      <c r="AC443" s="76">
        <f t="shared" si="175"/>
        <v>866.50053884069098</v>
      </c>
      <c r="AD443" s="76">
        <f t="shared" si="176"/>
        <v>0</v>
      </c>
      <c r="AE443" s="76">
        <f t="shared" si="182"/>
        <v>0</v>
      </c>
      <c r="AF443" s="76" t="str">
        <f t="shared" si="177"/>
        <v/>
      </c>
      <c r="AG443" s="37" t="str">
        <f t="shared" si="165"/>
        <v/>
      </c>
      <c r="AH443" s="37" t="str">
        <f t="shared" si="166"/>
        <v/>
      </c>
      <c r="AI443" s="38">
        <f t="shared" si="178"/>
        <v>866.5</v>
      </c>
      <c r="AJ443" s="38">
        <f t="shared" si="167"/>
        <v>866.5</v>
      </c>
      <c r="AK443" s="36">
        <f t="shared" si="168"/>
        <v>0</v>
      </c>
      <c r="AL443" s="39">
        <f t="shared" si="169"/>
        <v>0.12439734468690533</v>
      </c>
      <c r="AM443" s="36">
        <f t="shared" si="179"/>
        <v>0</v>
      </c>
      <c r="AN443" s="36">
        <f t="shared" si="180"/>
        <v>0</v>
      </c>
      <c r="AO443" s="36">
        <f t="shared" si="170"/>
        <v>10800</v>
      </c>
      <c r="AP443" s="36">
        <f t="shared" si="171"/>
        <v>85847.25</v>
      </c>
      <c r="AQ443" s="36">
        <f t="shared" si="181"/>
        <v>-10800</v>
      </c>
      <c r="AR443" s="40">
        <f t="shared" si="172"/>
        <v>0</v>
      </c>
      <c r="AS443" s="37"/>
      <c r="AT443" s="37">
        <f t="shared" si="173"/>
        <v>0</v>
      </c>
    </row>
    <row r="444" spans="1:46" ht="15" customHeight="1" x14ac:dyDescent="0.25">
      <c r="A444" s="43">
        <v>82</v>
      </c>
      <c r="B444" s="43">
        <v>2000</v>
      </c>
      <c r="C444" s="44" t="s">
        <v>430</v>
      </c>
      <c r="D444" s="35">
        <v>100396</v>
      </c>
      <c r="E444" s="36">
        <v>1030</v>
      </c>
      <c r="F444" s="58">
        <f t="shared" si="158"/>
        <v>3.012837224705172</v>
      </c>
      <c r="G444" s="52">
        <v>54</v>
      </c>
      <c r="H444" s="52">
        <v>563</v>
      </c>
      <c r="I444" s="37">
        <f t="shared" si="183"/>
        <v>9.5914999999999999</v>
      </c>
      <c r="J444" s="37">
        <v>1111</v>
      </c>
      <c r="K444" s="37">
        <v>1176</v>
      </c>
      <c r="L444" s="37">
        <v>1078</v>
      </c>
      <c r="M444" s="37">
        <v>1140</v>
      </c>
      <c r="N444" s="45">
        <v>1051</v>
      </c>
      <c r="O444" s="55">
        <v>1043</v>
      </c>
      <c r="P444" s="45">
        <f t="shared" si="159"/>
        <v>1176</v>
      </c>
      <c r="Q444" s="38">
        <f t="shared" si="160"/>
        <v>12.41</v>
      </c>
      <c r="R444" s="65">
        <v>2697100</v>
      </c>
      <c r="S444" s="65">
        <v>157631400</v>
      </c>
      <c r="T444" s="66">
        <f t="shared" si="161"/>
        <v>1.711017</v>
      </c>
      <c r="U444" s="36">
        <v>273</v>
      </c>
      <c r="V444">
        <v>1133</v>
      </c>
      <c r="W444">
        <f t="shared" si="174"/>
        <v>24.1</v>
      </c>
      <c r="X444" s="57">
        <v>1512146.51648692</v>
      </c>
      <c r="Y444" s="46">
        <v>600500</v>
      </c>
      <c r="Z444" s="37">
        <f t="shared" si="162"/>
        <v>0.42013600000000001</v>
      </c>
      <c r="AA444" s="37" t="str">
        <f t="shared" si="163"/>
        <v/>
      </c>
      <c r="AB444" s="37" t="str">
        <f t="shared" si="164"/>
        <v/>
      </c>
      <c r="AC444" s="76">
        <f t="shared" si="175"/>
        <v>861.95344768120424</v>
      </c>
      <c r="AD444" s="76">
        <f t="shared" si="176"/>
        <v>0</v>
      </c>
      <c r="AE444" s="76">
        <f t="shared" si="182"/>
        <v>0</v>
      </c>
      <c r="AF444" s="76" t="str">
        <f t="shared" si="177"/>
        <v/>
      </c>
      <c r="AG444" s="37" t="str">
        <f t="shared" si="165"/>
        <v/>
      </c>
      <c r="AH444" s="37" t="str">
        <f t="shared" si="166"/>
        <v/>
      </c>
      <c r="AI444" s="38">
        <f t="shared" si="178"/>
        <v>861.95</v>
      </c>
      <c r="AJ444" s="38">
        <f t="shared" si="167"/>
        <v>861.95</v>
      </c>
      <c r="AK444" s="36">
        <f t="shared" si="168"/>
        <v>252501</v>
      </c>
      <c r="AL444" s="39">
        <f t="shared" si="169"/>
        <v>0.12439734468690533</v>
      </c>
      <c r="AM444" s="36">
        <f t="shared" si="179"/>
        <v>18921.458113601737</v>
      </c>
      <c r="AN444" s="36">
        <f t="shared" si="180"/>
        <v>119317</v>
      </c>
      <c r="AO444" s="36">
        <f t="shared" si="170"/>
        <v>10300</v>
      </c>
      <c r="AP444" s="36">
        <f t="shared" si="171"/>
        <v>30025</v>
      </c>
      <c r="AQ444" s="36">
        <f t="shared" si="181"/>
        <v>90096</v>
      </c>
      <c r="AR444" s="40">
        <f t="shared" si="172"/>
        <v>119317</v>
      </c>
      <c r="AS444" s="37"/>
      <c r="AT444" s="37">
        <f t="shared" si="173"/>
        <v>1</v>
      </c>
    </row>
    <row r="445" spans="1:46" ht="15" customHeight="1" x14ac:dyDescent="0.25">
      <c r="A445" s="43">
        <v>51</v>
      </c>
      <c r="B445" s="43">
        <v>800</v>
      </c>
      <c r="C445" s="44" t="s">
        <v>431</v>
      </c>
      <c r="D445" s="35">
        <v>79655</v>
      </c>
      <c r="E445" s="36">
        <v>251</v>
      </c>
      <c r="F445" s="58">
        <f t="shared" si="158"/>
        <v>2.399673721481038</v>
      </c>
      <c r="G445" s="52">
        <v>49</v>
      </c>
      <c r="H445" s="52">
        <v>122</v>
      </c>
      <c r="I445" s="37">
        <f t="shared" si="183"/>
        <v>40.163900000000005</v>
      </c>
      <c r="J445" s="37">
        <v>378</v>
      </c>
      <c r="K445" s="37">
        <v>380</v>
      </c>
      <c r="L445" s="37">
        <v>319</v>
      </c>
      <c r="M445" s="37">
        <v>270</v>
      </c>
      <c r="N445" s="48">
        <v>251</v>
      </c>
      <c r="O445" s="55">
        <v>254</v>
      </c>
      <c r="P445" s="45">
        <f t="shared" si="159"/>
        <v>380</v>
      </c>
      <c r="Q445" s="38">
        <f t="shared" si="160"/>
        <v>33.950000000000003</v>
      </c>
      <c r="R445" s="65">
        <v>1768800</v>
      </c>
      <c r="S445" s="65">
        <v>10421701</v>
      </c>
      <c r="T445" s="66">
        <f t="shared" si="161"/>
        <v>16.972276999999998</v>
      </c>
      <c r="U445" s="36">
        <v>72</v>
      </c>
      <c r="V445">
        <v>230</v>
      </c>
      <c r="W445">
        <f t="shared" si="174"/>
        <v>31.3</v>
      </c>
      <c r="X445" s="57">
        <v>107834.810740407</v>
      </c>
      <c r="Y445" s="46">
        <v>92484</v>
      </c>
      <c r="Z445" s="37">
        <f t="shared" si="162"/>
        <v>0.42013600000000001</v>
      </c>
      <c r="AA445" s="37" t="str">
        <f t="shared" si="163"/>
        <v/>
      </c>
      <c r="AB445" s="37" t="str">
        <f t="shared" si="164"/>
        <v/>
      </c>
      <c r="AC445" s="76">
        <f t="shared" si="175"/>
        <v>726.51973257956718</v>
      </c>
      <c r="AD445" s="76">
        <f t="shared" si="176"/>
        <v>0</v>
      </c>
      <c r="AE445" s="76">
        <f t="shared" si="182"/>
        <v>0</v>
      </c>
      <c r="AF445" s="76" t="str">
        <f t="shared" si="177"/>
        <v/>
      </c>
      <c r="AG445" s="37" t="str">
        <f t="shared" si="165"/>
        <v/>
      </c>
      <c r="AH445" s="37" t="str">
        <f t="shared" si="166"/>
        <v/>
      </c>
      <c r="AI445" s="38">
        <f t="shared" si="178"/>
        <v>726.52</v>
      </c>
      <c r="AJ445" s="38">
        <f t="shared" si="167"/>
        <v>726.52</v>
      </c>
      <c r="AK445" s="36">
        <f t="shared" si="168"/>
        <v>137051</v>
      </c>
      <c r="AL445" s="39">
        <f t="shared" si="169"/>
        <v>0.12439734468690533</v>
      </c>
      <c r="AM445" s="36">
        <f t="shared" si="179"/>
        <v>7139.9099956496184</v>
      </c>
      <c r="AN445" s="36">
        <f t="shared" si="180"/>
        <v>86795</v>
      </c>
      <c r="AO445" s="36">
        <f t="shared" si="170"/>
        <v>2510</v>
      </c>
      <c r="AP445" s="36">
        <f t="shared" si="171"/>
        <v>4624.2</v>
      </c>
      <c r="AQ445" s="36">
        <f t="shared" si="181"/>
        <v>77145</v>
      </c>
      <c r="AR445" s="40">
        <f t="shared" si="172"/>
        <v>86795</v>
      </c>
      <c r="AS445" s="37"/>
      <c r="AT445" s="37">
        <f t="shared" si="173"/>
        <v>1</v>
      </c>
    </row>
    <row r="446" spans="1:46" ht="15" customHeight="1" x14ac:dyDescent="0.25">
      <c r="A446" s="43">
        <v>32</v>
      </c>
      <c r="B446" s="43">
        <v>400</v>
      </c>
      <c r="C446" s="44" t="s">
        <v>432</v>
      </c>
      <c r="D446" s="35">
        <v>701204</v>
      </c>
      <c r="E446" s="36">
        <v>1739</v>
      </c>
      <c r="F446" s="58">
        <f t="shared" si="158"/>
        <v>3.2402995820027125</v>
      </c>
      <c r="G446" s="52">
        <v>281</v>
      </c>
      <c r="H446" s="52">
        <v>821</v>
      </c>
      <c r="I446" s="37">
        <f t="shared" si="183"/>
        <v>34.226600000000005</v>
      </c>
      <c r="J446" s="37">
        <v>1820</v>
      </c>
      <c r="K446" s="37">
        <v>1845</v>
      </c>
      <c r="L446" s="37">
        <v>1679</v>
      </c>
      <c r="M446" s="37">
        <v>1721</v>
      </c>
      <c r="N446" s="45">
        <v>1694</v>
      </c>
      <c r="O446" s="55">
        <v>1735</v>
      </c>
      <c r="P446" s="45">
        <f t="shared" si="159"/>
        <v>1845</v>
      </c>
      <c r="Q446" s="38">
        <f t="shared" si="160"/>
        <v>5.75</v>
      </c>
      <c r="R446" s="65">
        <v>13204800</v>
      </c>
      <c r="S446" s="65">
        <v>85857300</v>
      </c>
      <c r="T446" s="66">
        <f t="shared" si="161"/>
        <v>15.379939</v>
      </c>
      <c r="U446" s="36">
        <v>446</v>
      </c>
      <c r="V446">
        <v>1702</v>
      </c>
      <c r="W446">
        <f t="shared" si="174"/>
        <v>26.2</v>
      </c>
      <c r="X446" s="57">
        <v>812431.27134857001</v>
      </c>
      <c r="Y446" s="46">
        <v>757180</v>
      </c>
      <c r="Z446" s="37">
        <f t="shared" si="162"/>
        <v>0.42013600000000001</v>
      </c>
      <c r="AA446" s="37" t="str">
        <f t="shared" si="163"/>
        <v/>
      </c>
      <c r="AB446" s="37" t="str">
        <f t="shared" si="164"/>
        <v/>
      </c>
      <c r="AC446" s="76">
        <f t="shared" si="175"/>
        <v>912.1946507740131</v>
      </c>
      <c r="AD446" s="76">
        <f t="shared" si="176"/>
        <v>0</v>
      </c>
      <c r="AE446" s="76">
        <f t="shared" si="182"/>
        <v>0</v>
      </c>
      <c r="AF446" s="76" t="str">
        <f t="shared" si="177"/>
        <v/>
      </c>
      <c r="AG446" s="37" t="str">
        <f t="shared" si="165"/>
        <v/>
      </c>
      <c r="AH446" s="37" t="str">
        <f t="shared" si="166"/>
        <v/>
      </c>
      <c r="AI446" s="38">
        <f t="shared" si="178"/>
        <v>912.19</v>
      </c>
      <c r="AJ446" s="38">
        <f t="shared" si="167"/>
        <v>912.19</v>
      </c>
      <c r="AK446" s="36">
        <f t="shared" si="168"/>
        <v>1244967</v>
      </c>
      <c r="AL446" s="39">
        <f t="shared" si="169"/>
        <v>0.12439734468690533</v>
      </c>
      <c r="AM446" s="36">
        <f t="shared" si="179"/>
        <v>67642.673338985711</v>
      </c>
      <c r="AN446" s="36">
        <f t="shared" si="180"/>
        <v>768847</v>
      </c>
      <c r="AO446" s="36">
        <f t="shared" si="170"/>
        <v>17390</v>
      </c>
      <c r="AP446" s="36">
        <f t="shared" si="171"/>
        <v>37859</v>
      </c>
      <c r="AQ446" s="36">
        <f t="shared" si="181"/>
        <v>683814</v>
      </c>
      <c r="AR446" s="40">
        <f t="shared" si="172"/>
        <v>768847</v>
      </c>
      <c r="AS446" s="37"/>
      <c r="AT446" s="37">
        <f t="shared" si="173"/>
        <v>1</v>
      </c>
    </row>
    <row r="447" spans="1:46" ht="15" customHeight="1" x14ac:dyDescent="0.25">
      <c r="A447" s="43">
        <v>82</v>
      </c>
      <c r="B447" s="43">
        <v>1900</v>
      </c>
      <c r="C447" s="44" t="s">
        <v>433</v>
      </c>
      <c r="D447" s="35">
        <v>39735</v>
      </c>
      <c r="E447" s="36">
        <v>1699</v>
      </c>
      <c r="F447" s="58">
        <f t="shared" si="158"/>
        <v>3.2301933788690458</v>
      </c>
      <c r="G447" s="52">
        <v>130</v>
      </c>
      <c r="H447" s="52">
        <v>805</v>
      </c>
      <c r="I447" s="37">
        <f t="shared" si="183"/>
        <v>16.149100000000001</v>
      </c>
      <c r="J447" s="37">
        <v>962</v>
      </c>
      <c r="K447" s="37">
        <v>1812</v>
      </c>
      <c r="L447" s="37">
        <v>2000</v>
      </c>
      <c r="M447" s="37">
        <v>1917</v>
      </c>
      <c r="N447" s="45">
        <v>1796</v>
      </c>
      <c r="O447" s="55">
        <v>1710</v>
      </c>
      <c r="P447" s="45">
        <f t="shared" si="159"/>
        <v>2000</v>
      </c>
      <c r="Q447" s="38">
        <f t="shared" si="160"/>
        <v>15.05</v>
      </c>
      <c r="R447" s="65">
        <v>14900900</v>
      </c>
      <c r="S447" s="65">
        <v>325540400</v>
      </c>
      <c r="T447" s="66">
        <f t="shared" si="161"/>
        <v>4.5772810000000002</v>
      </c>
      <c r="U447" s="36">
        <v>369</v>
      </c>
      <c r="V447">
        <v>1693</v>
      </c>
      <c r="W447">
        <f t="shared" si="174"/>
        <v>21.8</v>
      </c>
      <c r="X447" s="57">
        <v>3273958.3945869999</v>
      </c>
      <c r="Y447" s="46">
        <v>923250</v>
      </c>
      <c r="Z447" s="37">
        <f t="shared" si="162"/>
        <v>0.42013600000000001</v>
      </c>
      <c r="AA447" s="37" t="str">
        <f t="shared" si="163"/>
        <v/>
      </c>
      <c r="AB447" s="37" t="str">
        <f t="shared" si="164"/>
        <v/>
      </c>
      <c r="AC447" s="76">
        <f t="shared" si="175"/>
        <v>909.96242294445824</v>
      </c>
      <c r="AD447" s="76">
        <f t="shared" si="176"/>
        <v>0</v>
      </c>
      <c r="AE447" s="76">
        <f t="shared" si="182"/>
        <v>0</v>
      </c>
      <c r="AF447" s="76" t="str">
        <f t="shared" si="177"/>
        <v/>
      </c>
      <c r="AG447" s="37" t="str">
        <f t="shared" si="165"/>
        <v/>
      </c>
      <c r="AH447" s="37" t="str">
        <f t="shared" si="166"/>
        <v/>
      </c>
      <c r="AI447" s="38">
        <f t="shared" si="178"/>
        <v>909.96</v>
      </c>
      <c r="AJ447" s="38">
        <f t="shared" si="167"/>
        <v>909.96</v>
      </c>
      <c r="AK447" s="36">
        <f t="shared" si="168"/>
        <v>170514</v>
      </c>
      <c r="AL447" s="39">
        <f t="shared" si="169"/>
        <v>0.12439734468690533</v>
      </c>
      <c r="AM447" s="36">
        <f t="shared" si="179"/>
        <v>16268.560340808792</v>
      </c>
      <c r="AN447" s="36">
        <f t="shared" si="180"/>
        <v>56004</v>
      </c>
      <c r="AO447" s="36">
        <f t="shared" si="170"/>
        <v>16990</v>
      </c>
      <c r="AP447" s="36">
        <f t="shared" si="171"/>
        <v>46162.5</v>
      </c>
      <c r="AQ447" s="36">
        <f t="shared" si="181"/>
        <v>22745</v>
      </c>
      <c r="AR447" s="40">
        <f t="shared" si="172"/>
        <v>56004</v>
      </c>
      <c r="AS447" s="37"/>
      <c r="AT447" s="37">
        <f t="shared" si="173"/>
        <v>1</v>
      </c>
    </row>
    <row r="448" spans="1:46" ht="15" customHeight="1" x14ac:dyDescent="0.25">
      <c r="A448" s="43">
        <v>82</v>
      </c>
      <c r="B448" s="43">
        <v>900</v>
      </c>
      <c r="C448" s="44" t="s">
        <v>434</v>
      </c>
      <c r="D448" s="35">
        <v>0</v>
      </c>
      <c r="E448" s="36">
        <v>339</v>
      </c>
      <c r="F448" s="58">
        <f t="shared" si="158"/>
        <v>2.5301996982030821</v>
      </c>
      <c r="G448" s="52">
        <v>0</v>
      </c>
      <c r="H448" s="52">
        <v>114</v>
      </c>
      <c r="I448" s="37">
        <f t="shared" si="183"/>
        <v>0</v>
      </c>
      <c r="J448" s="37">
        <v>72</v>
      </c>
      <c r="K448" s="37">
        <v>171</v>
      </c>
      <c r="L448" s="37">
        <v>291</v>
      </c>
      <c r="M448" s="37">
        <v>355</v>
      </c>
      <c r="N448" s="48">
        <v>311</v>
      </c>
      <c r="O448" s="55">
        <v>339</v>
      </c>
      <c r="P448" s="45">
        <f t="shared" si="159"/>
        <v>355</v>
      </c>
      <c r="Q448" s="38">
        <f t="shared" si="160"/>
        <v>4.51</v>
      </c>
      <c r="R448" s="65">
        <v>2850800</v>
      </c>
      <c r="S448" s="65">
        <v>76463100</v>
      </c>
      <c r="T448" s="66">
        <f t="shared" si="161"/>
        <v>3.7283339999999998</v>
      </c>
      <c r="U448" s="36">
        <v>68</v>
      </c>
      <c r="V448">
        <v>309</v>
      </c>
      <c r="W448">
        <f t="shared" si="174"/>
        <v>22.01</v>
      </c>
      <c r="X448" s="57">
        <v>776362.99326347304</v>
      </c>
      <c r="Y448" s="46">
        <v>169946</v>
      </c>
      <c r="Z448" s="37">
        <f t="shared" si="162"/>
        <v>0.42013600000000001</v>
      </c>
      <c r="AA448" s="37" t="str">
        <f t="shared" si="163"/>
        <v/>
      </c>
      <c r="AB448" s="37" t="str">
        <f t="shared" si="164"/>
        <v/>
      </c>
      <c r="AC448" s="76">
        <f t="shared" si="175"/>
        <v>755.34991874000218</v>
      </c>
      <c r="AD448" s="76">
        <f t="shared" si="176"/>
        <v>0</v>
      </c>
      <c r="AE448" s="76">
        <f t="shared" si="182"/>
        <v>0</v>
      </c>
      <c r="AF448" s="76" t="str">
        <f t="shared" si="177"/>
        <v/>
      </c>
      <c r="AG448" s="37" t="str">
        <f t="shared" si="165"/>
        <v/>
      </c>
      <c r="AH448" s="37" t="str">
        <f t="shared" si="166"/>
        <v/>
      </c>
      <c r="AI448" s="38">
        <f t="shared" si="178"/>
        <v>755.35</v>
      </c>
      <c r="AJ448" s="38">
        <f t="shared" si="167"/>
        <v>755.35</v>
      </c>
      <c r="AK448" s="36">
        <f t="shared" si="168"/>
        <v>0</v>
      </c>
      <c r="AL448" s="39">
        <f t="shared" si="169"/>
        <v>0.12439734468690533</v>
      </c>
      <c r="AM448" s="36">
        <f t="shared" si="179"/>
        <v>0</v>
      </c>
      <c r="AN448" s="36">
        <f t="shared" si="180"/>
        <v>0</v>
      </c>
      <c r="AO448" s="36">
        <f t="shared" si="170"/>
        <v>3390</v>
      </c>
      <c r="AP448" s="36">
        <f t="shared" si="171"/>
        <v>8497.3000000000011</v>
      </c>
      <c r="AQ448" s="36">
        <f t="shared" si="181"/>
        <v>-3390</v>
      </c>
      <c r="AR448" s="40">
        <f t="shared" si="172"/>
        <v>0</v>
      </c>
      <c r="AS448" s="37"/>
      <c r="AT448" s="37">
        <f t="shared" si="173"/>
        <v>0</v>
      </c>
    </row>
    <row r="449" spans="1:46" ht="15" customHeight="1" x14ac:dyDescent="0.25">
      <c r="A449" s="43">
        <v>19</v>
      </c>
      <c r="B449" s="43">
        <v>600</v>
      </c>
      <c r="C449" s="44" t="s">
        <v>435</v>
      </c>
      <c r="D449" s="35">
        <v>0</v>
      </c>
      <c r="E449" s="36">
        <v>72135</v>
      </c>
      <c r="F449" s="58">
        <f t="shared" si="158"/>
        <v>4.8581460361294884</v>
      </c>
      <c r="G449" s="52">
        <v>343</v>
      </c>
      <c r="H449" s="52">
        <v>23951</v>
      </c>
      <c r="I449" s="37">
        <f t="shared" si="183"/>
        <v>1.4321000000000002</v>
      </c>
      <c r="J449" s="37">
        <v>7556</v>
      </c>
      <c r="K449" s="37">
        <v>14790</v>
      </c>
      <c r="L449" s="37">
        <v>24854</v>
      </c>
      <c r="M449" s="37">
        <v>43128</v>
      </c>
      <c r="N449" s="45">
        <v>55954</v>
      </c>
      <c r="O449" s="55">
        <v>69490</v>
      </c>
      <c r="P449" s="45">
        <f t="shared" si="159"/>
        <v>69490</v>
      </c>
      <c r="Q449" s="38">
        <f t="shared" si="160"/>
        <v>0</v>
      </c>
      <c r="R449" s="65">
        <v>1153686600</v>
      </c>
      <c r="S449" s="65">
        <v>11599922097</v>
      </c>
      <c r="T449" s="66">
        <f t="shared" si="161"/>
        <v>9.9456410000000002</v>
      </c>
      <c r="U449" s="36">
        <v>6437</v>
      </c>
      <c r="V449">
        <v>69026</v>
      </c>
      <c r="W449">
        <f t="shared" si="174"/>
        <v>9.33</v>
      </c>
      <c r="X449" s="57">
        <v>115665949.58098701</v>
      </c>
      <c r="Y449" s="46">
        <v>35590339</v>
      </c>
      <c r="Z449" s="37">
        <f t="shared" si="162"/>
        <v>0.42013600000000001</v>
      </c>
      <c r="AA449" s="37" t="str">
        <f t="shared" si="163"/>
        <v/>
      </c>
      <c r="AB449" s="37" t="str">
        <f t="shared" si="164"/>
        <v/>
      </c>
      <c r="AC449" s="76">
        <f t="shared" si="175"/>
        <v>0</v>
      </c>
      <c r="AD449" s="76">
        <f t="shared" si="176"/>
        <v>0</v>
      </c>
      <c r="AE449" s="76">
        <f t="shared" si="182"/>
        <v>539.86761739084989</v>
      </c>
      <c r="AF449" s="76" t="str">
        <f t="shared" si="177"/>
        <v/>
      </c>
      <c r="AG449" s="37" t="str">
        <f t="shared" si="165"/>
        <v/>
      </c>
      <c r="AH449" s="37" t="str">
        <f t="shared" si="166"/>
        <v/>
      </c>
      <c r="AI449" s="38">
        <f t="shared" si="178"/>
        <v>539.87</v>
      </c>
      <c r="AJ449" s="38">
        <f t="shared" si="167"/>
        <v>539.87</v>
      </c>
      <c r="AK449" s="36">
        <f t="shared" si="168"/>
        <v>0</v>
      </c>
      <c r="AL449" s="39">
        <f t="shared" si="169"/>
        <v>0.12439734468690533</v>
      </c>
      <c r="AM449" s="36">
        <f t="shared" si="179"/>
        <v>0</v>
      </c>
      <c r="AN449" s="36">
        <f t="shared" si="180"/>
        <v>0</v>
      </c>
      <c r="AO449" s="36">
        <f t="shared" si="170"/>
        <v>721350</v>
      </c>
      <c r="AP449" s="36">
        <f t="shared" si="171"/>
        <v>1779516.9500000002</v>
      </c>
      <c r="AQ449" s="36">
        <f t="shared" si="181"/>
        <v>-721350</v>
      </c>
      <c r="AR449" s="40">
        <f t="shared" si="172"/>
        <v>0</v>
      </c>
      <c r="AS449" s="37"/>
      <c r="AT449" s="37">
        <f t="shared" si="173"/>
        <v>0</v>
      </c>
    </row>
    <row r="450" spans="1:46" ht="15" customHeight="1" x14ac:dyDescent="0.25">
      <c r="A450" s="43">
        <v>64</v>
      </c>
      <c r="B450" s="43">
        <v>400</v>
      </c>
      <c r="C450" s="44" t="s">
        <v>436</v>
      </c>
      <c r="D450" s="35">
        <v>324246</v>
      </c>
      <c r="E450" s="36">
        <v>785</v>
      </c>
      <c r="F450" s="58">
        <f t="shared" si="158"/>
        <v>2.8948696567452528</v>
      </c>
      <c r="G450" s="52">
        <v>164</v>
      </c>
      <c r="H450" s="52">
        <v>409</v>
      </c>
      <c r="I450" s="37">
        <f t="shared" si="183"/>
        <v>40.097799999999999</v>
      </c>
      <c r="J450" s="37">
        <v>962</v>
      </c>
      <c r="K450" s="37">
        <v>1032</v>
      </c>
      <c r="L450" s="37">
        <v>972</v>
      </c>
      <c r="M450" s="37">
        <v>859</v>
      </c>
      <c r="N450" s="48">
        <v>824</v>
      </c>
      <c r="O450" s="55">
        <v>792</v>
      </c>
      <c r="P450" s="45">
        <f t="shared" si="159"/>
        <v>1032</v>
      </c>
      <c r="Q450" s="38">
        <f t="shared" si="160"/>
        <v>23.93</v>
      </c>
      <c r="R450" s="65">
        <v>11133000</v>
      </c>
      <c r="S450" s="65">
        <v>35789011</v>
      </c>
      <c r="T450" s="66">
        <f t="shared" si="161"/>
        <v>31.107313999999999</v>
      </c>
      <c r="U450" s="36">
        <v>183</v>
      </c>
      <c r="V450">
        <v>847</v>
      </c>
      <c r="W450">
        <f t="shared" si="174"/>
        <v>21.61</v>
      </c>
      <c r="X450" s="57">
        <v>401611.40870173502</v>
      </c>
      <c r="Y450" s="46">
        <v>800913</v>
      </c>
      <c r="Z450" s="37">
        <f t="shared" si="162"/>
        <v>0.42013600000000001</v>
      </c>
      <c r="AA450" s="37" t="str">
        <f t="shared" si="163"/>
        <v/>
      </c>
      <c r="AB450" s="37" t="str">
        <f t="shared" si="164"/>
        <v/>
      </c>
      <c r="AC450" s="76">
        <f t="shared" si="175"/>
        <v>835.89712517292116</v>
      </c>
      <c r="AD450" s="76">
        <f t="shared" si="176"/>
        <v>0</v>
      </c>
      <c r="AE450" s="76">
        <f t="shared" si="182"/>
        <v>0</v>
      </c>
      <c r="AF450" s="76" t="str">
        <f t="shared" si="177"/>
        <v/>
      </c>
      <c r="AG450" s="37" t="str">
        <f t="shared" si="165"/>
        <v/>
      </c>
      <c r="AH450" s="37" t="str">
        <f t="shared" si="166"/>
        <v/>
      </c>
      <c r="AI450" s="38">
        <f t="shared" si="178"/>
        <v>835.9</v>
      </c>
      <c r="AJ450" s="38">
        <f t="shared" si="167"/>
        <v>835.9</v>
      </c>
      <c r="AK450" s="36">
        <f t="shared" si="168"/>
        <v>487450</v>
      </c>
      <c r="AL450" s="39">
        <f t="shared" si="169"/>
        <v>0.12439734468690533</v>
      </c>
      <c r="AM450" s="36">
        <f t="shared" si="179"/>
        <v>20302.144242281698</v>
      </c>
      <c r="AN450" s="36">
        <f t="shared" si="180"/>
        <v>344548</v>
      </c>
      <c r="AO450" s="36">
        <f t="shared" si="170"/>
        <v>7850</v>
      </c>
      <c r="AP450" s="36">
        <f t="shared" si="171"/>
        <v>40045.65</v>
      </c>
      <c r="AQ450" s="36">
        <f t="shared" si="181"/>
        <v>316396</v>
      </c>
      <c r="AR450" s="40">
        <f t="shared" si="172"/>
        <v>344548</v>
      </c>
      <c r="AS450" s="37"/>
      <c r="AT450" s="37">
        <f t="shared" si="173"/>
        <v>1</v>
      </c>
    </row>
    <row r="451" spans="1:46" ht="15" customHeight="1" x14ac:dyDescent="0.25">
      <c r="A451" s="43">
        <v>35</v>
      </c>
      <c r="B451" s="43">
        <v>800</v>
      </c>
      <c r="C451" s="44" t="s">
        <v>437</v>
      </c>
      <c r="D451" s="35">
        <v>100019</v>
      </c>
      <c r="E451" s="36">
        <v>361</v>
      </c>
      <c r="F451" s="58">
        <f t="shared" si="158"/>
        <v>2.5575072019056577</v>
      </c>
      <c r="G451" s="52">
        <v>54</v>
      </c>
      <c r="H451" s="52">
        <v>183</v>
      </c>
      <c r="I451" s="37">
        <f t="shared" si="183"/>
        <v>29.508200000000002</v>
      </c>
      <c r="J451" s="37">
        <v>382</v>
      </c>
      <c r="K451" s="37">
        <v>368</v>
      </c>
      <c r="L451" s="37">
        <v>342</v>
      </c>
      <c r="M451" s="37">
        <v>363</v>
      </c>
      <c r="N451" s="48">
        <v>340</v>
      </c>
      <c r="O451" s="55">
        <v>364</v>
      </c>
      <c r="P451" s="45">
        <f t="shared" si="159"/>
        <v>382</v>
      </c>
      <c r="Q451" s="38">
        <f t="shared" si="160"/>
        <v>5.5</v>
      </c>
      <c r="R451" s="65">
        <v>2169500</v>
      </c>
      <c r="S451" s="65">
        <v>13669900</v>
      </c>
      <c r="T451" s="66">
        <f t="shared" si="161"/>
        <v>15.870635</v>
      </c>
      <c r="U451" s="36">
        <v>75</v>
      </c>
      <c r="V451">
        <v>386</v>
      </c>
      <c r="W451">
        <f t="shared" si="174"/>
        <v>19.43</v>
      </c>
      <c r="X451" s="57">
        <v>142106.03383316699</v>
      </c>
      <c r="Y451" s="46">
        <v>109999</v>
      </c>
      <c r="Z451" s="37">
        <f t="shared" si="162"/>
        <v>0.42013600000000001</v>
      </c>
      <c r="AA451" s="37" t="str">
        <f t="shared" si="163"/>
        <v/>
      </c>
      <c r="AB451" s="37" t="str">
        <f t="shared" si="164"/>
        <v/>
      </c>
      <c r="AC451" s="76">
        <f t="shared" si="175"/>
        <v>761.38151823531598</v>
      </c>
      <c r="AD451" s="76">
        <f t="shared" si="176"/>
        <v>0</v>
      </c>
      <c r="AE451" s="76">
        <f t="shared" si="182"/>
        <v>0</v>
      </c>
      <c r="AF451" s="76" t="str">
        <f t="shared" si="177"/>
        <v/>
      </c>
      <c r="AG451" s="37" t="str">
        <f t="shared" si="165"/>
        <v/>
      </c>
      <c r="AH451" s="37" t="str">
        <f t="shared" si="166"/>
        <v/>
      </c>
      <c r="AI451" s="38">
        <f t="shared" si="178"/>
        <v>761.38</v>
      </c>
      <c r="AJ451" s="38">
        <f t="shared" si="167"/>
        <v>761.38</v>
      </c>
      <c r="AK451" s="36">
        <f t="shared" si="168"/>
        <v>215154</v>
      </c>
      <c r="AL451" s="39">
        <f t="shared" si="169"/>
        <v>0.12439734468690533</v>
      </c>
      <c r="AM451" s="36">
        <f t="shared" si="179"/>
        <v>14322.488280526846</v>
      </c>
      <c r="AN451" s="36">
        <f t="shared" si="180"/>
        <v>114341</v>
      </c>
      <c r="AO451" s="36">
        <f t="shared" si="170"/>
        <v>3610</v>
      </c>
      <c r="AP451" s="36">
        <f t="shared" si="171"/>
        <v>5499.9500000000007</v>
      </c>
      <c r="AQ451" s="36">
        <f t="shared" si="181"/>
        <v>96409</v>
      </c>
      <c r="AR451" s="40">
        <f t="shared" si="172"/>
        <v>114341</v>
      </c>
      <c r="AS451" s="37"/>
      <c r="AT451" s="37">
        <f t="shared" si="173"/>
        <v>1</v>
      </c>
    </row>
    <row r="452" spans="1:46" ht="15" customHeight="1" x14ac:dyDescent="0.25">
      <c r="A452" s="43">
        <v>82</v>
      </c>
      <c r="B452" s="43">
        <v>1400</v>
      </c>
      <c r="C452" s="44" t="s">
        <v>438</v>
      </c>
      <c r="D452" s="35">
        <v>85719</v>
      </c>
      <c r="E452" s="36">
        <v>817</v>
      </c>
      <c r="F452" s="58">
        <f t="shared" si="158"/>
        <v>2.9122220565324155</v>
      </c>
      <c r="G452" s="52">
        <v>1</v>
      </c>
      <c r="H452" s="52">
        <v>306</v>
      </c>
      <c r="I452" s="37">
        <f t="shared" si="183"/>
        <v>0.32679999999999998</v>
      </c>
      <c r="J452" s="37">
        <v>671</v>
      </c>
      <c r="K452" s="37">
        <v>679</v>
      </c>
      <c r="L452" s="37">
        <v>685</v>
      </c>
      <c r="M452" s="37">
        <v>700</v>
      </c>
      <c r="N452" s="48">
        <v>686</v>
      </c>
      <c r="O452" s="55">
        <v>843</v>
      </c>
      <c r="P452" s="45">
        <f t="shared" si="159"/>
        <v>843</v>
      </c>
      <c r="Q452" s="38">
        <f t="shared" si="160"/>
        <v>3.08</v>
      </c>
      <c r="R452" s="65">
        <v>9884100</v>
      </c>
      <c r="S452" s="65">
        <v>10056300</v>
      </c>
      <c r="T452" s="66">
        <f t="shared" si="161"/>
        <v>98.287640999999994</v>
      </c>
      <c r="U452" s="36">
        <v>71</v>
      </c>
      <c r="V452">
        <v>719</v>
      </c>
      <c r="W452">
        <f t="shared" si="174"/>
        <v>9.8699999999999992</v>
      </c>
      <c r="X452" s="57">
        <v>1283468.8914493001</v>
      </c>
      <c r="Y452" s="46">
        <v>814368</v>
      </c>
      <c r="Z452" s="37">
        <f t="shared" si="162"/>
        <v>0.42013600000000001</v>
      </c>
      <c r="AA452" s="37" t="str">
        <f t="shared" si="163"/>
        <v/>
      </c>
      <c r="AB452" s="37" t="str">
        <f t="shared" si="164"/>
        <v/>
      </c>
      <c r="AC452" s="76">
        <f t="shared" si="175"/>
        <v>839.72987118071035</v>
      </c>
      <c r="AD452" s="76">
        <f t="shared" si="176"/>
        <v>0</v>
      </c>
      <c r="AE452" s="76">
        <f t="shared" si="182"/>
        <v>0</v>
      </c>
      <c r="AF452" s="76" t="str">
        <f t="shared" si="177"/>
        <v/>
      </c>
      <c r="AG452" s="37" t="str">
        <f t="shared" si="165"/>
        <v/>
      </c>
      <c r="AH452" s="37" t="str">
        <f t="shared" si="166"/>
        <v/>
      </c>
      <c r="AI452" s="38">
        <f t="shared" si="178"/>
        <v>839.73</v>
      </c>
      <c r="AJ452" s="38">
        <f t="shared" si="167"/>
        <v>839.73</v>
      </c>
      <c r="AK452" s="36">
        <f t="shared" si="168"/>
        <v>146828</v>
      </c>
      <c r="AL452" s="39">
        <f t="shared" si="169"/>
        <v>0.12439734468690533</v>
      </c>
      <c r="AM452" s="36">
        <f t="shared" si="179"/>
        <v>7601.7973364720983</v>
      </c>
      <c r="AN452" s="36">
        <f t="shared" si="180"/>
        <v>93321</v>
      </c>
      <c r="AO452" s="36">
        <f t="shared" si="170"/>
        <v>8170</v>
      </c>
      <c r="AP452" s="36">
        <f t="shared" si="171"/>
        <v>40718.400000000001</v>
      </c>
      <c r="AQ452" s="36">
        <f t="shared" si="181"/>
        <v>77549</v>
      </c>
      <c r="AR452" s="40">
        <f t="shared" si="172"/>
        <v>93321</v>
      </c>
      <c r="AS452" s="37"/>
      <c r="AT452" s="37">
        <f t="shared" si="173"/>
        <v>1</v>
      </c>
    </row>
    <row r="453" spans="1:46" ht="15" customHeight="1" x14ac:dyDescent="0.25">
      <c r="A453" s="43">
        <v>23</v>
      </c>
      <c r="B453" s="43">
        <v>600</v>
      </c>
      <c r="C453" s="44" t="s">
        <v>439</v>
      </c>
      <c r="D453" s="35">
        <v>217577</v>
      </c>
      <c r="E453" s="36">
        <v>723</v>
      </c>
      <c r="F453" s="58">
        <f t="shared" si="158"/>
        <v>2.859138297294531</v>
      </c>
      <c r="G453" s="52">
        <v>205</v>
      </c>
      <c r="H453" s="52">
        <v>482</v>
      </c>
      <c r="I453" s="37">
        <f t="shared" si="183"/>
        <v>42.531100000000002</v>
      </c>
      <c r="J453" s="37">
        <v>850</v>
      </c>
      <c r="K453" s="37">
        <v>923</v>
      </c>
      <c r="L453" s="37">
        <v>858</v>
      </c>
      <c r="M453" s="37">
        <v>788</v>
      </c>
      <c r="N453" s="48">
        <v>754</v>
      </c>
      <c r="O453" s="55">
        <v>724</v>
      </c>
      <c r="P453" s="45">
        <f t="shared" si="159"/>
        <v>923</v>
      </c>
      <c r="Q453" s="38">
        <f t="shared" si="160"/>
        <v>21.67</v>
      </c>
      <c r="R453" s="65">
        <v>9192300</v>
      </c>
      <c r="S453" s="65">
        <v>84894500</v>
      </c>
      <c r="T453" s="66">
        <f t="shared" si="161"/>
        <v>10.827909999999999</v>
      </c>
      <c r="U453" s="36">
        <v>246</v>
      </c>
      <c r="V453">
        <v>876</v>
      </c>
      <c r="W453">
        <f t="shared" si="174"/>
        <v>28.08</v>
      </c>
      <c r="X453" s="57">
        <v>794676.15412572504</v>
      </c>
      <c r="Y453" s="46">
        <v>729013</v>
      </c>
      <c r="Z453" s="37">
        <f t="shared" si="162"/>
        <v>0.42013600000000001</v>
      </c>
      <c r="AA453" s="37" t="str">
        <f t="shared" si="163"/>
        <v/>
      </c>
      <c r="AB453" s="37" t="str">
        <f t="shared" si="164"/>
        <v/>
      </c>
      <c r="AC453" s="76">
        <f t="shared" si="175"/>
        <v>828.00488969152411</v>
      </c>
      <c r="AD453" s="76">
        <f t="shared" si="176"/>
        <v>0</v>
      </c>
      <c r="AE453" s="76">
        <f t="shared" si="182"/>
        <v>0</v>
      </c>
      <c r="AF453" s="76" t="str">
        <f t="shared" si="177"/>
        <v/>
      </c>
      <c r="AG453" s="37" t="str">
        <f t="shared" si="165"/>
        <v/>
      </c>
      <c r="AH453" s="37" t="str">
        <f t="shared" si="166"/>
        <v/>
      </c>
      <c r="AI453" s="38">
        <f t="shared" si="178"/>
        <v>828</v>
      </c>
      <c r="AJ453" s="38">
        <f t="shared" si="167"/>
        <v>828</v>
      </c>
      <c r="AK453" s="36">
        <f t="shared" si="168"/>
        <v>264772</v>
      </c>
      <c r="AL453" s="39">
        <f t="shared" si="169"/>
        <v>0.12439734468690533</v>
      </c>
      <c r="AM453" s="36">
        <f t="shared" si="179"/>
        <v>5870.9326824984973</v>
      </c>
      <c r="AN453" s="36">
        <f t="shared" si="180"/>
        <v>223448</v>
      </c>
      <c r="AO453" s="36">
        <f t="shared" si="170"/>
        <v>7230</v>
      </c>
      <c r="AP453" s="36">
        <f t="shared" si="171"/>
        <v>36450.65</v>
      </c>
      <c r="AQ453" s="36">
        <f t="shared" si="181"/>
        <v>210347</v>
      </c>
      <c r="AR453" s="40">
        <f t="shared" si="172"/>
        <v>223448</v>
      </c>
      <c r="AS453" s="37"/>
      <c r="AT453" s="37">
        <f t="shared" si="173"/>
        <v>1</v>
      </c>
    </row>
    <row r="454" spans="1:46" ht="15" customHeight="1" x14ac:dyDescent="0.25">
      <c r="A454" s="43">
        <v>29</v>
      </c>
      <c r="B454" s="43">
        <v>1100</v>
      </c>
      <c r="C454" s="44" t="s">
        <v>440</v>
      </c>
      <c r="D454" s="35">
        <v>9842</v>
      </c>
      <c r="E454" s="36">
        <v>140</v>
      </c>
      <c r="F454" s="58">
        <f t="shared" si="158"/>
        <v>2.1461280356782382</v>
      </c>
      <c r="G454" s="52">
        <v>16</v>
      </c>
      <c r="H454" s="52">
        <v>55</v>
      </c>
      <c r="I454" s="37">
        <f t="shared" si="183"/>
        <v>29.090899999999998</v>
      </c>
      <c r="J454" s="37">
        <v>154</v>
      </c>
      <c r="K454" s="37">
        <v>160</v>
      </c>
      <c r="L454" s="37">
        <v>101</v>
      </c>
      <c r="M454" s="37">
        <v>145</v>
      </c>
      <c r="N454" s="48">
        <v>111</v>
      </c>
      <c r="O454" s="55">
        <v>134</v>
      </c>
      <c r="P454" s="45">
        <f t="shared" si="159"/>
        <v>160</v>
      </c>
      <c r="Q454" s="38">
        <f t="shared" si="160"/>
        <v>12.5</v>
      </c>
      <c r="R454" s="65">
        <v>1387200</v>
      </c>
      <c r="S454" s="65">
        <v>11664070</v>
      </c>
      <c r="T454" s="66">
        <f t="shared" si="161"/>
        <v>11.892932999999999</v>
      </c>
      <c r="U454" s="36">
        <v>23</v>
      </c>
      <c r="V454">
        <v>75</v>
      </c>
      <c r="W454">
        <f t="shared" si="174"/>
        <v>30.67</v>
      </c>
      <c r="X454" s="57">
        <v>109321.608830483</v>
      </c>
      <c r="Y454" s="46">
        <v>68330</v>
      </c>
      <c r="Z454" s="37">
        <f t="shared" si="162"/>
        <v>0.42013600000000001</v>
      </c>
      <c r="AA454" s="37" t="str">
        <f t="shared" si="163"/>
        <v/>
      </c>
      <c r="AB454" s="37" t="str">
        <f t="shared" si="164"/>
        <v/>
      </c>
      <c r="AC454" s="76">
        <f t="shared" si="175"/>
        <v>670.51732213650223</v>
      </c>
      <c r="AD454" s="76">
        <f t="shared" si="176"/>
        <v>0</v>
      </c>
      <c r="AE454" s="76">
        <f t="shared" si="182"/>
        <v>0</v>
      </c>
      <c r="AF454" s="76" t="str">
        <f t="shared" si="177"/>
        <v/>
      </c>
      <c r="AG454" s="37" t="str">
        <f t="shared" si="165"/>
        <v/>
      </c>
      <c r="AH454" s="37" t="str">
        <f t="shared" si="166"/>
        <v/>
      </c>
      <c r="AI454" s="38">
        <f t="shared" si="178"/>
        <v>670.52</v>
      </c>
      <c r="AJ454" s="38">
        <f t="shared" si="167"/>
        <v>670.52</v>
      </c>
      <c r="AK454" s="36">
        <f t="shared" si="168"/>
        <v>47943</v>
      </c>
      <c r="AL454" s="39">
        <f t="shared" si="169"/>
        <v>0.12439734468690533</v>
      </c>
      <c r="AM454" s="36">
        <f t="shared" si="179"/>
        <v>4739.66322991578</v>
      </c>
      <c r="AN454" s="36">
        <f t="shared" si="180"/>
        <v>14582</v>
      </c>
      <c r="AO454" s="36">
        <f t="shared" si="170"/>
        <v>1400</v>
      </c>
      <c r="AP454" s="36">
        <f t="shared" si="171"/>
        <v>3416.5</v>
      </c>
      <c r="AQ454" s="36">
        <f t="shared" si="181"/>
        <v>8442</v>
      </c>
      <c r="AR454" s="40">
        <f t="shared" si="172"/>
        <v>14582</v>
      </c>
      <c r="AS454" s="37"/>
      <c r="AT454" s="37">
        <f t="shared" si="173"/>
        <v>1</v>
      </c>
    </row>
    <row r="455" spans="1:46" ht="15" customHeight="1" x14ac:dyDescent="0.25">
      <c r="A455" s="43">
        <v>31</v>
      </c>
      <c r="B455" s="43">
        <v>2100</v>
      </c>
      <c r="C455" s="44" t="s">
        <v>441</v>
      </c>
      <c r="D455" s="35">
        <v>81407</v>
      </c>
      <c r="E455" s="36">
        <v>647</v>
      </c>
      <c r="F455" s="58">
        <f t="shared" si="158"/>
        <v>2.8109042806687006</v>
      </c>
      <c r="G455" s="52">
        <v>3</v>
      </c>
      <c r="H455" s="52">
        <v>264</v>
      </c>
      <c r="I455" s="37">
        <f t="shared" si="183"/>
        <v>1.1364000000000001</v>
      </c>
      <c r="J455" s="37">
        <v>413</v>
      </c>
      <c r="K455" s="37">
        <v>536</v>
      </c>
      <c r="L455" s="37">
        <v>438</v>
      </c>
      <c r="M455" s="37">
        <v>605</v>
      </c>
      <c r="N455" s="48">
        <v>665</v>
      </c>
      <c r="O455" s="55">
        <v>653</v>
      </c>
      <c r="P455" s="45">
        <f t="shared" si="159"/>
        <v>665</v>
      </c>
      <c r="Q455" s="38">
        <f t="shared" si="160"/>
        <v>2.71</v>
      </c>
      <c r="R455" s="65">
        <v>20176700</v>
      </c>
      <c r="S455" s="65">
        <v>67130930</v>
      </c>
      <c r="T455" s="66">
        <f t="shared" si="161"/>
        <v>30.055743</v>
      </c>
      <c r="U455" s="36">
        <v>150</v>
      </c>
      <c r="V455">
        <v>601</v>
      </c>
      <c r="W455">
        <f t="shared" si="174"/>
        <v>24.96</v>
      </c>
      <c r="X455" s="57">
        <v>660084.88088104897</v>
      </c>
      <c r="Y455" s="46">
        <v>298114</v>
      </c>
      <c r="Z455" s="37">
        <f t="shared" si="162"/>
        <v>0.42013600000000001</v>
      </c>
      <c r="AA455" s="37" t="str">
        <f t="shared" si="163"/>
        <v/>
      </c>
      <c r="AB455" s="37" t="str">
        <f t="shared" si="164"/>
        <v/>
      </c>
      <c r="AC455" s="76">
        <f t="shared" si="175"/>
        <v>817.35110480126059</v>
      </c>
      <c r="AD455" s="76">
        <f t="shared" si="176"/>
        <v>0</v>
      </c>
      <c r="AE455" s="76">
        <f t="shared" si="182"/>
        <v>0</v>
      </c>
      <c r="AF455" s="76" t="str">
        <f t="shared" si="177"/>
        <v/>
      </c>
      <c r="AG455" s="37" t="str">
        <f t="shared" si="165"/>
        <v/>
      </c>
      <c r="AH455" s="37" t="str">
        <f t="shared" si="166"/>
        <v/>
      </c>
      <c r="AI455" s="38">
        <f t="shared" si="178"/>
        <v>817.35</v>
      </c>
      <c r="AJ455" s="38">
        <f t="shared" si="167"/>
        <v>817.35</v>
      </c>
      <c r="AK455" s="36">
        <f t="shared" si="168"/>
        <v>251500</v>
      </c>
      <c r="AL455" s="39">
        <f t="shared" si="169"/>
        <v>0.12439734468690533</v>
      </c>
      <c r="AM455" s="36">
        <f t="shared" si="179"/>
        <v>21159.117549829789</v>
      </c>
      <c r="AN455" s="36">
        <f t="shared" si="180"/>
        <v>102566</v>
      </c>
      <c r="AO455" s="36">
        <f t="shared" si="170"/>
        <v>6470</v>
      </c>
      <c r="AP455" s="36">
        <f t="shared" si="171"/>
        <v>14905.7</v>
      </c>
      <c r="AQ455" s="36">
        <f t="shared" si="181"/>
        <v>74937</v>
      </c>
      <c r="AR455" s="40">
        <f t="shared" si="172"/>
        <v>102566</v>
      </c>
      <c r="AS455" s="37"/>
      <c r="AT455" s="37">
        <f t="shared" si="173"/>
        <v>1</v>
      </c>
    </row>
    <row r="456" spans="1:46" ht="15" customHeight="1" x14ac:dyDescent="0.25">
      <c r="A456" s="43">
        <v>83</v>
      </c>
      <c r="B456" s="43">
        <v>300</v>
      </c>
      <c r="C456" s="44" t="s">
        <v>442</v>
      </c>
      <c r="D456" s="35">
        <v>19387</v>
      </c>
      <c r="E456" s="36">
        <v>78</v>
      </c>
      <c r="F456" s="58">
        <f t="shared" si="158"/>
        <v>1.8920946026904804</v>
      </c>
      <c r="G456" s="52">
        <v>17</v>
      </c>
      <c r="H456" s="52">
        <v>29</v>
      </c>
      <c r="I456" s="37">
        <f t="shared" si="183"/>
        <v>58.620700000000006</v>
      </c>
      <c r="J456" s="37">
        <v>132</v>
      </c>
      <c r="K456" s="37">
        <v>115</v>
      </c>
      <c r="L456" s="37">
        <v>98</v>
      </c>
      <c r="M456" s="37">
        <v>90</v>
      </c>
      <c r="N456" s="48">
        <v>87</v>
      </c>
      <c r="O456" s="55">
        <v>79</v>
      </c>
      <c r="P456" s="45">
        <f t="shared" si="159"/>
        <v>132</v>
      </c>
      <c r="Q456" s="38">
        <f t="shared" si="160"/>
        <v>40.909999999999997</v>
      </c>
      <c r="R456" s="65">
        <v>1050000</v>
      </c>
      <c r="S456" s="65">
        <v>2978300</v>
      </c>
      <c r="T456" s="66">
        <f t="shared" si="161"/>
        <v>35.255011000000003</v>
      </c>
      <c r="U456" s="36">
        <v>12</v>
      </c>
      <c r="V456">
        <v>66</v>
      </c>
      <c r="W456">
        <f t="shared" si="174"/>
        <v>18.18</v>
      </c>
      <c r="X456" s="57">
        <v>34235.972150840098</v>
      </c>
      <c r="Y456" s="46">
        <v>39000</v>
      </c>
      <c r="Z456" s="37">
        <f t="shared" si="162"/>
        <v>0.42013600000000001</v>
      </c>
      <c r="AA456" s="37" t="str">
        <f t="shared" si="163"/>
        <v/>
      </c>
      <c r="AB456" s="37" t="str">
        <f t="shared" si="164"/>
        <v/>
      </c>
      <c r="AC456" s="76">
        <f t="shared" si="175"/>
        <v>614.40717955846526</v>
      </c>
      <c r="AD456" s="76">
        <f t="shared" si="176"/>
        <v>0</v>
      </c>
      <c r="AE456" s="76">
        <f t="shared" si="182"/>
        <v>0</v>
      </c>
      <c r="AF456" s="76" t="str">
        <f t="shared" si="177"/>
        <v/>
      </c>
      <c r="AG456" s="37" t="str">
        <f t="shared" si="165"/>
        <v/>
      </c>
      <c r="AH456" s="37" t="str">
        <f t="shared" si="166"/>
        <v/>
      </c>
      <c r="AI456" s="38">
        <f t="shared" si="178"/>
        <v>614.41</v>
      </c>
      <c r="AJ456" s="38">
        <f t="shared" si="167"/>
        <v>614.41</v>
      </c>
      <c r="AK456" s="36">
        <f t="shared" si="168"/>
        <v>33540</v>
      </c>
      <c r="AL456" s="39">
        <f t="shared" si="169"/>
        <v>0.12439734468690533</v>
      </c>
      <c r="AM456" s="36">
        <f t="shared" si="179"/>
        <v>1760.5956193537711</v>
      </c>
      <c r="AN456" s="36">
        <f t="shared" si="180"/>
        <v>21148</v>
      </c>
      <c r="AO456" s="36">
        <f t="shared" si="170"/>
        <v>780</v>
      </c>
      <c r="AP456" s="36">
        <f t="shared" si="171"/>
        <v>1950</v>
      </c>
      <c r="AQ456" s="36">
        <f t="shared" si="181"/>
        <v>18607</v>
      </c>
      <c r="AR456" s="40">
        <f t="shared" si="172"/>
        <v>21148</v>
      </c>
      <c r="AS456" s="37"/>
      <c r="AT456" s="37">
        <f t="shared" si="173"/>
        <v>1</v>
      </c>
    </row>
    <row r="457" spans="1:46" ht="15" customHeight="1" x14ac:dyDescent="0.25">
      <c r="A457" s="43">
        <v>49</v>
      </c>
      <c r="B457" s="43">
        <v>800</v>
      </c>
      <c r="C457" s="44" t="s">
        <v>443</v>
      </c>
      <c r="D457" s="35">
        <v>9341</v>
      </c>
      <c r="E457" s="36">
        <v>119</v>
      </c>
      <c r="F457" s="58">
        <f t="shared" si="158"/>
        <v>2.0755469613925306</v>
      </c>
      <c r="G457" s="52">
        <v>18</v>
      </c>
      <c r="H457" s="52">
        <v>50</v>
      </c>
      <c r="I457" s="37">
        <f t="shared" si="183"/>
        <v>36</v>
      </c>
      <c r="J457" s="37">
        <v>161</v>
      </c>
      <c r="K457" s="37">
        <v>150</v>
      </c>
      <c r="L457" s="37">
        <v>112</v>
      </c>
      <c r="M457" s="37">
        <v>99</v>
      </c>
      <c r="N457" s="48">
        <v>104</v>
      </c>
      <c r="O457" s="55">
        <v>120</v>
      </c>
      <c r="P457" s="45">
        <f t="shared" si="159"/>
        <v>161</v>
      </c>
      <c r="Q457" s="38">
        <f t="shared" si="160"/>
        <v>26.09</v>
      </c>
      <c r="R457" s="65">
        <v>1999400</v>
      </c>
      <c r="S457" s="65">
        <v>6763900</v>
      </c>
      <c r="T457" s="66">
        <f t="shared" si="161"/>
        <v>29.559868999999999</v>
      </c>
      <c r="U457" s="36">
        <v>29</v>
      </c>
      <c r="V457">
        <v>134</v>
      </c>
      <c r="W457">
        <f t="shared" si="174"/>
        <v>21.64</v>
      </c>
      <c r="X457" s="57">
        <v>73840.961608499405</v>
      </c>
      <c r="Y457" s="46">
        <v>27500</v>
      </c>
      <c r="Z457" s="37">
        <f t="shared" si="162"/>
        <v>0.42013600000000001</v>
      </c>
      <c r="AA457" s="37" t="str">
        <f t="shared" si="163"/>
        <v/>
      </c>
      <c r="AB457" s="37" t="str">
        <f t="shared" si="164"/>
        <v/>
      </c>
      <c r="AC457" s="76">
        <f t="shared" si="175"/>
        <v>654.92758619149799</v>
      </c>
      <c r="AD457" s="76">
        <f t="shared" si="176"/>
        <v>0</v>
      </c>
      <c r="AE457" s="76">
        <f t="shared" si="182"/>
        <v>0</v>
      </c>
      <c r="AF457" s="76" t="str">
        <f t="shared" si="177"/>
        <v/>
      </c>
      <c r="AG457" s="37" t="str">
        <f t="shared" si="165"/>
        <v/>
      </c>
      <c r="AH457" s="37" t="str">
        <f t="shared" si="166"/>
        <v/>
      </c>
      <c r="AI457" s="38">
        <f t="shared" si="178"/>
        <v>654.92999999999995</v>
      </c>
      <c r="AJ457" s="38">
        <f t="shared" si="167"/>
        <v>654.92999999999995</v>
      </c>
      <c r="AK457" s="36">
        <f t="shared" si="168"/>
        <v>46913</v>
      </c>
      <c r="AL457" s="39">
        <f t="shared" si="169"/>
        <v>0.12439734468690533</v>
      </c>
      <c r="AM457" s="36">
        <f t="shared" si="179"/>
        <v>4673.8570345764074</v>
      </c>
      <c r="AN457" s="36">
        <f t="shared" si="180"/>
        <v>14015</v>
      </c>
      <c r="AO457" s="36">
        <f t="shared" si="170"/>
        <v>1190</v>
      </c>
      <c r="AP457" s="36">
        <f t="shared" si="171"/>
        <v>1375</v>
      </c>
      <c r="AQ457" s="36">
        <f t="shared" si="181"/>
        <v>8151</v>
      </c>
      <c r="AR457" s="40">
        <f t="shared" si="172"/>
        <v>14015</v>
      </c>
      <c r="AS457" s="37"/>
      <c r="AT457" s="37">
        <f t="shared" si="173"/>
        <v>1</v>
      </c>
    </row>
    <row r="458" spans="1:46" ht="15" customHeight="1" x14ac:dyDescent="0.25">
      <c r="A458" s="43">
        <v>62</v>
      </c>
      <c r="B458" s="43">
        <v>600</v>
      </c>
      <c r="C458" s="44" t="s">
        <v>444</v>
      </c>
      <c r="D458" s="35">
        <v>477461</v>
      </c>
      <c r="E458" s="36">
        <v>2247</v>
      </c>
      <c r="F458" s="58">
        <f t="shared" si="158"/>
        <v>3.3516030724191288</v>
      </c>
      <c r="G458" s="52">
        <v>182</v>
      </c>
      <c r="H458" s="52">
        <v>1254</v>
      </c>
      <c r="I458" s="37">
        <f t="shared" si="183"/>
        <v>14.513599999999999</v>
      </c>
      <c r="J458" s="37">
        <v>2530</v>
      </c>
      <c r="K458" s="37">
        <v>1985</v>
      </c>
      <c r="L458" s="37">
        <v>2700</v>
      </c>
      <c r="M458" s="37">
        <v>2364</v>
      </c>
      <c r="N458" s="45">
        <v>2379</v>
      </c>
      <c r="O458" s="55">
        <v>2271</v>
      </c>
      <c r="P458" s="45">
        <f t="shared" si="159"/>
        <v>2700</v>
      </c>
      <c r="Q458" s="38">
        <f t="shared" si="160"/>
        <v>16.78</v>
      </c>
      <c r="R458" s="65">
        <v>40676900</v>
      </c>
      <c r="S458" s="65">
        <v>281422655</v>
      </c>
      <c r="T458" s="66">
        <f t="shared" si="161"/>
        <v>14.454025</v>
      </c>
      <c r="U458" s="36">
        <v>504</v>
      </c>
      <c r="V458">
        <v>2479</v>
      </c>
      <c r="W458">
        <f t="shared" si="174"/>
        <v>20.329999999999998</v>
      </c>
      <c r="X458" s="57">
        <v>3452587.74039263</v>
      </c>
      <c r="Y458" s="46">
        <v>950352</v>
      </c>
      <c r="Z458" s="37">
        <f t="shared" si="162"/>
        <v>0.42013600000000001</v>
      </c>
      <c r="AA458" s="37" t="str">
        <f t="shared" si="163"/>
        <v/>
      </c>
      <c r="AB458" s="37" t="str">
        <f t="shared" si="164"/>
        <v/>
      </c>
      <c r="AC458" s="76">
        <f t="shared" si="175"/>
        <v>936.77903182671992</v>
      </c>
      <c r="AD458" s="76">
        <f t="shared" si="176"/>
        <v>0</v>
      </c>
      <c r="AE458" s="76">
        <f t="shared" si="182"/>
        <v>0</v>
      </c>
      <c r="AF458" s="76" t="str">
        <f t="shared" si="177"/>
        <v/>
      </c>
      <c r="AG458" s="37" t="str">
        <f t="shared" si="165"/>
        <v/>
      </c>
      <c r="AH458" s="37" t="str">
        <f t="shared" si="166"/>
        <v/>
      </c>
      <c r="AI458" s="38">
        <f t="shared" si="178"/>
        <v>936.78</v>
      </c>
      <c r="AJ458" s="38">
        <f t="shared" si="167"/>
        <v>936.78</v>
      </c>
      <c r="AK458" s="36">
        <f t="shared" si="168"/>
        <v>654388</v>
      </c>
      <c r="AL458" s="39">
        <f t="shared" si="169"/>
        <v>0.12439734468690533</v>
      </c>
      <c r="AM458" s="36">
        <f t="shared" si="179"/>
        <v>22009.2490034201</v>
      </c>
      <c r="AN458" s="36">
        <f t="shared" si="180"/>
        <v>499470</v>
      </c>
      <c r="AO458" s="36">
        <f t="shared" si="170"/>
        <v>22470</v>
      </c>
      <c r="AP458" s="36">
        <f t="shared" si="171"/>
        <v>47517.600000000006</v>
      </c>
      <c r="AQ458" s="36">
        <f t="shared" si="181"/>
        <v>454991</v>
      </c>
      <c r="AR458" s="40">
        <f t="shared" si="172"/>
        <v>499470</v>
      </c>
      <c r="AS458" s="37"/>
      <c r="AT458" s="37">
        <f t="shared" si="173"/>
        <v>1</v>
      </c>
    </row>
    <row r="459" spans="1:46" ht="15" customHeight="1" x14ac:dyDescent="0.25">
      <c r="A459" s="43">
        <v>40</v>
      </c>
      <c r="B459" s="43">
        <v>600</v>
      </c>
      <c r="C459" s="44" t="s">
        <v>445</v>
      </c>
      <c r="D459" s="35">
        <v>879178</v>
      </c>
      <c r="E459" s="36">
        <v>2519</v>
      </c>
      <c r="F459" s="58">
        <f t="shared" si="158"/>
        <v>3.4012281674981129</v>
      </c>
      <c r="G459" s="52">
        <v>213</v>
      </c>
      <c r="H459" s="52">
        <v>991</v>
      </c>
      <c r="I459" s="37">
        <f t="shared" si="183"/>
        <v>21.493399999999998</v>
      </c>
      <c r="J459" s="37">
        <v>1890</v>
      </c>
      <c r="K459" s="37">
        <v>1967</v>
      </c>
      <c r="L459" s="37">
        <v>2006</v>
      </c>
      <c r="M459" s="37">
        <v>2240</v>
      </c>
      <c r="N459" s="45">
        <v>2499</v>
      </c>
      <c r="O459" s="55">
        <v>2517</v>
      </c>
      <c r="P459" s="45">
        <f t="shared" si="159"/>
        <v>2517</v>
      </c>
      <c r="Q459" s="38">
        <f t="shared" si="160"/>
        <v>0</v>
      </c>
      <c r="R459" s="65">
        <v>24598300</v>
      </c>
      <c r="S459" s="65">
        <v>175417100</v>
      </c>
      <c r="T459" s="66">
        <f t="shared" si="161"/>
        <v>14.022748999999999</v>
      </c>
      <c r="U459" s="36">
        <v>331</v>
      </c>
      <c r="V459">
        <v>2562</v>
      </c>
      <c r="W459">
        <f t="shared" si="174"/>
        <v>12.92</v>
      </c>
      <c r="X459" s="57">
        <v>1793732.19783298</v>
      </c>
      <c r="Y459" s="46">
        <v>1157261</v>
      </c>
      <c r="Z459" s="37">
        <f t="shared" si="162"/>
        <v>0.42013600000000001</v>
      </c>
      <c r="AA459" s="37">
        <f t="shared" si="163"/>
        <v>3.7999999999999999E-2</v>
      </c>
      <c r="AB459" s="37" t="str">
        <f t="shared" si="164"/>
        <v/>
      </c>
      <c r="AC459" s="76">
        <f t="shared" si="175"/>
        <v>947.74007395248066</v>
      </c>
      <c r="AD459" s="76">
        <f t="shared" si="176"/>
        <v>885.29774931024997</v>
      </c>
      <c r="AE459" s="76">
        <f t="shared" si="182"/>
        <v>0</v>
      </c>
      <c r="AF459" s="76">
        <f t="shared" si="177"/>
        <v>945.36726561607588</v>
      </c>
      <c r="AG459" s="37" t="str">
        <f t="shared" si="165"/>
        <v/>
      </c>
      <c r="AH459" s="37">
        <f t="shared" si="166"/>
        <v>1</v>
      </c>
      <c r="AI459" s="38">
        <f t="shared" si="178"/>
        <v>945.37</v>
      </c>
      <c r="AJ459" s="38">
        <f t="shared" si="167"/>
        <v>945.37</v>
      </c>
      <c r="AK459" s="36">
        <f t="shared" si="168"/>
        <v>1627776</v>
      </c>
      <c r="AL459" s="39">
        <f t="shared" si="169"/>
        <v>0.12439734468690533</v>
      </c>
      <c r="AM459" s="36">
        <f t="shared" si="179"/>
        <v>93123.603437927959</v>
      </c>
      <c r="AN459" s="36">
        <f t="shared" si="180"/>
        <v>972302</v>
      </c>
      <c r="AO459" s="36">
        <f t="shared" si="170"/>
        <v>25190</v>
      </c>
      <c r="AP459" s="36">
        <f t="shared" si="171"/>
        <v>57863.05</v>
      </c>
      <c r="AQ459" s="36">
        <f t="shared" si="181"/>
        <v>853988</v>
      </c>
      <c r="AR459" s="40">
        <f t="shared" si="172"/>
        <v>972302</v>
      </c>
      <c r="AS459" s="37"/>
      <c r="AT459" s="37">
        <f t="shared" si="173"/>
        <v>1</v>
      </c>
    </row>
    <row r="460" spans="1:46" ht="15" customHeight="1" x14ac:dyDescent="0.25">
      <c r="A460" s="43">
        <v>60</v>
      </c>
      <c r="B460" s="43">
        <v>1400</v>
      </c>
      <c r="C460" s="44" t="s">
        <v>446</v>
      </c>
      <c r="D460" s="35">
        <v>21680</v>
      </c>
      <c r="E460" s="36">
        <v>91</v>
      </c>
      <c r="F460" s="58">
        <f t="shared" ref="F460:F523" si="184">LOG10(E460)</f>
        <v>1.9590413923210936</v>
      </c>
      <c r="G460" s="52">
        <v>21</v>
      </c>
      <c r="H460" s="52">
        <v>45</v>
      </c>
      <c r="I460" s="37">
        <f t="shared" si="183"/>
        <v>46.666699999999999</v>
      </c>
      <c r="J460" s="37">
        <v>140</v>
      </c>
      <c r="K460" s="37">
        <v>123</v>
      </c>
      <c r="L460" s="37">
        <v>112</v>
      </c>
      <c r="M460" s="37">
        <v>79</v>
      </c>
      <c r="N460" s="48">
        <v>86</v>
      </c>
      <c r="O460" s="55">
        <v>92</v>
      </c>
      <c r="P460" s="45">
        <f t="shared" ref="P460:P523" si="185">MAX(J460:O460)</f>
        <v>140</v>
      </c>
      <c r="Q460" s="38">
        <f t="shared" ref="Q460:Q523" si="186">ROUND(IF(100*(1-(E460/P460))&lt;0,0,100*(1-E460/P460)),2)</f>
        <v>35</v>
      </c>
      <c r="R460" s="65">
        <v>523400</v>
      </c>
      <c r="S460" s="65">
        <v>4200100</v>
      </c>
      <c r="T460" s="66">
        <f t="shared" ref="T460:T523" si="187">ROUND(R460/S460*100,6)</f>
        <v>12.461608</v>
      </c>
      <c r="U460" s="36">
        <v>8</v>
      </c>
      <c r="V460">
        <v>41</v>
      </c>
      <c r="W460">
        <f t="shared" si="174"/>
        <v>19.510000000000002</v>
      </c>
      <c r="X460" s="57">
        <v>43784.748389603403</v>
      </c>
      <c r="Y460" s="46">
        <v>12998</v>
      </c>
      <c r="Z460" s="37">
        <f t="shared" ref="Z460:Z523" si="188">ROUND(Y$11/X$11,6)</f>
        <v>0.42013600000000001</v>
      </c>
      <c r="AA460" s="37" t="str">
        <f t="shared" ref="AA460:AA523" si="189">IF(AND(2500&lt;=E460,E460&lt;3000),(E460-2500)*0.002,"")</f>
        <v/>
      </c>
      <c r="AB460" s="37" t="str">
        <f t="shared" ref="AB460:AB523" si="190">IF(AND(10000&lt;=E460,E460&lt;11000),(11000-E460)*0.001,"")</f>
        <v/>
      </c>
      <c r="AC460" s="76">
        <f t="shared" si="175"/>
        <v>629.19418561170619</v>
      </c>
      <c r="AD460" s="76">
        <f t="shared" si="176"/>
        <v>0</v>
      </c>
      <c r="AE460" s="76">
        <f t="shared" si="182"/>
        <v>0</v>
      </c>
      <c r="AF460" s="76" t="str">
        <f t="shared" si="177"/>
        <v/>
      </c>
      <c r="AG460" s="37" t="str">
        <f t="shared" ref="AG460:AG523" si="191">IF(AND(10000&lt;=E460,E460&lt;11000),(AB460*AD460)+(AE460*(1-AB460)),"")</f>
        <v/>
      </c>
      <c r="AH460" s="37" t="str">
        <f t="shared" ref="AH460:AH523" si="192">IF(AND(AA460="",AB460=""),"",1)</f>
        <v/>
      </c>
      <c r="AI460" s="38">
        <f t="shared" si="178"/>
        <v>629.19000000000005</v>
      </c>
      <c r="AJ460" s="38">
        <f t="shared" ref="AJ460:AJ523" si="193">ROUND(AI460*AJ$2,2)</f>
        <v>629.19000000000005</v>
      </c>
      <c r="AK460" s="36">
        <f t="shared" ref="AK460:AK523" si="194">ROUND(IF((AJ460*E460)-(X460*Z460)&lt;0,0,(AJ460*E460)-(X460*Z460)),0)</f>
        <v>38861</v>
      </c>
      <c r="AL460" s="39">
        <f t="shared" ref="AL460:AL523" si="195">$AL$11</f>
        <v>0.12439734468690533</v>
      </c>
      <c r="AM460" s="36">
        <f t="shared" si="179"/>
        <v>2137.2707790657205</v>
      </c>
      <c r="AN460" s="36">
        <f t="shared" si="180"/>
        <v>23817</v>
      </c>
      <c r="AO460" s="36">
        <f t="shared" ref="AO460:AO523" si="196">10*E460</f>
        <v>910</v>
      </c>
      <c r="AP460" s="36">
        <f t="shared" ref="AP460:AP523" si="197">0.05*Y460</f>
        <v>649.90000000000009</v>
      </c>
      <c r="AQ460" s="36">
        <f t="shared" si="181"/>
        <v>21030</v>
      </c>
      <c r="AR460" s="40">
        <f t="shared" ref="AR460:AR523" si="198">MAX(AN460,AQ460)</f>
        <v>23817</v>
      </c>
      <c r="AS460" s="37"/>
      <c r="AT460" s="37">
        <f t="shared" ref="AT460:AT523" si="199">IF(AR460&gt;0,1,0)</f>
        <v>1</v>
      </c>
    </row>
    <row r="461" spans="1:46" ht="15" customHeight="1" x14ac:dyDescent="0.25">
      <c r="A461" s="43">
        <v>15</v>
      </c>
      <c r="B461" s="43">
        <v>700</v>
      </c>
      <c r="C461" s="44" t="s">
        <v>447</v>
      </c>
      <c r="D461" s="35">
        <v>7020</v>
      </c>
      <c r="E461" s="36">
        <v>41</v>
      </c>
      <c r="F461" s="58">
        <f t="shared" si="184"/>
        <v>1.6127838567197355</v>
      </c>
      <c r="G461" s="52">
        <v>13</v>
      </c>
      <c r="H461" s="52">
        <v>27</v>
      </c>
      <c r="I461" s="37">
        <f t="shared" si="183"/>
        <v>48.148099999999999</v>
      </c>
      <c r="J461" s="37">
        <v>54</v>
      </c>
      <c r="K461" s="37">
        <v>50</v>
      </c>
      <c r="L461" s="37">
        <v>26</v>
      </c>
      <c r="M461" s="37">
        <v>29</v>
      </c>
      <c r="N461" s="48">
        <v>41</v>
      </c>
      <c r="O461" s="55">
        <v>41</v>
      </c>
      <c r="P461" s="45">
        <f t="shared" si="185"/>
        <v>54</v>
      </c>
      <c r="Q461" s="38">
        <f t="shared" si="186"/>
        <v>24.07</v>
      </c>
      <c r="R461" s="65">
        <v>571800</v>
      </c>
      <c r="S461" s="65">
        <v>2482400</v>
      </c>
      <c r="T461" s="66">
        <f t="shared" si="187"/>
        <v>23.03416</v>
      </c>
      <c r="U461" s="36">
        <v>6</v>
      </c>
      <c r="V461">
        <v>56</v>
      </c>
      <c r="W461">
        <f t="shared" ref="W461:W524" si="200">ROUND(U461/V461*100,2)</f>
        <v>10.71</v>
      </c>
      <c r="X461" s="57">
        <v>24153.902801235101</v>
      </c>
      <c r="Y461" s="46">
        <v>4000</v>
      </c>
      <c r="Z461" s="37">
        <f t="shared" si="188"/>
        <v>0.42013600000000001</v>
      </c>
      <c r="AA461" s="37" t="str">
        <f t="shared" si="189"/>
        <v/>
      </c>
      <c r="AB461" s="37" t="str">
        <f t="shared" si="190"/>
        <v/>
      </c>
      <c r="AC461" s="76">
        <f t="shared" ref="AC461:AC524" si="201">IF(E461&lt;3000, 196.487+(220.877*F461),0)</f>
        <v>552.71385992068497</v>
      </c>
      <c r="AD461" s="76">
        <f t="shared" ref="AD461:AD524" si="202">IF((AND(2500&lt;=E461,E461&lt;11000)),1.15*(497.308+(6.667*I461)+(9.215*T461)+(16.081*Q461)),0)</f>
        <v>0</v>
      </c>
      <c r="AE461" s="76">
        <f t="shared" si="182"/>
        <v>0</v>
      </c>
      <c r="AF461" s="76" t="str">
        <f t="shared" ref="AF461:AF524" si="203">IF(AND(2500&lt;=E461,E461&lt;3000),(AA461*AD461)+((1-AA461)*AC461),"")</f>
        <v/>
      </c>
      <c r="AG461" s="37" t="str">
        <f t="shared" si="191"/>
        <v/>
      </c>
      <c r="AH461" s="37" t="str">
        <f t="shared" si="192"/>
        <v/>
      </c>
      <c r="AI461" s="38">
        <f t="shared" ref="AI461:AI524" si="204">ROUND(IF(AH461="",MAX(AC461,AD461,AE461),MAX(AF461,AG461)),2)</f>
        <v>552.71</v>
      </c>
      <c r="AJ461" s="38">
        <f t="shared" si="193"/>
        <v>552.71</v>
      </c>
      <c r="AK461" s="36">
        <f t="shared" si="194"/>
        <v>12513</v>
      </c>
      <c r="AL461" s="39">
        <f t="shared" si="195"/>
        <v>0.12439734468690533</v>
      </c>
      <c r="AM461" s="36">
        <f t="shared" ref="AM461:AM524" si="205">(AK461-D461)*AL461</f>
        <v>683.314614365171</v>
      </c>
      <c r="AN461" s="36">
        <f t="shared" ref="AN461:AN524" si="206">ROUND(MAX(IF(D461&lt;AK461,D461+AM461,AK461),0),0)</f>
        <v>7703</v>
      </c>
      <c r="AO461" s="36">
        <f t="shared" si="196"/>
        <v>410</v>
      </c>
      <c r="AP461" s="36">
        <f t="shared" si="197"/>
        <v>200</v>
      </c>
      <c r="AQ461" s="36">
        <f t="shared" ref="AQ461:AQ524" si="207">ROUND(MAX(D461-MIN(AO461:AP461)),0)</f>
        <v>6820</v>
      </c>
      <c r="AR461" s="40">
        <f t="shared" si="198"/>
        <v>7703</v>
      </c>
      <c r="AS461" s="37"/>
      <c r="AT461" s="37">
        <f t="shared" si="199"/>
        <v>1</v>
      </c>
    </row>
    <row r="462" spans="1:46" ht="15" customHeight="1" x14ac:dyDescent="0.25">
      <c r="A462" s="43">
        <v>69</v>
      </c>
      <c r="B462" s="43">
        <v>4600</v>
      </c>
      <c r="C462" s="44" t="s">
        <v>448</v>
      </c>
      <c r="D462" s="35">
        <v>30670</v>
      </c>
      <c r="E462" s="36">
        <v>53</v>
      </c>
      <c r="F462" s="58">
        <f t="shared" si="184"/>
        <v>1.7242758696007889</v>
      </c>
      <c r="G462" s="52">
        <v>15</v>
      </c>
      <c r="H462" s="52">
        <v>22</v>
      </c>
      <c r="I462" s="37">
        <f t="shared" si="183"/>
        <v>68.18180000000001</v>
      </c>
      <c r="J462" s="37">
        <v>157</v>
      </c>
      <c r="K462" s="37">
        <v>95</v>
      </c>
      <c r="L462" s="37">
        <v>70</v>
      </c>
      <c r="M462" s="37">
        <v>60</v>
      </c>
      <c r="N462" s="48">
        <v>52</v>
      </c>
      <c r="O462" s="55">
        <v>50</v>
      </c>
      <c r="P462" s="45">
        <f t="shared" si="185"/>
        <v>157</v>
      </c>
      <c r="Q462" s="38">
        <f t="shared" si="186"/>
        <v>66.239999999999995</v>
      </c>
      <c r="R462" s="65">
        <v>1853300</v>
      </c>
      <c r="S462" s="65">
        <v>3564520</v>
      </c>
      <c r="T462" s="66">
        <f t="shared" si="187"/>
        <v>51.992975000000001</v>
      </c>
      <c r="U462" s="36">
        <v>11</v>
      </c>
      <c r="V462">
        <v>43</v>
      </c>
      <c r="W462">
        <f t="shared" si="200"/>
        <v>25.58</v>
      </c>
      <c r="X462" s="57">
        <v>40017.500663496903</v>
      </c>
      <c r="Y462" s="46">
        <v>24999.32</v>
      </c>
      <c r="Z462" s="37">
        <f t="shared" si="188"/>
        <v>0.42013600000000001</v>
      </c>
      <c r="AA462" s="37" t="str">
        <f t="shared" si="189"/>
        <v/>
      </c>
      <c r="AB462" s="37" t="str">
        <f t="shared" si="190"/>
        <v/>
      </c>
      <c r="AC462" s="76">
        <f t="shared" si="201"/>
        <v>577.33988124981352</v>
      </c>
      <c r="AD462" s="76">
        <f t="shared" si="202"/>
        <v>0</v>
      </c>
      <c r="AE462" s="76">
        <f t="shared" si="182"/>
        <v>0</v>
      </c>
      <c r="AF462" s="76" t="str">
        <f t="shared" si="203"/>
        <v/>
      </c>
      <c r="AG462" s="37" t="str">
        <f t="shared" si="191"/>
        <v/>
      </c>
      <c r="AH462" s="37" t="str">
        <f t="shared" si="192"/>
        <v/>
      </c>
      <c r="AI462" s="38">
        <f t="shared" si="204"/>
        <v>577.34</v>
      </c>
      <c r="AJ462" s="38">
        <f t="shared" si="193"/>
        <v>577.34</v>
      </c>
      <c r="AK462" s="36">
        <f t="shared" si="194"/>
        <v>13786</v>
      </c>
      <c r="AL462" s="39">
        <f t="shared" si="195"/>
        <v>0.12439734468690533</v>
      </c>
      <c r="AM462" s="36">
        <f t="shared" si="205"/>
        <v>-2100.3247676937094</v>
      </c>
      <c r="AN462" s="36">
        <f t="shared" si="206"/>
        <v>13786</v>
      </c>
      <c r="AO462" s="36">
        <f t="shared" si="196"/>
        <v>530</v>
      </c>
      <c r="AP462" s="36">
        <f t="shared" si="197"/>
        <v>1249.9660000000001</v>
      </c>
      <c r="AQ462" s="36">
        <f t="shared" si="207"/>
        <v>30140</v>
      </c>
      <c r="AR462" s="40">
        <f t="shared" si="198"/>
        <v>30140</v>
      </c>
      <c r="AS462" s="37"/>
      <c r="AT462" s="37">
        <f t="shared" si="199"/>
        <v>1</v>
      </c>
    </row>
    <row r="463" spans="1:46" ht="15" customHeight="1" x14ac:dyDescent="0.25">
      <c r="A463" s="43">
        <v>50</v>
      </c>
      <c r="B463" s="43">
        <v>800</v>
      </c>
      <c r="C463" s="44" t="s">
        <v>449</v>
      </c>
      <c r="D463" s="35">
        <v>364268</v>
      </c>
      <c r="E463" s="36">
        <v>968</v>
      </c>
      <c r="F463" s="58">
        <f t="shared" si="184"/>
        <v>2.9858753573083936</v>
      </c>
      <c r="G463" s="52">
        <v>150</v>
      </c>
      <c r="H463" s="52">
        <v>403</v>
      </c>
      <c r="I463" s="37">
        <f t="shared" si="183"/>
        <v>37.220799999999997</v>
      </c>
      <c r="J463" s="37">
        <v>870</v>
      </c>
      <c r="K463" s="37">
        <v>930</v>
      </c>
      <c r="L463" s="37">
        <v>904</v>
      </c>
      <c r="M463" s="37">
        <v>925</v>
      </c>
      <c r="N463" s="48">
        <v>929</v>
      </c>
      <c r="O463" s="55">
        <v>957</v>
      </c>
      <c r="P463" s="45">
        <f t="shared" si="185"/>
        <v>957</v>
      </c>
      <c r="Q463" s="38">
        <f t="shared" si="186"/>
        <v>0</v>
      </c>
      <c r="R463" s="65">
        <v>9731700</v>
      </c>
      <c r="S463" s="65">
        <v>57793100</v>
      </c>
      <c r="T463" s="66">
        <f t="shared" si="187"/>
        <v>16.838861000000001</v>
      </c>
      <c r="U463" s="36">
        <v>215</v>
      </c>
      <c r="V463">
        <v>883</v>
      </c>
      <c r="W463">
        <f t="shared" si="200"/>
        <v>24.35</v>
      </c>
      <c r="X463" s="57">
        <v>528878.50934782298</v>
      </c>
      <c r="Y463" s="46">
        <v>575000</v>
      </c>
      <c r="Z463" s="37">
        <f t="shared" si="188"/>
        <v>0.42013600000000001</v>
      </c>
      <c r="AA463" s="37" t="str">
        <f t="shared" si="189"/>
        <v/>
      </c>
      <c r="AB463" s="37" t="str">
        <f t="shared" si="190"/>
        <v/>
      </c>
      <c r="AC463" s="76">
        <f t="shared" si="201"/>
        <v>855.99819129620607</v>
      </c>
      <c r="AD463" s="76">
        <f t="shared" si="202"/>
        <v>0</v>
      </c>
      <c r="AE463" s="76">
        <f t="shared" si="182"/>
        <v>0</v>
      </c>
      <c r="AF463" s="76" t="str">
        <f t="shared" si="203"/>
        <v/>
      </c>
      <c r="AG463" s="37" t="str">
        <f t="shared" si="191"/>
        <v/>
      </c>
      <c r="AH463" s="37" t="str">
        <f t="shared" si="192"/>
        <v/>
      </c>
      <c r="AI463" s="38">
        <f t="shared" si="204"/>
        <v>856</v>
      </c>
      <c r="AJ463" s="38">
        <f t="shared" si="193"/>
        <v>856</v>
      </c>
      <c r="AK463" s="36">
        <f t="shared" si="194"/>
        <v>606407</v>
      </c>
      <c r="AL463" s="39">
        <f t="shared" si="195"/>
        <v>0.12439734468690533</v>
      </c>
      <c r="AM463" s="36">
        <f t="shared" si="205"/>
        <v>30121.448645142569</v>
      </c>
      <c r="AN463" s="36">
        <f t="shared" si="206"/>
        <v>394389</v>
      </c>
      <c r="AO463" s="36">
        <f t="shared" si="196"/>
        <v>9680</v>
      </c>
      <c r="AP463" s="36">
        <f t="shared" si="197"/>
        <v>28750</v>
      </c>
      <c r="AQ463" s="36">
        <f t="shared" si="207"/>
        <v>354588</v>
      </c>
      <c r="AR463" s="40">
        <f t="shared" si="198"/>
        <v>394389</v>
      </c>
      <c r="AS463" s="37"/>
      <c r="AT463" s="37">
        <f t="shared" si="199"/>
        <v>1</v>
      </c>
    </row>
    <row r="464" spans="1:46" ht="15" customHeight="1" x14ac:dyDescent="0.25">
      <c r="A464" s="43">
        <v>43</v>
      </c>
      <c r="B464" s="43">
        <v>500</v>
      </c>
      <c r="C464" s="44" t="s">
        <v>450</v>
      </c>
      <c r="D464" s="35">
        <v>562460</v>
      </c>
      <c r="E464" s="36">
        <v>1904</v>
      </c>
      <c r="F464" s="58">
        <f t="shared" si="184"/>
        <v>3.2796669440484556</v>
      </c>
      <c r="G464" s="52">
        <v>138</v>
      </c>
      <c r="H464" s="52">
        <v>694</v>
      </c>
      <c r="I464" s="37">
        <f t="shared" si="183"/>
        <v>19.884699999999999</v>
      </c>
      <c r="J464" s="37">
        <v>1162</v>
      </c>
      <c r="K464" s="37">
        <v>1229</v>
      </c>
      <c r="L464" s="37">
        <v>1180</v>
      </c>
      <c r="M464" s="37">
        <v>1377</v>
      </c>
      <c r="N464" s="45">
        <v>1730</v>
      </c>
      <c r="O464" s="55">
        <v>1894</v>
      </c>
      <c r="P464" s="45">
        <f t="shared" si="185"/>
        <v>1894</v>
      </c>
      <c r="Q464" s="38">
        <f t="shared" si="186"/>
        <v>0</v>
      </c>
      <c r="R464" s="65">
        <v>15029000</v>
      </c>
      <c r="S464" s="65">
        <v>149723500</v>
      </c>
      <c r="T464" s="66">
        <f t="shared" si="187"/>
        <v>10.037836</v>
      </c>
      <c r="U464" s="36">
        <v>241</v>
      </c>
      <c r="V464">
        <v>1787</v>
      </c>
      <c r="W464">
        <f t="shared" si="200"/>
        <v>13.49</v>
      </c>
      <c r="X464" s="57">
        <v>1470650.8502656501</v>
      </c>
      <c r="Y464" s="46">
        <v>1124248</v>
      </c>
      <c r="Z464" s="37">
        <f t="shared" si="188"/>
        <v>0.42013600000000001</v>
      </c>
      <c r="AA464" s="37" t="str">
        <f t="shared" si="189"/>
        <v/>
      </c>
      <c r="AB464" s="37" t="str">
        <f t="shared" si="190"/>
        <v/>
      </c>
      <c r="AC464" s="76">
        <f t="shared" si="201"/>
        <v>920.88999560059074</v>
      </c>
      <c r="AD464" s="76">
        <f t="shared" si="202"/>
        <v>0</v>
      </c>
      <c r="AE464" s="76">
        <f t="shared" ref="AE464:AE527" si="208">IF(E464&gt;=10000,1.15*(293.056+(8.572*I464)+(11.494*W464)+(5.719*T464)+(9.484*Q464)),0)</f>
        <v>0</v>
      </c>
      <c r="AF464" s="76" t="str">
        <f t="shared" si="203"/>
        <v/>
      </c>
      <c r="AG464" s="37" t="str">
        <f t="shared" si="191"/>
        <v/>
      </c>
      <c r="AH464" s="37" t="str">
        <f t="shared" si="192"/>
        <v/>
      </c>
      <c r="AI464" s="38">
        <f t="shared" si="204"/>
        <v>920.89</v>
      </c>
      <c r="AJ464" s="38">
        <f t="shared" si="193"/>
        <v>920.89</v>
      </c>
      <c r="AK464" s="36">
        <f t="shared" si="194"/>
        <v>1135501</v>
      </c>
      <c r="AL464" s="39">
        <f t="shared" si="195"/>
        <v>0.12439734468690533</v>
      </c>
      <c r="AM464" s="36">
        <f t="shared" si="205"/>
        <v>71284.778796728919</v>
      </c>
      <c r="AN464" s="36">
        <f t="shared" si="206"/>
        <v>633745</v>
      </c>
      <c r="AO464" s="36">
        <f t="shared" si="196"/>
        <v>19040</v>
      </c>
      <c r="AP464" s="36">
        <f t="shared" si="197"/>
        <v>56212.4</v>
      </c>
      <c r="AQ464" s="36">
        <f t="shared" si="207"/>
        <v>543420</v>
      </c>
      <c r="AR464" s="40">
        <f t="shared" si="198"/>
        <v>633745</v>
      </c>
      <c r="AS464" s="37"/>
      <c r="AT464" s="37">
        <f t="shared" si="199"/>
        <v>1</v>
      </c>
    </row>
    <row r="465" spans="1:46" ht="15" customHeight="1" x14ac:dyDescent="0.25">
      <c r="A465" s="43">
        <v>40</v>
      </c>
      <c r="B465" s="43">
        <v>700</v>
      </c>
      <c r="C465" s="44" t="s">
        <v>451</v>
      </c>
      <c r="D465" s="35">
        <v>1072452</v>
      </c>
      <c r="E465" s="36">
        <v>4221</v>
      </c>
      <c r="F465" s="58">
        <f t="shared" si="184"/>
        <v>3.6254153521544081</v>
      </c>
      <c r="G465" s="52">
        <v>433</v>
      </c>
      <c r="H465" s="52">
        <v>1894</v>
      </c>
      <c r="I465" s="37">
        <f t="shared" si="183"/>
        <v>22.861699999999999</v>
      </c>
      <c r="J465" s="37">
        <v>3745</v>
      </c>
      <c r="K465" s="37">
        <v>3763</v>
      </c>
      <c r="L465" s="37">
        <v>3714</v>
      </c>
      <c r="M465" s="37">
        <v>3922</v>
      </c>
      <c r="N465" s="45">
        <v>4058</v>
      </c>
      <c r="O465" s="55">
        <v>4213</v>
      </c>
      <c r="P465" s="45">
        <f t="shared" si="185"/>
        <v>4213</v>
      </c>
      <c r="Q465" s="38">
        <f t="shared" si="186"/>
        <v>0</v>
      </c>
      <c r="R465" s="65">
        <v>68336000</v>
      </c>
      <c r="S465" s="65">
        <v>366159100</v>
      </c>
      <c r="T465" s="66">
        <f t="shared" si="187"/>
        <v>18.662925000000001</v>
      </c>
      <c r="U465" s="36">
        <v>839</v>
      </c>
      <c r="V465">
        <v>4174</v>
      </c>
      <c r="W465">
        <f t="shared" si="200"/>
        <v>20.100000000000001</v>
      </c>
      <c r="X465" s="57">
        <v>3778399.3095477102</v>
      </c>
      <c r="Y465" s="46">
        <v>3106448</v>
      </c>
      <c r="Z465" s="37">
        <f t="shared" si="188"/>
        <v>0.42013600000000001</v>
      </c>
      <c r="AA465" s="37" t="str">
        <f t="shared" si="189"/>
        <v/>
      </c>
      <c r="AB465" s="37" t="str">
        <f t="shared" si="190"/>
        <v/>
      </c>
      <c r="AC465" s="76">
        <f t="shared" si="201"/>
        <v>0</v>
      </c>
      <c r="AD465" s="76">
        <f t="shared" si="202"/>
        <v>944.96167894124994</v>
      </c>
      <c r="AE465" s="76">
        <f t="shared" si="208"/>
        <v>0</v>
      </c>
      <c r="AF465" s="76" t="str">
        <f t="shared" si="203"/>
        <v/>
      </c>
      <c r="AG465" s="37" t="str">
        <f t="shared" si="191"/>
        <v/>
      </c>
      <c r="AH465" s="37" t="str">
        <f t="shared" si="192"/>
        <v/>
      </c>
      <c r="AI465" s="38">
        <f t="shared" si="204"/>
        <v>944.96</v>
      </c>
      <c r="AJ465" s="38">
        <f t="shared" si="193"/>
        <v>944.96</v>
      </c>
      <c r="AK465" s="36">
        <f t="shared" si="194"/>
        <v>2401235</v>
      </c>
      <c r="AL465" s="39">
        <f t="shared" si="195"/>
        <v>0.12439734468690533</v>
      </c>
      <c r="AM465" s="36">
        <f t="shared" si="205"/>
        <v>165297.07686510013</v>
      </c>
      <c r="AN465" s="36">
        <f t="shared" si="206"/>
        <v>1237749</v>
      </c>
      <c r="AO465" s="36">
        <f t="shared" si="196"/>
        <v>42210</v>
      </c>
      <c r="AP465" s="36">
        <f t="shared" si="197"/>
        <v>155322.4</v>
      </c>
      <c r="AQ465" s="36">
        <f t="shared" si="207"/>
        <v>1030242</v>
      </c>
      <c r="AR465" s="40">
        <f t="shared" si="198"/>
        <v>1237749</v>
      </c>
      <c r="AS465" s="37"/>
      <c r="AT465" s="37">
        <f t="shared" si="199"/>
        <v>1</v>
      </c>
    </row>
    <row r="466" spans="1:46" ht="15" customHeight="1" x14ac:dyDescent="0.25">
      <c r="A466" s="43">
        <v>85</v>
      </c>
      <c r="B466" s="43">
        <v>700</v>
      </c>
      <c r="C466" s="44" t="s">
        <v>452</v>
      </c>
      <c r="D466" s="35">
        <v>500627</v>
      </c>
      <c r="E466" s="36">
        <v>1521</v>
      </c>
      <c r="F466" s="58">
        <f t="shared" si="184"/>
        <v>3.1821292140529982</v>
      </c>
      <c r="G466" s="52">
        <v>146</v>
      </c>
      <c r="H466" s="52">
        <v>643</v>
      </c>
      <c r="I466" s="37">
        <f t="shared" si="183"/>
        <v>22.706100000000003</v>
      </c>
      <c r="J466" s="37">
        <v>1000</v>
      </c>
      <c r="K466" s="37">
        <v>1226</v>
      </c>
      <c r="L466" s="37">
        <v>1298</v>
      </c>
      <c r="M466" s="37">
        <v>1484</v>
      </c>
      <c r="N466" s="45">
        <v>1620</v>
      </c>
      <c r="O466" s="55">
        <v>1533</v>
      </c>
      <c r="P466" s="45">
        <f t="shared" si="185"/>
        <v>1620</v>
      </c>
      <c r="Q466" s="38">
        <f t="shared" si="186"/>
        <v>6.11</v>
      </c>
      <c r="R466" s="65">
        <v>17567100</v>
      </c>
      <c r="S466" s="65">
        <v>103052000</v>
      </c>
      <c r="T466" s="66">
        <f t="shared" si="187"/>
        <v>17.046831000000001</v>
      </c>
      <c r="U466" s="36">
        <v>252</v>
      </c>
      <c r="V466">
        <v>1797</v>
      </c>
      <c r="W466">
        <f t="shared" si="200"/>
        <v>14.02</v>
      </c>
      <c r="X466" s="57">
        <v>1084517.3477321099</v>
      </c>
      <c r="Y466" s="46">
        <v>1071629</v>
      </c>
      <c r="Z466" s="37">
        <f t="shared" si="188"/>
        <v>0.42013600000000001</v>
      </c>
      <c r="AA466" s="37" t="str">
        <f t="shared" si="189"/>
        <v/>
      </c>
      <c r="AB466" s="37" t="str">
        <f t="shared" si="190"/>
        <v/>
      </c>
      <c r="AC466" s="76">
        <f t="shared" si="201"/>
        <v>899.34615441238407</v>
      </c>
      <c r="AD466" s="76">
        <f t="shared" si="202"/>
        <v>0</v>
      </c>
      <c r="AE466" s="76">
        <f t="shared" si="208"/>
        <v>0</v>
      </c>
      <c r="AF466" s="76" t="str">
        <f t="shared" si="203"/>
        <v/>
      </c>
      <c r="AG466" s="37" t="str">
        <f t="shared" si="191"/>
        <v/>
      </c>
      <c r="AH466" s="37" t="str">
        <f t="shared" si="192"/>
        <v/>
      </c>
      <c r="AI466" s="38">
        <f t="shared" si="204"/>
        <v>899.35</v>
      </c>
      <c r="AJ466" s="38">
        <f t="shared" si="193"/>
        <v>899.35</v>
      </c>
      <c r="AK466" s="36">
        <f t="shared" si="194"/>
        <v>912267</v>
      </c>
      <c r="AL466" s="39">
        <f t="shared" si="195"/>
        <v>0.12439734468690533</v>
      </c>
      <c r="AM466" s="36">
        <f t="shared" si="205"/>
        <v>51206.922966917708</v>
      </c>
      <c r="AN466" s="36">
        <f t="shared" si="206"/>
        <v>551834</v>
      </c>
      <c r="AO466" s="36">
        <f t="shared" si="196"/>
        <v>15210</v>
      </c>
      <c r="AP466" s="36">
        <f t="shared" si="197"/>
        <v>53581.450000000004</v>
      </c>
      <c r="AQ466" s="36">
        <f t="shared" si="207"/>
        <v>485417</v>
      </c>
      <c r="AR466" s="40">
        <f t="shared" si="198"/>
        <v>551834</v>
      </c>
      <c r="AS466" s="37"/>
      <c r="AT466" s="37">
        <f t="shared" si="199"/>
        <v>1</v>
      </c>
    </row>
    <row r="467" spans="1:46" ht="15" customHeight="1" x14ac:dyDescent="0.25">
      <c r="A467" s="43">
        <v>83</v>
      </c>
      <c r="B467" s="43">
        <v>400</v>
      </c>
      <c r="C467" s="44" t="s">
        <v>453</v>
      </c>
      <c r="D467" s="35">
        <v>75600</v>
      </c>
      <c r="E467" s="36">
        <v>204</v>
      </c>
      <c r="F467" s="58">
        <f t="shared" si="184"/>
        <v>2.3096301674258988</v>
      </c>
      <c r="G467" s="52">
        <v>42</v>
      </c>
      <c r="H467" s="52">
        <v>114</v>
      </c>
      <c r="I467" s="37">
        <f t="shared" si="183"/>
        <v>36.842100000000002</v>
      </c>
      <c r="J467" s="37">
        <v>291</v>
      </c>
      <c r="K467" s="37">
        <v>273</v>
      </c>
      <c r="L467" s="37">
        <v>255</v>
      </c>
      <c r="M467" s="37">
        <v>274</v>
      </c>
      <c r="N467" s="48">
        <v>250</v>
      </c>
      <c r="O467" s="55">
        <v>204</v>
      </c>
      <c r="P467" s="45">
        <f t="shared" si="185"/>
        <v>291</v>
      </c>
      <c r="Q467" s="38">
        <f t="shared" si="186"/>
        <v>29.9</v>
      </c>
      <c r="R467" s="65">
        <v>1726500</v>
      </c>
      <c r="S467" s="65">
        <v>8057960</v>
      </c>
      <c r="T467" s="66">
        <f t="shared" si="187"/>
        <v>21.426017999999999</v>
      </c>
      <c r="U467" s="36">
        <v>58</v>
      </c>
      <c r="V467">
        <v>286</v>
      </c>
      <c r="W467">
        <f t="shared" si="200"/>
        <v>20.28</v>
      </c>
      <c r="X467" s="57">
        <v>81784.527269248705</v>
      </c>
      <c r="Y467" s="46">
        <v>95500</v>
      </c>
      <c r="Z467" s="37">
        <f t="shared" si="188"/>
        <v>0.42013600000000001</v>
      </c>
      <c r="AA467" s="37" t="str">
        <f t="shared" si="189"/>
        <v/>
      </c>
      <c r="AB467" s="37" t="str">
        <f t="shared" si="190"/>
        <v/>
      </c>
      <c r="AC467" s="76">
        <f t="shared" si="201"/>
        <v>706.63118249053025</v>
      </c>
      <c r="AD467" s="76">
        <f t="shared" si="202"/>
        <v>0</v>
      </c>
      <c r="AE467" s="76">
        <f t="shared" si="208"/>
        <v>0</v>
      </c>
      <c r="AF467" s="76" t="str">
        <f t="shared" si="203"/>
        <v/>
      </c>
      <c r="AG467" s="37" t="str">
        <f t="shared" si="191"/>
        <v/>
      </c>
      <c r="AH467" s="37" t="str">
        <f t="shared" si="192"/>
        <v/>
      </c>
      <c r="AI467" s="38">
        <f t="shared" si="204"/>
        <v>706.63</v>
      </c>
      <c r="AJ467" s="38">
        <f t="shared" si="193"/>
        <v>706.63</v>
      </c>
      <c r="AK467" s="36">
        <f t="shared" si="194"/>
        <v>109792</v>
      </c>
      <c r="AL467" s="39">
        <f t="shared" si="195"/>
        <v>0.12439734468690533</v>
      </c>
      <c r="AM467" s="36">
        <f t="shared" si="205"/>
        <v>4253.394009534667</v>
      </c>
      <c r="AN467" s="36">
        <f t="shared" si="206"/>
        <v>79853</v>
      </c>
      <c r="AO467" s="36">
        <f t="shared" si="196"/>
        <v>2040</v>
      </c>
      <c r="AP467" s="36">
        <f t="shared" si="197"/>
        <v>4775</v>
      </c>
      <c r="AQ467" s="36">
        <f t="shared" si="207"/>
        <v>73560</v>
      </c>
      <c r="AR467" s="40">
        <f t="shared" si="198"/>
        <v>79853</v>
      </c>
      <c r="AS467" s="37"/>
      <c r="AT467" s="37">
        <f t="shared" si="199"/>
        <v>1</v>
      </c>
    </row>
    <row r="468" spans="1:46" ht="15" customHeight="1" x14ac:dyDescent="0.25">
      <c r="A468" s="43">
        <v>2</v>
      </c>
      <c r="B468" s="43">
        <v>900</v>
      </c>
      <c r="C468" s="44" t="s">
        <v>454</v>
      </c>
      <c r="D468" s="35">
        <v>451367</v>
      </c>
      <c r="E468" s="36">
        <v>2610</v>
      </c>
      <c r="F468" s="58">
        <f t="shared" si="184"/>
        <v>3.4166405073382808</v>
      </c>
      <c r="G468" s="52">
        <v>17</v>
      </c>
      <c r="H468" s="52">
        <v>901</v>
      </c>
      <c r="I468" s="37">
        <f t="shared" si="183"/>
        <v>1.8868</v>
      </c>
      <c r="J468" s="37">
        <v>2165</v>
      </c>
      <c r="K468" s="37">
        <v>2150</v>
      </c>
      <c r="L468" s="37">
        <v>2279</v>
      </c>
      <c r="M468" s="37">
        <v>2214</v>
      </c>
      <c r="N468" s="45">
        <v>2049</v>
      </c>
      <c r="O468" s="55">
        <v>2248</v>
      </c>
      <c r="P468" s="45">
        <f t="shared" si="185"/>
        <v>2279</v>
      </c>
      <c r="Q468" s="38">
        <f t="shared" si="186"/>
        <v>0</v>
      </c>
      <c r="R468" s="65">
        <v>23263700</v>
      </c>
      <c r="S468" s="65">
        <v>274117848</v>
      </c>
      <c r="T468" s="66">
        <f t="shared" si="187"/>
        <v>8.4867509999999999</v>
      </c>
      <c r="U468" s="36">
        <v>173</v>
      </c>
      <c r="V468">
        <v>2071</v>
      </c>
      <c r="W468">
        <f t="shared" si="200"/>
        <v>8.35</v>
      </c>
      <c r="X468" s="57">
        <v>2625902.7214925699</v>
      </c>
      <c r="Y468" s="46">
        <v>1251099</v>
      </c>
      <c r="Z468" s="37">
        <f t="shared" si="188"/>
        <v>0.42013600000000001</v>
      </c>
      <c r="AA468" s="37">
        <f t="shared" si="189"/>
        <v>0.22</v>
      </c>
      <c r="AB468" s="37" t="str">
        <f t="shared" si="190"/>
        <v/>
      </c>
      <c r="AC468" s="76">
        <f t="shared" si="201"/>
        <v>951.1443053393574</v>
      </c>
      <c r="AD468" s="76">
        <f t="shared" si="202"/>
        <v>676.30661197475001</v>
      </c>
      <c r="AE468" s="76">
        <f t="shared" si="208"/>
        <v>0</v>
      </c>
      <c r="AF468" s="76">
        <f t="shared" si="203"/>
        <v>890.68001279914381</v>
      </c>
      <c r="AG468" s="37" t="str">
        <f t="shared" si="191"/>
        <v/>
      </c>
      <c r="AH468" s="37">
        <f t="shared" si="192"/>
        <v>1</v>
      </c>
      <c r="AI468" s="38">
        <f t="shared" si="204"/>
        <v>890.68</v>
      </c>
      <c r="AJ468" s="38">
        <f t="shared" si="193"/>
        <v>890.68</v>
      </c>
      <c r="AK468" s="36">
        <f t="shared" si="194"/>
        <v>1221439</v>
      </c>
      <c r="AL468" s="39">
        <f t="shared" si="195"/>
        <v>0.12439734468690533</v>
      </c>
      <c r="AM468" s="36">
        <f t="shared" si="205"/>
        <v>95794.912017734561</v>
      </c>
      <c r="AN468" s="36">
        <f t="shared" si="206"/>
        <v>547162</v>
      </c>
      <c r="AO468" s="36">
        <f t="shared" si="196"/>
        <v>26100</v>
      </c>
      <c r="AP468" s="36">
        <f t="shared" si="197"/>
        <v>62554.950000000004</v>
      </c>
      <c r="AQ468" s="36">
        <f t="shared" si="207"/>
        <v>425267</v>
      </c>
      <c r="AR468" s="40">
        <f t="shared" si="198"/>
        <v>547162</v>
      </c>
      <c r="AS468" s="37"/>
      <c r="AT468" s="37">
        <f t="shared" si="199"/>
        <v>1</v>
      </c>
    </row>
    <row r="469" spans="1:46" ht="15" customHeight="1" x14ac:dyDescent="0.25">
      <c r="A469" s="43">
        <v>19</v>
      </c>
      <c r="B469" s="43">
        <v>1400</v>
      </c>
      <c r="C469" s="44" t="s">
        <v>455</v>
      </c>
      <c r="D469" s="35">
        <v>0</v>
      </c>
      <c r="E469" s="36">
        <v>803</v>
      </c>
      <c r="F469" s="58">
        <f t="shared" si="184"/>
        <v>2.9047155452786808</v>
      </c>
      <c r="G469" s="52">
        <v>8</v>
      </c>
      <c r="H469" s="52">
        <v>594</v>
      </c>
      <c r="I469" s="37">
        <f t="shared" si="183"/>
        <v>1.3468</v>
      </c>
      <c r="J469" s="37">
        <v>322</v>
      </c>
      <c r="K469" s="37">
        <v>417</v>
      </c>
      <c r="L469" s="37">
        <v>506</v>
      </c>
      <c r="M469" s="37">
        <v>552</v>
      </c>
      <c r="N469" s="48">
        <v>623</v>
      </c>
      <c r="O469" s="55">
        <v>809</v>
      </c>
      <c r="P469" s="45">
        <f t="shared" si="185"/>
        <v>809</v>
      </c>
      <c r="Q469" s="38">
        <f t="shared" si="186"/>
        <v>0.74</v>
      </c>
      <c r="R469" s="65">
        <v>17640600</v>
      </c>
      <c r="S469" s="65">
        <v>246582999</v>
      </c>
      <c r="T469" s="66">
        <f t="shared" si="187"/>
        <v>7.1540210000000002</v>
      </c>
      <c r="U469" s="36">
        <v>553</v>
      </c>
      <c r="V469">
        <v>797</v>
      </c>
      <c r="W469">
        <f t="shared" si="200"/>
        <v>69.39</v>
      </c>
      <c r="X469" s="57">
        <v>2426009.2340184599</v>
      </c>
      <c r="Y469" s="46">
        <v>565427</v>
      </c>
      <c r="Z469" s="37">
        <f t="shared" si="188"/>
        <v>0.42013600000000001</v>
      </c>
      <c r="AA469" s="37" t="str">
        <f t="shared" si="189"/>
        <v/>
      </c>
      <c r="AB469" s="37" t="str">
        <f t="shared" si="190"/>
        <v/>
      </c>
      <c r="AC469" s="76">
        <f t="shared" si="201"/>
        <v>838.07185549451913</v>
      </c>
      <c r="AD469" s="76">
        <f t="shared" si="202"/>
        <v>0</v>
      </c>
      <c r="AE469" s="76">
        <f t="shared" si="208"/>
        <v>0</v>
      </c>
      <c r="AF469" s="76" t="str">
        <f t="shared" si="203"/>
        <v/>
      </c>
      <c r="AG469" s="37" t="str">
        <f t="shared" si="191"/>
        <v/>
      </c>
      <c r="AH469" s="37" t="str">
        <f t="shared" si="192"/>
        <v/>
      </c>
      <c r="AI469" s="38">
        <f t="shared" si="204"/>
        <v>838.07</v>
      </c>
      <c r="AJ469" s="38">
        <f t="shared" si="193"/>
        <v>838.07</v>
      </c>
      <c r="AK469" s="36">
        <f t="shared" si="194"/>
        <v>0</v>
      </c>
      <c r="AL469" s="39">
        <f t="shared" si="195"/>
        <v>0.12439734468690533</v>
      </c>
      <c r="AM469" s="36">
        <f t="shared" si="205"/>
        <v>0</v>
      </c>
      <c r="AN469" s="36">
        <f t="shared" si="206"/>
        <v>0</v>
      </c>
      <c r="AO469" s="36">
        <f t="shared" si="196"/>
        <v>8030</v>
      </c>
      <c r="AP469" s="36">
        <f t="shared" si="197"/>
        <v>28271.350000000002</v>
      </c>
      <c r="AQ469" s="36">
        <f t="shared" si="207"/>
        <v>-8030</v>
      </c>
      <c r="AR469" s="40">
        <f t="shared" si="198"/>
        <v>0</v>
      </c>
      <c r="AS469" s="37"/>
      <c r="AT469" s="37">
        <f t="shared" si="199"/>
        <v>0</v>
      </c>
    </row>
    <row r="470" spans="1:46" ht="15" customHeight="1" x14ac:dyDescent="0.25">
      <c r="A470" s="43">
        <v>13</v>
      </c>
      <c r="B470" s="43">
        <v>500</v>
      </c>
      <c r="C470" s="44" t="s">
        <v>456</v>
      </c>
      <c r="D470" s="35">
        <v>466619</v>
      </c>
      <c r="E470" s="36">
        <v>4920</v>
      </c>
      <c r="F470" s="58">
        <f t="shared" si="184"/>
        <v>3.6919651027673601</v>
      </c>
      <c r="G470" s="52">
        <v>170</v>
      </c>
      <c r="H470" s="52">
        <v>1830</v>
      </c>
      <c r="I470" s="37">
        <f t="shared" si="183"/>
        <v>9.2896000000000001</v>
      </c>
      <c r="J470" s="37">
        <v>1260</v>
      </c>
      <c r="K470" s="37">
        <v>1972</v>
      </c>
      <c r="L470" s="37">
        <v>2461</v>
      </c>
      <c r="M470" s="37">
        <v>3015</v>
      </c>
      <c r="N470" s="45">
        <v>4442</v>
      </c>
      <c r="O470" s="55">
        <v>4888</v>
      </c>
      <c r="P470" s="45">
        <f t="shared" si="185"/>
        <v>4888</v>
      </c>
      <c r="Q470" s="38">
        <f t="shared" si="186"/>
        <v>0</v>
      </c>
      <c r="R470" s="65">
        <v>39239500</v>
      </c>
      <c r="S470" s="65">
        <v>689290800</v>
      </c>
      <c r="T470" s="66">
        <f t="shared" si="187"/>
        <v>5.6927349999999999</v>
      </c>
      <c r="U470" s="36">
        <v>622</v>
      </c>
      <c r="V470">
        <v>4838</v>
      </c>
      <c r="W470">
        <f t="shared" si="200"/>
        <v>12.86</v>
      </c>
      <c r="X470" s="57">
        <v>6103616.34149931</v>
      </c>
      <c r="Y470" s="46">
        <v>2756705</v>
      </c>
      <c r="Z470" s="37">
        <f t="shared" si="188"/>
        <v>0.42013600000000001</v>
      </c>
      <c r="AA470" s="37" t="str">
        <f t="shared" si="189"/>
        <v/>
      </c>
      <c r="AB470" s="37" t="str">
        <f t="shared" si="190"/>
        <v/>
      </c>
      <c r="AC470" s="76">
        <f t="shared" si="201"/>
        <v>0</v>
      </c>
      <c r="AD470" s="76">
        <f t="shared" si="202"/>
        <v>703.45536365875</v>
      </c>
      <c r="AE470" s="76">
        <f t="shared" si="208"/>
        <v>0</v>
      </c>
      <c r="AF470" s="76" t="str">
        <f t="shared" si="203"/>
        <v/>
      </c>
      <c r="AG470" s="37" t="str">
        <f t="shared" si="191"/>
        <v/>
      </c>
      <c r="AH470" s="37" t="str">
        <f t="shared" si="192"/>
        <v/>
      </c>
      <c r="AI470" s="38">
        <f t="shared" si="204"/>
        <v>703.46</v>
      </c>
      <c r="AJ470" s="38">
        <f t="shared" si="193"/>
        <v>703.46</v>
      </c>
      <c r="AK470" s="36">
        <f t="shared" si="194"/>
        <v>896674</v>
      </c>
      <c r="AL470" s="39">
        <f t="shared" si="195"/>
        <v>0.12439734468690533</v>
      </c>
      <c r="AM470" s="36">
        <f t="shared" si="205"/>
        <v>53497.700069327075</v>
      </c>
      <c r="AN470" s="36">
        <f t="shared" si="206"/>
        <v>520117</v>
      </c>
      <c r="AO470" s="36">
        <f t="shared" si="196"/>
        <v>49200</v>
      </c>
      <c r="AP470" s="36">
        <f t="shared" si="197"/>
        <v>137835.25</v>
      </c>
      <c r="AQ470" s="36">
        <f t="shared" si="207"/>
        <v>417419</v>
      </c>
      <c r="AR470" s="40">
        <f t="shared" si="198"/>
        <v>520117</v>
      </c>
      <c r="AS470" s="37"/>
      <c r="AT470" s="37">
        <f t="shared" si="199"/>
        <v>1</v>
      </c>
    </row>
    <row r="471" spans="1:46" ht="15" customHeight="1" x14ac:dyDescent="0.25">
      <c r="A471" s="43">
        <v>2</v>
      </c>
      <c r="B471" s="43">
        <v>1300</v>
      </c>
      <c r="C471" s="44" t="s">
        <v>457</v>
      </c>
      <c r="D471" s="35">
        <v>0</v>
      </c>
      <c r="E471" s="36">
        <v>21236</v>
      </c>
      <c r="F471" s="58">
        <f t="shared" si="184"/>
        <v>4.327072716669119</v>
      </c>
      <c r="G471" s="52">
        <v>129</v>
      </c>
      <c r="H471" s="52">
        <v>7337</v>
      </c>
      <c r="I471" s="37">
        <f t="shared" si="183"/>
        <v>1.7582</v>
      </c>
      <c r="J471" s="37">
        <v>3692</v>
      </c>
      <c r="K471" s="37">
        <v>4966</v>
      </c>
      <c r="L471" s="37">
        <v>8807</v>
      </c>
      <c r="M471" s="37">
        <v>16791</v>
      </c>
      <c r="N471" s="45">
        <v>20216</v>
      </c>
      <c r="O471" s="55">
        <v>21399</v>
      </c>
      <c r="P471" s="45">
        <f t="shared" si="185"/>
        <v>21399</v>
      </c>
      <c r="Q471" s="38">
        <f t="shared" si="186"/>
        <v>0.76</v>
      </c>
      <c r="R471" s="65">
        <v>236996700</v>
      </c>
      <c r="S471" s="65">
        <v>3290442258</v>
      </c>
      <c r="T471" s="66">
        <f t="shared" si="187"/>
        <v>7.2025790000000001</v>
      </c>
      <c r="U471" s="36">
        <v>2847</v>
      </c>
      <c r="V471">
        <v>21180</v>
      </c>
      <c r="W471">
        <f t="shared" si="200"/>
        <v>13.44</v>
      </c>
      <c r="X471" s="57">
        <v>31929860.3733592</v>
      </c>
      <c r="Y471" s="46">
        <v>11819588</v>
      </c>
      <c r="Z471" s="37">
        <f t="shared" si="188"/>
        <v>0.42013600000000001</v>
      </c>
      <c r="AA471" s="37" t="str">
        <f t="shared" si="189"/>
        <v/>
      </c>
      <c r="AB471" s="37" t="str">
        <f t="shared" si="190"/>
        <v/>
      </c>
      <c r="AC471" s="76">
        <f t="shared" si="201"/>
        <v>0</v>
      </c>
      <c r="AD471" s="76">
        <f t="shared" si="202"/>
        <v>0</v>
      </c>
      <c r="AE471" s="76">
        <f t="shared" si="208"/>
        <v>587.6569456561499</v>
      </c>
      <c r="AF471" s="76" t="str">
        <f t="shared" si="203"/>
        <v/>
      </c>
      <c r="AG471" s="37" t="str">
        <f t="shared" si="191"/>
        <v/>
      </c>
      <c r="AH471" s="37" t="str">
        <f t="shared" si="192"/>
        <v/>
      </c>
      <c r="AI471" s="38">
        <f t="shared" si="204"/>
        <v>587.66</v>
      </c>
      <c r="AJ471" s="38">
        <f t="shared" si="193"/>
        <v>587.66</v>
      </c>
      <c r="AK471" s="36">
        <f t="shared" si="194"/>
        <v>0</v>
      </c>
      <c r="AL471" s="39">
        <f t="shared" si="195"/>
        <v>0.12439734468690533</v>
      </c>
      <c r="AM471" s="36">
        <f t="shared" si="205"/>
        <v>0</v>
      </c>
      <c r="AN471" s="36">
        <f t="shared" si="206"/>
        <v>0</v>
      </c>
      <c r="AO471" s="36">
        <f t="shared" si="196"/>
        <v>212360</v>
      </c>
      <c r="AP471" s="36">
        <f t="shared" si="197"/>
        <v>590979.4</v>
      </c>
      <c r="AQ471" s="36">
        <f t="shared" si="207"/>
        <v>-212360</v>
      </c>
      <c r="AR471" s="40">
        <f t="shared" si="198"/>
        <v>0</v>
      </c>
      <c r="AS471" s="37"/>
      <c r="AT471" s="37">
        <f t="shared" si="199"/>
        <v>0</v>
      </c>
    </row>
    <row r="472" spans="1:46" ht="15" customHeight="1" x14ac:dyDescent="0.25">
      <c r="A472" s="43">
        <v>53</v>
      </c>
      <c r="B472" s="43">
        <v>800</v>
      </c>
      <c r="C472" s="44" t="s">
        <v>458</v>
      </c>
      <c r="D472" s="35">
        <v>68349</v>
      </c>
      <c r="E472" s="36">
        <v>200</v>
      </c>
      <c r="F472" s="58">
        <f t="shared" si="184"/>
        <v>2.3010299956639813</v>
      </c>
      <c r="G472" s="52">
        <v>60</v>
      </c>
      <c r="H472" s="52">
        <v>180</v>
      </c>
      <c r="I472" s="37">
        <f t="shared" si="183"/>
        <v>33.333300000000001</v>
      </c>
      <c r="J472" s="37">
        <v>323</v>
      </c>
      <c r="K472" s="37">
        <v>276</v>
      </c>
      <c r="L472" s="37">
        <v>248</v>
      </c>
      <c r="M472" s="37">
        <v>238</v>
      </c>
      <c r="N472" s="48">
        <v>227</v>
      </c>
      <c r="O472" s="55">
        <v>202</v>
      </c>
      <c r="P472" s="45">
        <f t="shared" si="185"/>
        <v>323</v>
      </c>
      <c r="Q472" s="38">
        <f t="shared" si="186"/>
        <v>38.08</v>
      </c>
      <c r="R472" s="65">
        <v>2014200</v>
      </c>
      <c r="S472" s="65">
        <v>10474984</v>
      </c>
      <c r="T472" s="66">
        <f t="shared" si="187"/>
        <v>19.228669</v>
      </c>
      <c r="U472" s="36">
        <v>40</v>
      </c>
      <c r="V472">
        <v>285</v>
      </c>
      <c r="W472">
        <f t="shared" si="200"/>
        <v>14.04</v>
      </c>
      <c r="X472" s="57">
        <v>108201.206691238</v>
      </c>
      <c r="Y472" s="46">
        <v>107152</v>
      </c>
      <c r="Z472" s="37">
        <f t="shared" si="188"/>
        <v>0.42013600000000001</v>
      </c>
      <c r="AA472" s="37" t="str">
        <f t="shared" si="189"/>
        <v/>
      </c>
      <c r="AB472" s="37" t="str">
        <f t="shared" si="190"/>
        <v/>
      </c>
      <c r="AC472" s="76">
        <f t="shared" si="201"/>
        <v>704.73160235227317</v>
      </c>
      <c r="AD472" s="76">
        <f t="shared" si="202"/>
        <v>0</v>
      </c>
      <c r="AE472" s="76">
        <f t="shared" si="208"/>
        <v>0</v>
      </c>
      <c r="AF472" s="76" t="str">
        <f t="shared" si="203"/>
        <v/>
      </c>
      <c r="AG472" s="37" t="str">
        <f t="shared" si="191"/>
        <v/>
      </c>
      <c r="AH472" s="37" t="str">
        <f t="shared" si="192"/>
        <v/>
      </c>
      <c r="AI472" s="38">
        <f t="shared" si="204"/>
        <v>704.73</v>
      </c>
      <c r="AJ472" s="38">
        <f t="shared" si="193"/>
        <v>704.73</v>
      </c>
      <c r="AK472" s="36">
        <f t="shared" si="194"/>
        <v>95487</v>
      </c>
      <c r="AL472" s="39">
        <f t="shared" si="195"/>
        <v>0.12439734468690533</v>
      </c>
      <c r="AM472" s="36">
        <f t="shared" si="205"/>
        <v>3375.8951401132367</v>
      </c>
      <c r="AN472" s="36">
        <f t="shared" si="206"/>
        <v>71725</v>
      </c>
      <c r="AO472" s="36">
        <f t="shared" si="196"/>
        <v>2000</v>
      </c>
      <c r="AP472" s="36">
        <f t="shared" si="197"/>
        <v>5357.6</v>
      </c>
      <c r="AQ472" s="36">
        <f t="shared" si="207"/>
        <v>66349</v>
      </c>
      <c r="AR472" s="40">
        <f t="shared" si="198"/>
        <v>71725</v>
      </c>
      <c r="AS472" s="37"/>
      <c r="AT472" s="37">
        <f t="shared" si="199"/>
        <v>1</v>
      </c>
    </row>
    <row r="473" spans="1:46" ht="15" customHeight="1" x14ac:dyDescent="0.25">
      <c r="A473" s="43">
        <v>47</v>
      </c>
      <c r="B473" s="43">
        <v>800</v>
      </c>
      <c r="C473" s="44" t="s">
        <v>459</v>
      </c>
      <c r="D473" s="35">
        <v>2116194</v>
      </c>
      <c r="E473" s="36">
        <v>6629</v>
      </c>
      <c r="F473" s="58">
        <f t="shared" si="184"/>
        <v>3.8214480190175304</v>
      </c>
      <c r="G473" s="52">
        <v>541</v>
      </c>
      <c r="H473" s="52">
        <v>2991</v>
      </c>
      <c r="I473" s="37">
        <f t="shared" si="183"/>
        <v>18.087600000000002</v>
      </c>
      <c r="J473" s="37">
        <v>5262</v>
      </c>
      <c r="K473" s="37">
        <v>5904</v>
      </c>
      <c r="L473" s="37">
        <v>6041</v>
      </c>
      <c r="M473" s="37">
        <v>6562</v>
      </c>
      <c r="N473" s="45">
        <v>6726</v>
      </c>
      <c r="O473" s="55">
        <v>6624</v>
      </c>
      <c r="P473" s="45">
        <f t="shared" si="185"/>
        <v>6726</v>
      </c>
      <c r="Q473" s="38">
        <f t="shared" si="186"/>
        <v>1.44</v>
      </c>
      <c r="R473" s="65">
        <v>108647000</v>
      </c>
      <c r="S473" s="65">
        <v>472069287</v>
      </c>
      <c r="T473" s="66">
        <f t="shared" si="187"/>
        <v>23.015053999999999</v>
      </c>
      <c r="U473" s="36">
        <v>1574</v>
      </c>
      <c r="V473">
        <v>6537</v>
      </c>
      <c r="W473">
        <f t="shared" si="200"/>
        <v>24.08</v>
      </c>
      <c r="X473" s="57">
        <v>5847277.9287417</v>
      </c>
      <c r="Y473" s="46">
        <v>3117658</v>
      </c>
      <c r="Z473" s="37">
        <f t="shared" si="188"/>
        <v>0.42013600000000001</v>
      </c>
      <c r="AA473" s="37" t="str">
        <f t="shared" si="189"/>
        <v/>
      </c>
      <c r="AB473" s="37" t="str">
        <f t="shared" si="190"/>
        <v/>
      </c>
      <c r="AC473" s="76">
        <f t="shared" si="201"/>
        <v>0</v>
      </c>
      <c r="AD473" s="76">
        <f t="shared" si="202"/>
        <v>981.10915058149999</v>
      </c>
      <c r="AE473" s="76">
        <f t="shared" si="208"/>
        <v>0</v>
      </c>
      <c r="AF473" s="76" t="str">
        <f t="shared" si="203"/>
        <v/>
      </c>
      <c r="AG473" s="37" t="str">
        <f t="shared" si="191"/>
        <v/>
      </c>
      <c r="AH473" s="37" t="str">
        <f t="shared" si="192"/>
        <v/>
      </c>
      <c r="AI473" s="38">
        <f t="shared" si="204"/>
        <v>981.11</v>
      </c>
      <c r="AJ473" s="38">
        <f t="shared" si="193"/>
        <v>981.11</v>
      </c>
      <c r="AK473" s="36">
        <f t="shared" si="194"/>
        <v>4047126</v>
      </c>
      <c r="AL473" s="39">
        <f t="shared" si="195"/>
        <v>0.12439734468690533</v>
      </c>
      <c r="AM473" s="36">
        <f t="shared" si="205"/>
        <v>240202.81357097547</v>
      </c>
      <c r="AN473" s="36">
        <f t="shared" si="206"/>
        <v>2356397</v>
      </c>
      <c r="AO473" s="36">
        <f t="shared" si="196"/>
        <v>66290</v>
      </c>
      <c r="AP473" s="36">
        <f t="shared" si="197"/>
        <v>155882.9</v>
      </c>
      <c r="AQ473" s="36">
        <f t="shared" si="207"/>
        <v>2049904</v>
      </c>
      <c r="AR473" s="40">
        <f t="shared" si="198"/>
        <v>2356397</v>
      </c>
      <c r="AS473" s="37"/>
      <c r="AT473" s="37">
        <f t="shared" si="199"/>
        <v>1</v>
      </c>
    </row>
    <row r="474" spans="1:46" ht="15" customHeight="1" x14ac:dyDescent="0.25">
      <c r="A474" s="43">
        <v>62</v>
      </c>
      <c r="B474" s="43">
        <v>800</v>
      </c>
      <c r="C474" s="44" t="s">
        <v>460</v>
      </c>
      <c r="D474" s="35">
        <v>220919</v>
      </c>
      <c r="E474" s="36">
        <v>10766</v>
      </c>
      <c r="F474" s="58">
        <f t="shared" si="184"/>
        <v>4.0320543754796692</v>
      </c>
      <c r="G474" s="52">
        <v>183</v>
      </c>
      <c r="H474" s="52">
        <v>5133</v>
      </c>
      <c r="I474" s="37">
        <f t="shared" si="183"/>
        <v>3.5652000000000004</v>
      </c>
      <c r="J474" s="37">
        <v>3481</v>
      </c>
      <c r="K474" s="37">
        <v>7102</v>
      </c>
      <c r="L474" s="37">
        <v>8971</v>
      </c>
      <c r="M474" s="37">
        <v>9771</v>
      </c>
      <c r="N474" s="45">
        <v>9773</v>
      </c>
      <c r="O474" s="55">
        <v>10819</v>
      </c>
      <c r="P474" s="45">
        <f t="shared" si="185"/>
        <v>10819</v>
      </c>
      <c r="Q474" s="38">
        <f t="shared" si="186"/>
        <v>0.49</v>
      </c>
      <c r="R474" s="65">
        <v>308019500</v>
      </c>
      <c r="S474" s="65">
        <v>1403624666</v>
      </c>
      <c r="T474" s="66">
        <f t="shared" si="187"/>
        <v>21.944576999999999</v>
      </c>
      <c r="U474" s="36">
        <v>1723</v>
      </c>
      <c r="V474">
        <v>10704</v>
      </c>
      <c r="W474">
        <f t="shared" si="200"/>
        <v>16.100000000000001</v>
      </c>
      <c r="X474" s="57">
        <v>15312828.177743699</v>
      </c>
      <c r="Y474" s="46">
        <v>3761409</v>
      </c>
      <c r="Z474" s="37">
        <f t="shared" si="188"/>
        <v>0.42013600000000001</v>
      </c>
      <c r="AA474" s="37" t="str">
        <f t="shared" si="189"/>
        <v/>
      </c>
      <c r="AB474" s="37">
        <f t="shared" si="190"/>
        <v>0.23400000000000001</v>
      </c>
      <c r="AC474" s="76">
        <f t="shared" si="201"/>
        <v>0</v>
      </c>
      <c r="AD474" s="76">
        <f t="shared" si="202"/>
        <v>840.85257877324989</v>
      </c>
      <c r="AE474" s="76">
        <f t="shared" si="208"/>
        <v>734.64126380244988</v>
      </c>
      <c r="AF474" s="76" t="str">
        <f t="shared" si="203"/>
        <v/>
      </c>
      <c r="AG474" s="37">
        <f t="shared" si="191"/>
        <v>759.49471150561715</v>
      </c>
      <c r="AH474" s="37">
        <f t="shared" si="192"/>
        <v>1</v>
      </c>
      <c r="AI474" s="38">
        <f t="shared" si="204"/>
        <v>759.49</v>
      </c>
      <c r="AJ474" s="38">
        <f t="shared" si="193"/>
        <v>759.49</v>
      </c>
      <c r="AK474" s="36">
        <f t="shared" si="194"/>
        <v>1743199</v>
      </c>
      <c r="AL474" s="39">
        <f t="shared" si="195"/>
        <v>0.12439734468690533</v>
      </c>
      <c r="AM474" s="36">
        <f t="shared" si="205"/>
        <v>189367.58986998224</v>
      </c>
      <c r="AN474" s="36">
        <f t="shared" si="206"/>
        <v>410287</v>
      </c>
      <c r="AO474" s="36">
        <f t="shared" si="196"/>
        <v>107660</v>
      </c>
      <c r="AP474" s="36">
        <f t="shared" si="197"/>
        <v>188070.45</v>
      </c>
      <c r="AQ474" s="36">
        <f t="shared" si="207"/>
        <v>113259</v>
      </c>
      <c r="AR474" s="40">
        <f t="shared" si="198"/>
        <v>410287</v>
      </c>
      <c r="AS474" s="37"/>
      <c r="AT474" s="37">
        <f t="shared" si="199"/>
        <v>1</v>
      </c>
    </row>
    <row r="475" spans="1:46" ht="15" customHeight="1" x14ac:dyDescent="0.25">
      <c r="A475" s="43">
        <v>49</v>
      </c>
      <c r="B475" s="43">
        <v>1000</v>
      </c>
      <c r="C475" s="44" t="s">
        <v>461</v>
      </c>
      <c r="D475" s="35">
        <v>2880627</v>
      </c>
      <c r="E475" s="36">
        <v>9114</v>
      </c>
      <c r="F475" s="58">
        <f t="shared" si="184"/>
        <v>3.9597090242464299</v>
      </c>
      <c r="G475" s="52">
        <v>1037</v>
      </c>
      <c r="H475" s="52">
        <v>4231</v>
      </c>
      <c r="I475" s="37">
        <f t="shared" si="183"/>
        <v>24.509600000000002</v>
      </c>
      <c r="J475" s="37">
        <v>7467</v>
      </c>
      <c r="K475" s="37">
        <v>7250</v>
      </c>
      <c r="L475" s="37">
        <v>7232</v>
      </c>
      <c r="M475" s="37">
        <v>7719</v>
      </c>
      <c r="N475" s="45">
        <v>8343</v>
      </c>
      <c r="O475" s="55">
        <v>9140</v>
      </c>
      <c r="P475" s="45">
        <f t="shared" si="185"/>
        <v>9140</v>
      </c>
      <c r="Q475" s="38">
        <f t="shared" si="186"/>
        <v>0.28000000000000003</v>
      </c>
      <c r="R475" s="65">
        <v>144725900</v>
      </c>
      <c r="S475" s="65">
        <v>634020100</v>
      </c>
      <c r="T475" s="66">
        <f t="shared" si="187"/>
        <v>22.826705</v>
      </c>
      <c r="U475" s="36">
        <v>2219</v>
      </c>
      <c r="V475">
        <v>9049</v>
      </c>
      <c r="W475">
        <f t="shared" si="200"/>
        <v>24.52</v>
      </c>
      <c r="X475" s="57">
        <v>6878372.3842215203</v>
      </c>
      <c r="Y475" s="46">
        <v>4187060</v>
      </c>
      <c r="Z475" s="37">
        <f t="shared" si="188"/>
        <v>0.42013600000000001</v>
      </c>
      <c r="AA475" s="37" t="str">
        <f t="shared" si="189"/>
        <v/>
      </c>
      <c r="AB475" s="37" t="str">
        <f t="shared" si="190"/>
        <v/>
      </c>
      <c r="AC475" s="76">
        <f t="shared" si="201"/>
        <v>0</v>
      </c>
      <c r="AD475" s="76">
        <f t="shared" si="202"/>
        <v>1006.89891024125</v>
      </c>
      <c r="AE475" s="76">
        <f t="shared" si="208"/>
        <v>0</v>
      </c>
      <c r="AF475" s="76" t="str">
        <f t="shared" si="203"/>
        <v/>
      </c>
      <c r="AG475" s="37" t="str">
        <f t="shared" si="191"/>
        <v/>
      </c>
      <c r="AH475" s="37" t="str">
        <f t="shared" si="192"/>
        <v/>
      </c>
      <c r="AI475" s="38">
        <f t="shared" si="204"/>
        <v>1006.9</v>
      </c>
      <c r="AJ475" s="38">
        <f t="shared" si="193"/>
        <v>1006.9</v>
      </c>
      <c r="AK475" s="36">
        <f t="shared" si="194"/>
        <v>6287035</v>
      </c>
      <c r="AL475" s="39">
        <f t="shared" si="195"/>
        <v>0.12439734468690533</v>
      </c>
      <c r="AM475" s="36">
        <f t="shared" si="205"/>
        <v>423748.11012023181</v>
      </c>
      <c r="AN475" s="36">
        <f t="shared" si="206"/>
        <v>3304375</v>
      </c>
      <c r="AO475" s="36">
        <f t="shared" si="196"/>
        <v>91140</v>
      </c>
      <c r="AP475" s="36">
        <f t="shared" si="197"/>
        <v>209353</v>
      </c>
      <c r="AQ475" s="36">
        <f t="shared" si="207"/>
        <v>2789487</v>
      </c>
      <c r="AR475" s="40">
        <f t="shared" si="198"/>
        <v>3304375</v>
      </c>
      <c r="AS475" s="37"/>
      <c r="AT475" s="37">
        <f t="shared" si="199"/>
        <v>1</v>
      </c>
    </row>
    <row r="476" spans="1:46" ht="15" customHeight="1" x14ac:dyDescent="0.25">
      <c r="A476" s="43">
        <v>36</v>
      </c>
      <c r="B476" s="43">
        <v>1300</v>
      </c>
      <c r="C476" s="44" t="s">
        <v>462</v>
      </c>
      <c r="D476" s="35">
        <v>254879</v>
      </c>
      <c r="E476" s="36">
        <v>553</v>
      </c>
      <c r="F476" s="58">
        <f t="shared" si="184"/>
        <v>2.7427251313046983</v>
      </c>
      <c r="G476" s="52">
        <v>39</v>
      </c>
      <c r="H476" s="52">
        <v>295</v>
      </c>
      <c r="I476" s="37">
        <f t="shared" si="183"/>
        <v>13.220299999999998</v>
      </c>
      <c r="J476" s="37">
        <v>824</v>
      </c>
      <c r="K476" s="37">
        <v>918</v>
      </c>
      <c r="L476" s="37">
        <v>838</v>
      </c>
      <c r="M476" s="37">
        <v>680</v>
      </c>
      <c r="N476" s="48">
        <v>647</v>
      </c>
      <c r="O476" s="55">
        <v>553</v>
      </c>
      <c r="P476" s="45">
        <f t="shared" si="185"/>
        <v>918</v>
      </c>
      <c r="Q476" s="38">
        <f t="shared" si="186"/>
        <v>39.76</v>
      </c>
      <c r="R476" s="65">
        <v>2634500</v>
      </c>
      <c r="S476" s="65">
        <v>18693598</v>
      </c>
      <c r="T476" s="66">
        <f t="shared" si="187"/>
        <v>14.093059999999999</v>
      </c>
      <c r="U476" s="36">
        <v>147</v>
      </c>
      <c r="V476">
        <v>682</v>
      </c>
      <c r="W476">
        <f t="shared" si="200"/>
        <v>21.55</v>
      </c>
      <c r="X476" s="57">
        <v>218057.34955537101</v>
      </c>
      <c r="Y476" s="46">
        <v>122000</v>
      </c>
      <c r="Z476" s="37">
        <f t="shared" si="188"/>
        <v>0.42013600000000001</v>
      </c>
      <c r="AA476" s="37" t="str">
        <f t="shared" si="189"/>
        <v/>
      </c>
      <c r="AB476" s="37" t="str">
        <f t="shared" si="190"/>
        <v/>
      </c>
      <c r="AC476" s="76">
        <f t="shared" si="201"/>
        <v>802.29189882718788</v>
      </c>
      <c r="AD476" s="76">
        <f t="shared" si="202"/>
        <v>0</v>
      </c>
      <c r="AE476" s="76">
        <f t="shared" si="208"/>
        <v>0</v>
      </c>
      <c r="AF476" s="76" t="str">
        <f t="shared" si="203"/>
        <v/>
      </c>
      <c r="AG476" s="37" t="str">
        <f t="shared" si="191"/>
        <v/>
      </c>
      <c r="AH476" s="37" t="str">
        <f t="shared" si="192"/>
        <v/>
      </c>
      <c r="AI476" s="38">
        <f t="shared" si="204"/>
        <v>802.29</v>
      </c>
      <c r="AJ476" s="38">
        <f t="shared" si="193"/>
        <v>802.29</v>
      </c>
      <c r="AK476" s="36">
        <f t="shared" si="194"/>
        <v>352053</v>
      </c>
      <c r="AL476" s="39">
        <f t="shared" si="195"/>
        <v>0.12439734468690533</v>
      </c>
      <c r="AM476" s="36">
        <f t="shared" si="205"/>
        <v>12088.187572605339</v>
      </c>
      <c r="AN476" s="36">
        <f t="shared" si="206"/>
        <v>266967</v>
      </c>
      <c r="AO476" s="36">
        <f t="shared" si="196"/>
        <v>5530</v>
      </c>
      <c r="AP476" s="36">
        <f t="shared" si="197"/>
        <v>6100</v>
      </c>
      <c r="AQ476" s="36">
        <f t="shared" si="207"/>
        <v>249349</v>
      </c>
      <c r="AR476" s="40">
        <f t="shared" si="198"/>
        <v>266967</v>
      </c>
      <c r="AS476" s="37"/>
      <c r="AT476" s="37">
        <f t="shared" si="199"/>
        <v>1</v>
      </c>
    </row>
    <row r="477" spans="1:46" ht="15" customHeight="1" x14ac:dyDescent="0.25">
      <c r="A477" s="43">
        <v>61</v>
      </c>
      <c r="B477" s="43">
        <v>400</v>
      </c>
      <c r="C477" s="44" t="s">
        <v>463</v>
      </c>
      <c r="D477" s="35">
        <v>0</v>
      </c>
      <c r="E477" s="36">
        <v>341</v>
      </c>
      <c r="F477" s="58">
        <f t="shared" si="184"/>
        <v>2.5327543789924976</v>
      </c>
      <c r="G477" s="52">
        <v>15</v>
      </c>
      <c r="H477" s="52">
        <v>213</v>
      </c>
      <c r="I477" s="37">
        <f t="shared" si="183"/>
        <v>7.0423</v>
      </c>
      <c r="J477" s="37">
        <v>219</v>
      </c>
      <c r="K477" s="37">
        <v>263</v>
      </c>
      <c r="L477" s="37">
        <v>204</v>
      </c>
      <c r="M477" s="37">
        <v>271</v>
      </c>
      <c r="N477" s="48">
        <v>335</v>
      </c>
      <c r="O477" s="55">
        <v>338</v>
      </c>
      <c r="P477" s="45">
        <f t="shared" si="185"/>
        <v>338</v>
      </c>
      <c r="Q477" s="38">
        <f t="shared" si="186"/>
        <v>0</v>
      </c>
      <c r="R477" s="65">
        <v>2385300</v>
      </c>
      <c r="S477" s="65">
        <v>86849224</v>
      </c>
      <c r="T477" s="66">
        <f t="shared" si="187"/>
        <v>2.7464840000000001</v>
      </c>
      <c r="U477" s="36">
        <v>87</v>
      </c>
      <c r="V477">
        <v>263</v>
      </c>
      <c r="W477">
        <f t="shared" si="200"/>
        <v>33.08</v>
      </c>
      <c r="X477" s="57">
        <v>770753.48959737504</v>
      </c>
      <c r="Y477" s="46">
        <v>140013</v>
      </c>
      <c r="Z477" s="37">
        <f t="shared" si="188"/>
        <v>0.42013600000000001</v>
      </c>
      <c r="AA477" s="37" t="str">
        <f t="shared" si="189"/>
        <v/>
      </c>
      <c r="AB477" s="37" t="str">
        <f t="shared" si="190"/>
        <v/>
      </c>
      <c r="AC477" s="76">
        <f t="shared" si="201"/>
        <v>755.91418896872585</v>
      </c>
      <c r="AD477" s="76">
        <f t="shared" si="202"/>
        <v>0</v>
      </c>
      <c r="AE477" s="76">
        <f t="shared" si="208"/>
        <v>0</v>
      </c>
      <c r="AF477" s="76" t="str">
        <f t="shared" si="203"/>
        <v/>
      </c>
      <c r="AG477" s="37" t="str">
        <f t="shared" si="191"/>
        <v/>
      </c>
      <c r="AH477" s="37" t="str">
        <f t="shared" si="192"/>
        <v/>
      </c>
      <c r="AI477" s="38">
        <f t="shared" si="204"/>
        <v>755.91</v>
      </c>
      <c r="AJ477" s="38">
        <f t="shared" si="193"/>
        <v>755.91</v>
      </c>
      <c r="AK477" s="36">
        <f t="shared" si="194"/>
        <v>0</v>
      </c>
      <c r="AL477" s="39">
        <f t="shared" si="195"/>
        <v>0.12439734468690533</v>
      </c>
      <c r="AM477" s="36">
        <f t="shared" si="205"/>
        <v>0</v>
      </c>
      <c r="AN477" s="36">
        <f t="shared" si="206"/>
        <v>0</v>
      </c>
      <c r="AO477" s="36">
        <f t="shared" si="196"/>
        <v>3410</v>
      </c>
      <c r="AP477" s="36">
        <f t="shared" si="197"/>
        <v>7000.6500000000005</v>
      </c>
      <c r="AQ477" s="36">
        <f t="shared" si="207"/>
        <v>-3410</v>
      </c>
      <c r="AR477" s="40">
        <f t="shared" si="198"/>
        <v>0</v>
      </c>
      <c r="AS477" s="37"/>
      <c r="AT477" s="37">
        <f t="shared" si="199"/>
        <v>0</v>
      </c>
    </row>
    <row r="478" spans="1:46" ht="15" customHeight="1" x14ac:dyDescent="0.25">
      <c r="A478" s="43">
        <v>27</v>
      </c>
      <c r="B478" s="43">
        <v>1600</v>
      </c>
      <c r="C478" s="44" t="s">
        <v>464</v>
      </c>
      <c r="D478" s="35">
        <v>0</v>
      </c>
      <c r="E478" s="36">
        <v>1734</v>
      </c>
      <c r="F478" s="58">
        <f t="shared" si="184"/>
        <v>3.2390490931401916</v>
      </c>
      <c r="G478" s="52">
        <v>38</v>
      </c>
      <c r="H478" s="52">
        <v>707</v>
      </c>
      <c r="I478" s="37">
        <f t="shared" si="183"/>
        <v>5.3747999999999996</v>
      </c>
      <c r="J478" s="37">
        <v>1506</v>
      </c>
      <c r="K478" s="37">
        <v>1747</v>
      </c>
      <c r="L478" s="37">
        <v>1984</v>
      </c>
      <c r="M478" s="37">
        <v>1842</v>
      </c>
      <c r="N478" s="45">
        <v>1768</v>
      </c>
      <c r="O478" s="55">
        <v>1741</v>
      </c>
      <c r="P478" s="45">
        <f t="shared" si="185"/>
        <v>1984</v>
      </c>
      <c r="Q478" s="38">
        <f t="shared" si="186"/>
        <v>12.6</v>
      </c>
      <c r="R478" s="65">
        <v>93698200</v>
      </c>
      <c r="S478" s="65">
        <v>375510491</v>
      </c>
      <c r="T478" s="66">
        <f t="shared" si="187"/>
        <v>24.952218999999999</v>
      </c>
      <c r="U478" s="36">
        <v>292</v>
      </c>
      <c r="V478">
        <v>1738</v>
      </c>
      <c r="W478">
        <f t="shared" si="200"/>
        <v>16.8</v>
      </c>
      <c r="X478" s="57">
        <v>3925280.3533260701</v>
      </c>
      <c r="Y478" s="46">
        <v>1277920</v>
      </c>
      <c r="Z478" s="37">
        <f t="shared" si="188"/>
        <v>0.42013600000000001</v>
      </c>
      <c r="AA478" s="37" t="str">
        <f t="shared" si="189"/>
        <v/>
      </c>
      <c r="AB478" s="37" t="str">
        <f t="shared" si="190"/>
        <v/>
      </c>
      <c r="AC478" s="76">
        <f t="shared" si="201"/>
        <v>911.91844654552608</v>
      </c>
      <c r="AD478" s="76">
        <f t="shared" si="202"/>
        <v>0</v>
      </c>
      <c r="AE478" s="76">
        <f t="shared" si="208"/>
        <v>0</v>
      </c>
      <c r="AF478" s="76" t="str">
        <f t="shared" si="203"/>
        <v/>
      </c>
      <c r="AG478" s="37" t="str">
        <f t="shared" si="191"/>
        <v/>
      </c>
      <c r="AH478" s="37" t="str">
        <f t="shared" si="192"/>
        <v/>
      </c>
      <c r="AI478" s="38">
        <f t="shared" si="204"/>
        <v>911.92</v>
      </c>
      <c r="AJ478" s="38">
        <f t="shared" si="193"/>
        <v>911.92</v>
      </c>
      <c r="AK478" s="36">
        <f t="shared" si="194"/>
        <v>0</v>
      </c>
      <c r="AL478" s="39">
        <f t="shared" si="195"/>
        <v>0.12439734468690533</v>
      </c>
      <c r="AM478" s="36">
        <f t="shared" si="205"/>
        <v>0</v>
      </c>
      <c r="AN478" s="36">
        <f t="shared" si="206"/>
        <v>0</v>
      </c>
      <c r="AO478" s="36">
        <f t="shared" si="196"/>
        <v>17340</v>
      </c>
      <c r="AP478" s="36">
        <f t="shared" si="197"/>
        <v>63896</v>
      </c>
      <c r="AQ478" s="36">
        <f t="shared" si="207"/>
        <v>-17340</v>
      </c>
      <c r="AR478" s="40">
        <f t="shared" si="198"/>
        <v>0</v>
      </c>
      <c r="AS478" s="37"/>
      <c r="AT478" s="37">
        <f t="shared" si="199"/>
        <v>0</v>
      </c>
    </row>
    <row r="479" spans="1:46" ht="15" customHeight="1" x14ac:dyDescent="0.25">
      <c r="A479" s="43">
        <v>77</v>
      </c>
      <c r="B479" s="43">
        <v>900</v>
      </c>
      <c r="C479" s="44" t="s">
        <v>465</v>
      </c>
      <c r="D479" s="35">
        <v>1179356</v>
      </c>
      <c r="E479" s="36">
        <v>3720</v>
      </c>
      <c r="F479" s="58">
        <f t="shared" si="184"/>
        <v>3.5705429398818973</v>
      </c>
      <c r="G479" s="52">
        <v>410</v>
      </c>
      <c r="H479" s="52">
        <v>1646</v>
      </c>
      <c r="I479" s="37">
        <f t="shared" si="183"/>
        <v>24.908899999999999</v>
      </c>
      <c r="J479" s="37">
        <v>2416</v>
      </c>
      <c r="K479" s="37">
        <v>2859</v>
      </c>
      <c r="L479" s="37">
        <v>2786</v>
      </c>
      <c r="M479" s="37">
        <v>3040</v>
      </c>
      <c r="N479" s="45">
        <v>3458</v>
      </c>
      <c r="O479" s="55">
        <v>3661</v>
      </c>
      <c r="P479" s="45">
        <f t="shared" si="185"/>
        <v>3661</v>
      </c>
      <c r="Q479" s="38">
        <f t="shared" si="186"/>
        <v>0</v>
      </c>
      <c r="R479" s="65">
        <v>49700700</v>
      </c>
      <c r="S479" s="65">
        <v>185476414</v>
      </c>
      <c r="T479" s="66">
        <f t="shared" si="187"/>
        <v>26.796237000000001</v>
      </c>
      <c r="U479" s="36">
        <v>875</v>
      </c>
      <c r="V479">
        <v>3628</v>
      </c>
      <c r="W479">
        <f t="shared" si="200"/>
        <v>24.12</v>
      </c>
      <c r="X479" s="57">
        <v>1859872.9920087201</v>
      </c>
      <c r="Y479" s="46">
        <v>990892</v>
      </c>
      <c r="Z479" s="37">
        <f t="shared" si="188"/>
        <v>0.42013600000000001</v>
      </c>
      <c r="AA479" s="37" t="str">
        <f t="shared" si="189"/>
        <v/>
      </c>
      <c r="AB479" s="37" t="str">
        <f t="shared" si="190"/>
        <v/>
      </c>
      <c r="AC479" s="76">
        <f t="shared" si="201"/>
        <v>0</v>
      </c>
      <c r="AD479" s="76">
        <f t="shared" si="202"/>
        <v>1046.84840429325</v>
      </c>
      <c r="AE479" s="76">
        <f t="shared" si="208"/>
        <v>0</v>
      </c>
      <c r="AF479" s="76" t="str">
        <f t="shared" si="203"/>
        <v/>
      </c>
      <c r="AG479" s="37" t="str">
        <f t="shared" si="191"/>
        <v/>
      </c>
      <c r="AH479" s="37" t="str">
        <f t="shared" si="192"/>
        <v/>
      </c>
      <c r="AI479" s="38">
        <f t="shared" si="204"/>
        <v>1046.8499999999999</v>
      </c>
      <c r="AJ479" s="38">
        <f t="shared" si="193"/>
        <v>1046.8499999999999</v>
      </c>
      <c r="AK479" s="36">
        <f t="shared" si="194"/>
        <v>3112882</v>
      </c>
      <c r="AL479" s="39">
        <f t="shared" si="195"/>
        <v>0.12439734468690533</v>
      </c>
      <c r="AM479" s="36">
        <f t="shared" si="205"/>
        <v>240525.50028309331</v>
      </c>
      <c r="AN479" s="36">
        <f t="shared" si="206"/>
        <v>1419882</v>
      </c>
      <c r="AO479" s="36">
        <f t="shared" si="196"/>
        <v>37200</v>
      </c>
      <c r="AP479" s="36">
        <f t="shared" si="197"/>
        <v>49544.600000000006</v>
      </c>
      <c r="AQ479" s="36">
        <f t="shared" si="207"/>
        <v>1142156</v>
      </c>
      <c r="AR479" s="40">
        <f t="shared" si="198"/>
        <v>1419882</v>
      </c>
      <c r="AS479" s="37"/>
      <c r="AT479" s="37">
        <f t="shared" si="199"/>
        <v>1</v>
      </c>
    </row>
    <row r="480" spans="1:46" ht="15" customHeight="1" x14ac:dyDescent="0.25">
      <c r="A480" s="43">
        <v>11</v>
      </c>
      <c r="B480" s="43">
        <v>1000</v>
      </c>
      <c r="C480" s="44" t="s">
        <v>466</v>
      </c>
      <c r="D480" s="35">
        <v>0</v>
      </c>
      <c r="E480" s="36">
        <v>155</v>
      </c>
      <c r="F480" s="58">
        <f t="shared" si="184"/>
        <v>2.1903316981702914</v>
      </c>
      <c r="G480" s="52">
        <v>1</v>
      </c>
      <c r="H480" s="52">
        <v>189</v>
      </c>
      <c r="I480" s="37">
        <f t="shared" si="183"/>
        <v>0.52910000000000001</v>
      </c>
      <c r="J480" s="37">
        <v>171</v>
      </c>
      <c r="K480" s="37">
        <v>191</v>
      </c>
      <c r="L480" s="37">
        <v>224</v>
      </c>
      <c r="M480" s="37">
        <v>180</v>
      </c>
      <c r="N480" s="48">
        <v>156</v>
      </c>
      <c r="O480" s="55">
        <v>153</v>
      </c>
      <c r="P480" s="45">
        <f t="shared" si="185"/>
        <v>224</v>
      </c>
      <c r="Q480" s="38">
        <f t="shared" si="186"/>
        <v>30.8</v>
      </c>
      <c r="R480" s="65">
        <v>7194100</v>
      </c>
      <c r="S480" s="65">
        <v>52942763</v>
      </c>
      <c r="T480" s="66">
        <f t="shared" si="187"/>
        <v>13.588448</v>
      </c>
      <c r="U480" s="36">
        <v>105</v>
      </c>
      <c r="V480">
        <v>171</v>
      </c>
      <c r="W480">
        <f t="shared" si="200"/>
        <v>61.4</v>
      </c>
      <c r="X480" s="57">
        <v>489666.96876840899</v>
      </c>
      <c r="Y480" s="46">
        <v>286003</v>
      </c>
      <c r="Z480" s="37">
        <f t="shared" si="188"/>
        <v>0.42013600000000001</v>
      </c>
      <c r="AA480" s="37" t="str">
        <f t="shared" si="189"/>
        <v/>
      </c>
      <c r="AB480" s="37" t="str">
        <f t="shared" si="190"/>
        <v/>
      </c>
      <c r="AC480" s="76">
        <f t="shared" si="201"/>
        <v>680.28089449675952</v>
      </c>
      <c r="AD480" s="76">
        <f t="shared" si="202"/>
        <v>0</v>
      </c>
      <c r="AE480" s="76">
        <f t="shared" si="208"/>
        <v>0</v>
      </c>
      <c r="AF480" s="76" t="str">
        <f t="shared" si="203"/>
        <v/>
      </c>
      <c r="AG480" s="37" t="str">
        <f t="shared" si="191"/>
        <v/>
      </c>
      <c r="AH480" s="37" t="str">
        <f t="shared" si="192"/>
        <v/>
      </c>
      <c r="AI480" s="38">
        <f t="shared" si="204"/>
        <v>680.28</v>
      </c>
      <c r="AJ480" s="38">
        <f t="shared" si="193"/>
        <v>680.28</v>
      </c>
      <c r="AK480" s="36">
        <f t="shared" si="194"/>
        <v>0</v>
      </c>
      <c r="AL480" s="39">
        <f t="shared" si="195"/>
        <v>0.12439734468690533</v>
      </c>
      <c r="AM480" s="36">
        <f t="shared" si="205"/>
        <v>0</v>
      </c>
      <c r="AN480" s="36">
        <f t="shared" si="206"/>
        <v>0</v>
      </c>
      <c r="AO480" s="36">
        <f t="shared" si="196"/>
        <v>1550</v>
      </c>
      <c r="AP480" s="36">
        <f t="shared" si="197"/>
        <v>14300.150000000001</v>
      </c>
      <c r="AQ480" s="36">
        <f t="shared" si="207"/>
        <v>-1550</v>
      </c>
      <c r="AR480" s="40">
        <f t="shared" si="198"/>
        <v>0</v>
      </c>
      <c r="AS480" s="37"/>
      <c r="AT480" s="37">
        <f t="shared" si="199"/>
        <v>0</v>
      </c>
    </row>
    <row r="481" spans="1:46" ht="15" customHeight="1" x14ac:dyDescent="0.25">
      <c r="A481" s="43">
        <v>66</v>
      </c>
      <c r="B481" s="43">
        <v>400</v>
      </c>
      <c r="C481" s="44" t="s">
        <v>467</v>
      </c>
      <c r="D481" s="35">
        <v>528845</v>
      </c>
      <c r="E481" s="36">
        <v>4779</v>
      </c>
      <c r="F481" s="58">
        <f t="shared" si="184"/>
        <v>3.6793370305207937</v>
      </c>
      <c r="G481" s="52">
        <v>126</v>
      </c>
      <c r="H481" s="52">
        <v>1496</v>
      </c>
      <c r="I481" s="37">
        <f t="shared" si="183"/>
        <v>8.4224999999999994</v>
      </c>
      <c r="J481" s="37">
        <v>622</v>
      </c>
      <c r="K481" s="37">
        <v>1160</v>
      </c>
      <c r="L481" s="37">
        <v>1252</v>
      </c>
      <c r="M481" s="37">
        <v>1491</v>
      </c>
      <c r="N481" s="45">
        <v>3674</v>
      </c>
      <c r="O481" s="55">
        <v>4686</v>
      </c>
      <c r="P481" s="45">
        <f t="shared" si="185"/>
        <v>4686</v>
      </c>
      <c r="Q481" s="38">
        <f t="shared" si="186"/>
        <v>0</v>
      </c>
      <c r="R481" s="65">
        <v>35222300</v>
      </c>
      <c r="S481" s="65">
        <v>503794700</v>
      </c>
      <c r="T481" s="66">
        <f t="shared" si="187"/>
        <v>6.9913990000000004</v>
      </c>
      <c r="U481" s="36">
        <v>305</v>
      </c>
      <c r="V481">
        <v>4608</v>
      </c>
      <c r="W481">
        <f t="shared" si="200"/>
        <v>6.62</v>
      </c>
      <c r="X481" s="57">
        <v>4775859.4959044997</v>
      </c>
      <c r="Y481" s="46">
        <v>2444999</v>
      </c>
      <c r="Z481" s="37">
        <f t="shared" si="188"/>
        <v>0.42013600000000001</v>
      </c>
      <c r="AA481" s="37" t="str">
        <f t="shared" si="189"/>
        <v/>
      </c>
      <c r="AB481" s="37" t="str">
        <f t="shared" si="190"/>
        <v/>
      </c>
      <c r="AC481" s="76">
        <f t="shared" si="201"/>
        <v>0</v>
      </c>
      <c r="AD481" s="76">
        <f t="shared" si="202"/>
        <v>710.56953167774998</v>
      </c>
      <c r="AE481" s="76">
        <f t="shared" si="208"/>
        <v>0</v>
      </c>
      <c r="AF481" s="76" t="str">
        <f t="shared" si="203"/>
        <v/>
      </c>
      <c r="AG481" s="37" t="str">
        <f t="shared" si="191"/>
        <v/>
      </c>
      <c r="AH481" s="37" t="str">
        <f t="shared" si="192"/>
        <v/>
      </c>
      <c r="AI481" s="38">
        <f t="shared" si="204"/>
        <v>710.57</v>
      </c>
      <c r="AJ481" s="38">
        <f t="shared" si="193"/>
        <v>710.57</v>
      </c>
      <c r="AK481" s="36">
        <f t="shared" si="194"/>
        <v>1389304</v>
      </c>
      <c r="AL481" s="39">
        <f t="shared" si="195"/>
        <v>0.12439734468690533</v>
      </c>
      <c r="AM481" s="36">
        <f t="shared" si="205"/>
        <v>107038.81481194988</v>
      </c>
      <c r="AN481" s="36">
        <f t="shared" si="206"/>
        <v>635884</v>
      </c>
      <c r="AO481" s="36">
        <f t="shared" si="196"/>
        <v>47790</v>
      </c>
      <c r="AP481" s="36">
        <f t="shared" si="197"/>
        <v>122249.95000000001</v>
      </c>
      <c r="AQ481" s="36">
        <f t="shared" si="207"/>
        <v>481055</v>
      </c>
      <c r="AR481" s="40">
        <f t="shared" si="198"/>
        <v>635884</v>
      </c>
      <c r="AS481" s="37"/>
      <c r="AT481" s="37">
        <f t="shared" si="199"/>
        <v>1</v>
      </c>
    </row>
    <row r="482" spans="1:46" ht="15" customHeight="1" x14ac:dyDescent="0.25">
      <c r="A482" s="43">
        <v>27</v>
      </c>
      <c r="B482" s="43">
        <v>1700</v>
      </c>
      <c r="C482" s="44" t="s">
        <v>468</v>
      </c>
      <c r="D482" s="35">
        <v>45215</v>
      </c>
      <c r="E482" s="36">
        <v>647</v>
      </c>
      <c r="F482" s="58">
        <f t="shared" si="184"/>
        <v>2.8109042806687006</v>
      </c>
      <c r="G482" s="52">
        <v>22</v>
      </c>
      <c r="H482" s="52">
        <v>281</v>
      </c>
      <c r="I482" s="37">
        <f t="shared" si="183"/>
        <v>7.8292000000000002</v>
      </c>
      <c r="J482" s="37">
        <v>340</v>
      </c>
      <c r="K482" s="37">
        <v>297</v>
      </c>
      <c r="L482" s="37">
        <v>404</v>
      </c>
      <c r="M482" s="37">
        <v>570</v>
      </c>
      <c r="N482" s="48">
        <v>650</v>
      </c>
      <c r="O482" s="55">
        <v>646</v>
      </c>
      <c r="P482" s="45">
        <f t="shared" si="185"/>
        <v>650</v>
      </c>
      <c r="Q482" s="38">
        <f t="shared" si="186"/>
        <v>0.46</v>
      </c>
      <c r="R482" s="65">
        <v>15740800</v>
      </c>
      <c r="S482" s="65">
        <v>92061640</v>
      </c>
      <c r="T482" s="66">
        <f t="shared" si="187"/>
        <v>17.098109000000001</v>
      </c>
      <c r="U482" s="36">
        <v>119</v>
      </c>
      <c r="V482">
        <v>727</v>
      </c>
      <c r="W482">
        <f t="shared" si="200"/>
        <v>16.37</v>
      </c>
      <c r="X482" s="57">
        <v>962053.12251862499</v>
      </c>
      <c r="Y482" s="46">
        <v>559670</v>
      </c>
      <c r="Z482" s="37">
        <f t="shared" si="188"/>
        <v>0.42013600000000001</v>
      </c>
      <c r="AA482" s="37" t="str">
        <f t="shared" si="189"/>
        <v/>
      </c>
      <c r="AB482" s="37" t="str">
        <f t="shared" si="190"/>
        <v/>
      </c>
      <c r="AC482" s="76">
        <f t="shared" si="201"/>
        <v>817.35110480126059</v>
      </c>
      <c r="AD482" s="76">
        <f t="shared" si="202"/>
        <v>0</v>
      </c>
      <c r="AE482" s="76">
        <f t="shared" si="208"/>
        <v>0</v>
      </c>
      <c r="AF482" s="76" t="str">
        <f t="shared" si="203"/>
        <v/>
      </c>
      <c r="AG482" s="37" t="str">
        <f t="shared" si="191"/>
        <v/>
      </c>
      <c r="AH482" s="37" t="str">
        <f t="shared" si="192"/>
        <v/>
      </c>
      <c r="AI482" s="38">
        <f t="shared" si="204"/>
        <v>817.35</v>
      </c>
      <c r="AJ482" s="38">
        <f t="shared" si="193"/>
        <v>817.35</v>
      </c>
      <c r="AK482" s="36">
        <f t="shared" si="194"/>
        <v>124632</v>
      </c>
      <c r="AL482" s="39">
        <f t="shared" si="195"/>
        <v>0.12439734468690533</v>
      </c>
      <c r="AM482" s="36">
        <f t="shared" si="205"/>
        <v>9879.2639229999604</v>
      </c>
      <c r="AN482" s="36">
        <f t="shared" si="206"/>
        <v>55094</v>
      </c>
      <c r="AO482" s="36">
        <f t="shared" si="196"/>
        <v>6470</v>
      </c>
      <c r="AP482" s="36">
        <f t="shared" si="197"/>
        <v>27983.5</v>
      </c>
      <c r="AQ482" s="36">
        <f t="shared" si="207"/>
        <v>38745</v>
      </c>
      <c r="AR482" s="40">
        <f t="shared" si="198"/>
        <v>55094</v>
      </c>
      <c r="AS482" s="37"/>
      <c r="AT482" s="37">
        <f t="shared" si="199"/>
        <v>1</v>
      </c>
    </row>
    <row r="483" spans="1:46" ht="15" customHeight="1" x14ac:dyDescent="0.25">
      <c r="A483" s="43">
        <v>37</v>
      </c>
      <c r="B483" s="43">
        <v>400</v>
      </c>
      <c r="C483" s="44" t="s">
        <v>469</v>
      </c>
      <c r="D483" s="35">
        <v>6379</v>
      </c>
      <c r="E483" s="36">
        <v>31</v>
      </c>
      <c r="F483" s="58">
        <f t="shared" si="184"/>
        <v>1.4913616938342726</v>
      </c>
      <c r="G483" s="52">
        <v>13</v>
      </c>
      <c r="H483" s="52">
        <v>21</v>
      </c>
      <c r="I483" s="37">
        <f t="shared" si="183"/>
        <v>61.904800000000002</v>
      </c>
      <c r="J483" s="37">
        <v>75</v>
      </c>
      <c r="K483" s="37">
        <v>52</v>
      </c>
      <c r="L483" s="37">
        <v>42</v>
      </c>
      <c r="M483" s="37">
        <v>26</v>
      </c>
      <c r="N483" s="48">
        <v>47</v>
      </c>
      <c r="O483" s="55">
        <v>31</v>
      </c>
      <c r="P483" s="45">
        <f t="shared" si="185"/>
        <v>75</v>
      </c>
      <c r="Q483" s="38">
        <f t="shared" si="186"/>
        <v>58.67</v>
      </c>
      <c r="R483" s="65">
        <v>724400</v>
      </c>
      <c r="S483" s="65">
        <v>1745689</v>
      </c>
      <c r="T483" s="66">
        <f t="shared" si="187"/>
        <v>41.496509000000003</v>
      </c>
      <c r="U483" s="36">
        <v>12</v>
      </c>
      <c r="V483">
        <v>20</v>
      </c>
      <c r="W483">
        <f t="shared" si="200"/>
        <v>60</v>
      </c>
      <c r="X483" s="57">
        <v>23531.057907680901</v>
      </c>
      <c r="Y483" s="46">
        <v>15505</v>
      </c>
      <c r="Z483" s="37">
        <f t="shared" si="188"/>
        <v>0.42013600000000001</v>
      </c>
      <c r="AA483" s="37" t="str">
        <f t="shared" si="189"/>
        <v/>
      </c>
      <c r="AB483" s="37" t="str">
        <f t="shared" si="190"/>
        <v/>
      </c>
      <c r="AC483" s="76">
        <f t="shared" si="201"/>
        <v>525.89449684903263</v>
      </c>
      <c r="AD483" s="76">
        <f t="shared" si="202"/>
        <v>0</v>
      </c>
      <c r="AE483" s="76">
        <f t="shared" si="208"/>
        <v>0</v>
      </c>
      <c r="AF483" s="76" t="str">
        <f t="shared" si="203"/>
        <v/>
      </c>
      <c r="AG483" s="37" t="str">
        <f t="shared" si="191"/>
        <v/>
      </c>
      <c r="AH483" s="37" t="str">
        <f t="shared" si="192"/>
        <v/>
      </c>
      <c r="AI483" s="38">
        <f t="shared" si="204"/>
        <v>525.89</v>
      </c>
      <c r="AJ483" s="38">
        <f t="shared" si="193"/>
        <v>525.89</v>
      </c>
      <c r="AK483" s="36">
        <f t="shared" si="194"/>
        <v>6416</v>
      </c>
      <c r="AL483" s="39">
        <f t="shared" si="195"/>
        <v>0.12439734468690533</v>
      </c>
      <c r="AM483" s="36">
        <f t="shared" si="205"/>
        <v>4.6027017534154968</v>
      </c>
      <c r="AN483" s="36">
        <f t="shared" si="206"/>
        <v>6384</v>
      </c>
      <c r="AO483" s="36">
        <f t="shared" si="196"/>
        <v>310</v>
      </c>
      <c r="AP483" s="36">
        <f t="shared" si="197"/>
        <v>775.25</v>
      </c>
      <c r="AQ483" s="36">
        <f t="shared" si="207"/>
        <v>6069</v>
      </c>
      <c r="AR483" s="40">
        <f t="shared" si="198"/>
        <v>6384</v>
      </c>
      <c r="AS483" s="37"/>
      <c r="AT483" s="37">
        <f t="shared" si="199"/>
        <v>1</v>
      </c>
    </row>
    <row r="484" spans="1:46" ht="15" customHeight="1" x14ac:dyDescent="0.25">
      <c r="A484" s="43">
        <v>61</v>
      </c>
      <c r="B484" s="43">
        <v>500</v>
      </c>
      <c r="C484" s="44" t="s">
        <v>470</v>
      </c>
      <c r="D484" s="35">
        <v>67647</v>
      </c>
      <c r="E484" s="36">
        <v>333</v>
      </c>
      <c r="F484" s="58">
        <f t="shared" si="184"/>
        <v>2.5224442335063197</v>
      </c>
      <c r="G484" s="52">
        <v>44</v>
      </c>
      <c r="H484" s="52">
        <v>146</v>
      </c>
      <c r="I484" s="37">
        <f t="shared" si="183"/>
        <v>30.137000000000004</v>
      </c>
      <c r="J484" s="37">
        <v>257</v>
      </c>
      <c r="K484" s="37">
        <v>283</v>
      </c>
      <c r="L484" s="37">
        <v>233</v>
      </c>
      <c r="M484" s="37">
        <v>271</v>
      </c>
      <c r="N484" s="48">
        <v>299</v>
      </c>
      <c r="O484" s="55">
        <v>334</v>
      </c>
      <c r="P484" s="45">
        <f t="shared" si="185"/>
        <v>334</v>
      </c>
      <c r="Q484" s="38">
        <f t="shared" si="186"/>
        <v>0.3</v>
      </c>
      <c r="R484" s="65">
        <v>4114400</v>
      </c>
      <c r="S484" s="65">
        <v>22825181</v>
      </c>
      <c r="T484" s="66">
        <f t="shared" si="187"/>
        <v>18.025706</v>
      </c>
      <c r="U484" s="36">
        <v>71</v>
      </c>
      <c r="V484">
        <v>335</v>
      </c>
      <c r="W484">
        <f t="shared" si="200"/>
        <v>21.19</v>
      </c>
      <c r="X484" s="57">
        <v>201585.772865345</v>
      </c>
      <c r="Y484" s="46">
        <v>116505</v>
      </c>
      <c r="Z484" s="37">
        <f t="shared" si="188"/>
        <v>0.42013600000000001</v>
      </c>
      <c r="AA484" s="37" t="str">
        <f t="shared" si="189"/>
        <v/>
      </c>
      <c r="AB484" s="37" t="str">
        <f t="shared" si="190"/>
        <v/>
      </c>
      <c r="AC484" s="76">
        <f t="shared" si="201"/>
        <v>753.63691496417539</v>
      </c>
      <c r="AD484" s="76">
        <f t="shared" si="202"/>
        <v>0</v>
      </c>
      <c r="AE484" s="76">
        <f t="shared" si="208"/>
        <v>0</v>
      </c>
      <c r="AF484" s="76" t="str">
        <f t="shared" si="203"/>
        <v/>
      </c>
      <c r="AG484" s="37" t="str">
        <f t="shared" si="191"/>
        <v/>
      </c>
      <c r="AH484" s="37" t="str">
        <f t="shared" si="192"/>
        <v/>
      </c>
      <c r="AI484" s="38">
        <f t="shared" si="204"/>
        <v>753.64</v>
      </c>
      <c r="AJ484" s="38">
        <f t="shared" si="193"/>
        <v>753.64</v>
      </c>
      <c r="AK484" s="36">
        <f t="shared" si="194"/>
        <v>166269</v>
      </c>
      <c r="AL484" s="39">
        <f t="shared" si="195"/>
        <v>0.12439734468690533</v>
      </c>
      <c r="AM484" s="36">
        <f t="shared" si="205"/>
        <v>12268.314927711977</v>
      </c>
      <c r="AN484" s="36">
        <f t="shared" si="206"/>
        <v>79915</v>
      </c>
      <c r="AO484" s="36">
        <f t="shared" si="196"/>
        <v>3330</v>
      </c>
      <c r="AP484" s="36">
        <f t="shared" si="197"/>
        <v>5825.25</v>
      </c>
      <c r="AQ484" s="36">
        <f t="shared" si="207"/>
        <v>64317</v>
      </c>
      <c r="AR484" s="40">
        <f t="shared" si="198"/>
        <v>79915</v>
      </c>
      <c r="AS484" s="37"/>
      <c r="AT484" s="37">
        <f t="shared" si="199"/>
        <v>1</v>
      </c>
    </row>
    <row r="485" spans="1:46" ht="15" customHeight="1" x14ac:dyDescent="0.25">
      <c r="A485" s="43">
        <v>64</v>
      </c>
      <c r="B485" s="43">
        <v>500</v>
      </c>
      <c r="C485" s="44" t="s">
        <v>471</v>
      </c>
      <c r="D485" s="35">
        <v>56192</v>
      </c>
      <c r="E485" s="36">
        <v>212</v>
      </c>
      <c r="F485" s="58">
        <f t="shared" si="184"/>
        <v>2.3263358609287512</v>
      </c>
      <c r="G485" s="52">
        <v>48</v>
      </c>
      <c r="H485" s="52">
        <v>104</v>
      </c>
      <c r="I485" s="37">
        <f t="shared" si="183"/>
        <v>46.153800000000004</v>
      </c>
      <c r="J485" s="37">
        <v>254</v>
      </c>
      <c r="K485" s="37">
        <v>262</v>
      </c>
      <c r="L485" s="37">
        <v>235</v>
      </c>
      <c r="M485" s="37">
        <v>226</v>
      </c>
      <c r="N485" s="48">
        <v>191</v>
      </c>
      <c r="O485" s="55">
        <v>214</v>
      </c>
      <c r="P485" s="45">
        <f t="shared" si="185"/>
        <v>262</v>
      </c>
      <c r="Q485" s="38">
        <f t="shared" si="186"/>
        <v>19.079999999999998</v>
      </c>
      <c r="R485" s="65">
        <v>932000</v>
      </c>
      <c r="S485" s="65">
        <v>8059588</v>
      </c>
      <c r="T485" s="66">
        <f t="shared" si="187"/>
        <v>11.563867</v>
      </c>
      <c r="U485" s="36">
        <v>26</v>
      </c>
      <c r="V485">
        <v>191</v>
      </c>
      <c r="W485">
        <f t="shared" si="200"/>
        <v>13.61</v>
      </c>
      <c r="X485" s="57">
        <v>65527.882678455899</v>
      </c>
      <c r="Y485" s="46">
        <v>145001</v>
      </c>
      <c r="Z485" s="37">
        <f t="shared" si="188"/>
        <v>0.42013600000000001</v>
      </c>
      <c r="AA485" s="37" t="str">
        <f t="shared" si="189"/>
        <v/>
      </c>
      <c r="AB485" s="37" t="str">
        <f t="shared" si="190"/>
        <v/>
      </c>
      <c r="AC485" s="76">
        <f t="shared" si="201"/>
        <v>710.32108595435977</v>
      </c>
      <c r="AD485" s="76">
        <f t="shared" si="202"/>
        <v>0</v>
      </c>
      <c r="AE485" s="76">
        <f t="shared" si="208"/>
        <v>0</v>
      </c>
      <c r="AF485" s="76" t="str">
        <f t="shared" si="203"/>
        <v/>
      </c>
      <c r="AG485" s="37" t="str">
        <f t="shared" si="191"/>
        <v/>
      </c>
      <c r="AH485" s="37" t="str">
        <f t="shared" si="192"/>
        <v/>
      </c>
      <c r="AI485" s="38">
        <f t="shared" si="204"/>
        <v>710.32</v>
      </c>
      <c r="AJ485" s="38">
        <f t="shared" si="193"/>
        <v>710.32</v>
      </c>
      <c r="AK485" s="36">
        <f t="shared" si="194"/>
        <v>123057</v>
      </c>
      <c r="AL485" s="39">
        <f t="shared" si="195"/>
        <v>0.12439734468690533</v>
      </c>
      <c r="AM485" s="36">
        <f t="shared" si="205"/>
        <v>8317.8284524899245</v>
      </c>
      <c r="AN485" s="36">
        <f t="shared" si="206"/>
        <v>64510</v>
      </c>
      <c r="AO485" s="36">
        <f t="shared" si="196"/>
        <v>2120</v>
      </c>
      <c r="AP485" s="36">
        <f t="shared" si="197"/>
        <v>7250.05</v>
      </c>
      <c r="AQ485" s="36">
        <f t="shared" si="207"/>
        <v>54072</v>
      </c>
      <c r="AR485" s="40">
        <f t="shared" si="198"/>
        <v>64510</v>
      </c>
      <c r="AS485" s="37"/>
      <c r="AT485" s="37">
        <f t="shared" si="199"/>
        <v>1</v>
      </c>
    </row>
    <row r="486" spans="1:46" ht="15" customHeight="1" x14ac:dyDescent="0.25">
      <c r="A486" s="43">
        <v>67</v>
      </c>
      <c r="B486" s="43">
        <v>900</v>
      </c>
      <c r="C486" s="44" t="s">
        <v>472</v>
      </c>
      <c r="D486" s="35">
        <v>1558606</v>
      </c>
      <c r="E486" s="36">
        <v>4937</v>
      </c>
      <c r="F486" s="58">
        <f t="shared" si="184"/>
        <v>3.6934631272195313</v>
      </c>
      <c r="G486" s="52">
        <v>497</v>
      </c>
      <c r="H486" s="52">
        <v>2192</v>
      </c>
      <c r="I486" s="37">
        <f t="shared" si="183"/>
        <v>22.673400000000001</v>
      </c>
      <c r="J486" s="37">
        <v>4703</v>
      </c>
      <c r="K486" s="37">
        <v>4568</v>
      </c>
      <c r="L486" s="37">
        <v>4382</v>
      </c>
      <c r="M486" s="37">
        <v>4617</v>
      </c>
      <c r="N486" s="45">
        <v>4745</v>
      </c>
      <c r="O486" s="55">
        <v>4946</v>
      </c>
      <c r="P486" s="45">
        <f t="shared" si="185"/>
        <v>4946</v>
      </c>
      <c r="Q486" s="38">
        <f t="shared" si="186"/>
        <v>0.18</v>
      </c>
      <c r="R486" s="65">
        <v>77704800</v>
      </c>
      <c r="S486" s="65">
        <v>357326433</v>
      </c>
      <c r="T486" s="66">
        <f t="shared" si="187"/>
        <v>21.746165999999999</v>
      </c>
      <c r="U486" s="36">
        <v>1117</v>
      </c>
      <c r="V486">
        <v>4929</v>
      </c>
      <c r="W486">
        <f t="shared" si="200"/>
        <v>22.66</v>
      </c>
      <c r="X486" s="57">
        <v>4324487.52545554</v>
      </c>
      <c r="Y486" s="46">
        <v>2530257</v>
      </c>
      <c r="Z486" s="37">
        <f t="shared" si="188"/>
        <v>0.42013600000000001</v>
      </c>
      <c r="AA486" s="37" t="str">
        <f t="shared" si="189"/>
        <v/>
      </c>
      <c r="AB486" s="37" t="str">
        <f t="shared" si="190"/>
        <v/>
      </c>
      <c r="AC486" s="76">
        <f t="shared" si="201"/>
        <v>0</v>
      </c>
      <c r="AD486" s="76">
        <f t="shared" si="202"/>
        <v>979.52061611349984</v>
      </c>
      <c r="AE486" s="76">
        <f t="shared" si="208"/>
        <v>0</v>
      </c>
      <c r="AF486" s="76" t="str">
        <f t="shared" si="203"/>
        <v/>
      </c>
      <c r="AG486" s="37" t="str">
        <f t="shared" si="191"/>
        <v/>
      </c>
      <c r="AH486" s="37" t="str">
        <f t="shared" si="192"/>
        <v/>
      </c>
      <c r="AI486" s="38">
        <f t="shared" si="204"/>
        <v>979.52</v>
      </c>
      <c r="AJ486" s="38">
        <f t="shared" si="193"/>
        <v>979.52</v>
      </c>
      <c r="AK486" s="36">
        <f t="shared" si="194"/>
        <v>3019017</v>
      </c>
      <c r="AL486" s="39">
        <f t="shared" si="195"/>
        <v>0.12439734468690533</v>
      </c>
      <c r="AM486" s="36">
        <f t="shared" si="205"/>
        <v>181671.25055154809</v>
      </c>
      <c r="AN486" s="36">
        <f t="shared" si="206"/>
        <v>1740277</v>
      </c>
      <c r="AO486" s="36">
        <f t="shared" si="196"/>
        <v>49370</v>
      </c>
      <c r="AP486" s="36">
        <f t="shared" si="197"/>
        <v>126512.85</v>
      </c>
      <c r="AQ486" s="36">
        <f t="shared" si="207"/>
        <v>1509236</v>
      </c>
      <c r="AR486" s="40">
        <f t="shared" si="198"/>
        <v>1740277</v>
      </c>
      <c r="AS486" s="37"/>
      <c r="AT486" s="37">
        <f t="shared" si="199"/>
        <v>1</v>
      </c>
    </row>
    <row r="487" spans="1:46" ht="15" customHeight="1" x14ac:dyDescent="0.25">
      <c r="A487" s="43">
        <v>50</v>
      </c>
      <c r="B487" s="43">
        <v>900</v>
      </c>
      <c r="C487" s="44" t="s">
        <v>473</v>
      </c>
      <c r="D487" s="35">
        <v>204729</v>
      </c>
      <c r="E487" s="36">
        <v>527</v>
      </c>
      <c r="F487" s="58">
        <f t="shared" si="184"/>
        <v>2.7218106152125467</v>
      </c>
      <c r="G487" s="52">
        <v>61</v>
      </c>
      <c r="H487" s="52">
        <v>209</v>
      </c>
      <c r="I487" s="37">
        <f t="shared" si="183"/>
        <v>29.186600000000002</v>
      </c>
      <c r="J487" s="37">
        <v>522</v>
      </c>
      <c r="K487" s="37">
        <v>576</v>
      </c>
      <c r="L487" s="37">
        <v>504</v>
      </c>
      <c r="M487" s="37">
        <v>566</v>
      </c>
      <c r="N487" s="48">
        <v>551</v>
      </c>
      <c r="O487" s="55">
        <v>522</v>
      </c>
      <c r="P487" s="45">
        <f t="shared" si="185"/>
        <v>576</v>
      </c>
      <c r="Q487" s="38">
        <f t="shared" si="186"/>
        <v>8.51</v>
      </c>
      <c r="R487" s="65">
        <v>2978100</v>
      </c>
      <c r="S487" s="65">
        <v>25516200</v>
      </c>
      <c r="T487" s="66">
        <f t="shared" si="187"/>
        <v>11.671409000000001</v>
      </c>
      <c r="U487" s="36">
        <v>99</v>
      </c>
      <c r="V487">
        <v>460</v>
      </c>
      <c r="W487">
        <f t="shared" si="200"/>
        <v>21.52</v>
      </c>
      <c r="X487" s="57">
        <v>194684.19003721501</v>
      </c>
      <c r="Y487" s="46">
        <v>95000</v>
      </c>
      <c r="Z487" s="37">
        <f t="shared" si="188"/>
        <v>0.42013600000000001</v>
      </c>
      <c r="AA487" s="37" t="str">
        <f t="shared" si="189"/>
        <v/>
      </c>
      <c r="AB487" s="37" t="str">
        <f t="shared" si="190"/>
        <v/>
      </c>
      <c r="AC487" s="76">
        <f t="shared" si="201"/>
        <v>797.67236325630165</v>
      </c>
      <c r="AD487" s="76">
        <f t="shared" si="202"/>
        <v>0</v>
      </c>
      <c r="AE487" s="76">
        <f t="shared" si="208"/>
        <v>0</v>
      </c>
      <c r="AF487" s="76" t="str">
        <f t="shared" si="203"/>
        <v/>
      </c>
      <c r="AG487" s="37" t="str">
        <f t="shared" si="191"/>
        <v/>
      </c>
      <c r="AH487" s="37" t="str">
        <f t="shared" si="192"/>
        <v/>
      </c>
      <c r="AI487" s="38">
        <f t="shared" si="204"/>
        <v>797.67</v>
      </c>
      <c r="AJ487" s="38">
        <f t="shared" si="193"/>
        <v>797.67</v>
      </c>
      <c r="AK487" s="36">
        <f t="shared" si="194"/>
        <v>338578</v>
      </c>
      <c r="AL487" s="39">
        <f t="shared" si="195"/>
        <v>0.12439734468690533</v>
      </c>
      <c r="AM487" s="36">
        <f t="shared" si="205"/>
        <v>16650.460188997593</v>
      </c>
      <c r="AN487" s="36">
        <f t="shared" si="206"/>
        <v>221379</v>
      </c>
      <c r="AO487" s="36">
        <f t="shared" si="196"/>
        <v>5270</v>
      </c>
      <c r="AP487" s="36">
        <f t="shared" si="197"/>
        <v>4750</v>
      </c>
      <c r="AQ487" s="36">
        <f t="shared" si="207"/>
        <v>199979</v>
      </c>
      <c r="AR487" s="40">
        <f t="shared" si="198"/>
        <v>221379</v>
      </c>
      <c r="AS487" s="37"/>
      <c r="AT487" s="37">
        <f t="shared" si="199"/>
        <v>1</v>
      </c>
    </row>
    <row r="488" spans="1:46" ht="15" customHeight="1" x14ac:dyDescent="0.25">
      <c r="A488" s="43">
        <v>42</v>
      </c>
      <c r="B488" s="43">
        <v>900</v>
      </c>
      <c r="C488" s="44" t="s">
        <v>474</v>
      </c>
      <c r="D488" s="35">
        <v>89343</v>
      </c>
      <c r="E488" s="36">
        <v>432</v>
      </c>
      <c r="F488" s="58">
        <f t="shared" si="184"/>
        <v>2.6354837468149119</v>
      </c>
      <c r="G488" s="52">
        <v>46</v>
      </c>
      <c r="H488" s="52">
        <v>211</v>
      </c>
      <c r="I488" s="37">
        <f t="shared" si="183"/>
        <v>21.800900000000002</v>
      </c>
      <c r="J488" s="37">
        <v>267</v>
      </c>
      <c r="K488" s="37">
        <v>304</v>
      </c>
      <c r="L488" s="37">
        <v>287</v>
      </c>
      <c r="M488" s="37">
        <v>346</v>
      </c>
      <c r="N488" s="48">
        <v>448</v>
      </c>
      <c r="O488" s="55">
        <v>436</v>
      </c>
      <c r="P488" s="45">
        <f t="shared" si="185"/>
        <v>448</v>
      </c>
      <c r="Q488" s="38">
        <f t="shared" si="186"/>
        <v>3.57</v>
      </c>
      <c r="R488" s="65">
        <v>1858000</v>
      </c>
      <c r="S488" s="65">
        <v>35150081</v>
      </c>
      <c r="T488" s="66">
        <f t="shared" si="187"/>
        <v>5.2859049999999996</v>
      </c>
      <c r="U488" s="36">
        <v>33</v>
      </c>
      <c r="V488">
        <v>458</v>
      </c>
      <c r="W488">
        <f t="shared" si="200"/>
        <v>7.21</v>
      </c>
      <c r="X488" s="57">
        <v>359186.79449796799</v>
      </c>
      <c r="Y488" s="46">
        <v>175009</v>
      </c>
      <c r="Z488" s="37">
        <f t="shared" si="188"/>
        <v>0.42013600000000001</v>
      </c>
      <c r="AA488" s="37" t="str">
        <f t="shared" si="189"/>
        <v/>
      </c>
      <c r="AB488" s="37" t="str">
        <f t="shared" si="190"/>
        <v/>
      </c>
      <c r="AC488" s="76">
        <f t="shared" si="201"/>
        <v>778.60474354523728</v>
      </c>
      <c r="AD488" s="76">
        <f t="shared" si="202"/>
        <v>0</v>
      </c>
      <c r="AE488" s="76">
        <f t="shared" si="208"/>
        <v>0</v>
      </c>
      <c r="AF488" s="76" t="str">
        <f t="shared" si="203"/>
        <v/>
      </c>
      <c r="AG488" s="37" t="str">
        <f t="shared" si="191"/>
        <v/>
      </c>
      <c r="AH488" s="37" t="str">
        <f t="shared" si="192"/>
        <v/>
      </c>
      <c r="AI488" s="38">
        <f t="shared" si="204"/>
        <v>778.6</v>
      </c>
      <c r="AJ488" s="38">
        <f t="shared" si="193"/>
        <v>778.6</v>
      </c>
      <c r="AK488" s="36">
        <f t="shared" si="194"/>
        <v>185448</v>
      </c>
      <c r="AL488" s="39">
        <f t="shared" si="195"/>
        <v>0.12439734468690533</v>
      </c>
      <c r="AM488" s="36">
        <f t="shared" si="205"/>
        <v>11955.206811135036</v>
      </c>
      <c r="AN488" s="36">
        <f t="shared" si="206"/>
        <v>101298</v>
      </c>
      <c r="AO488" s="36">
        <f t="shared" si="196"/>
        <v>4320</v>
      </c>
      <c r="AP488" s="36">
        <f t="shared" si="197"/>
        <v>8750.4500000000007</v>
      </c>
      <c r="AQ488" s="36">
        <f t="shared" si="207"/>
        <v>85023</v>
      </c>
      <c r="AR488" s="40">
        <f t="shared" si="198"/>
        <v>101298</v>
      </c>
      <c r="AS488" s="37"/>
      <c r="AT488" s="37">
        <f t="shared" si="199"/>
        <v>1</v>
      </c>
    </row>
    <row r="489" spans="1:46" ht="15" customHeight="1" x14ac:dyDescent="0.25">
      <c r="A489" s="43">
        <v>23</v>
      </c>
      <c r="B489" s="43">
        <v>700</v>
      </c>
      <c r="C489" s="44" t="s">
        <v>475</v>
      </c>
      <c r="D489" s="35">
        <v>298582</v>
      </c>
      <c r="E489" s="36">
        <v>715</v>
      </c>
      <c r="F489" s="58">
        <f t="shared" si="184"/>
        <v>2.8543060418010806</v>
      </c>
      <c r="G489" s="52">
        <v>131</v>
      </c>
      <c r="H489" s="52">
        <v>390</v>
      </c>
      <c r="I489" s="37">
        <f t="shared" si="183"/>
        <v>33.589700000000001</v>
      </c>
      <c r="J489" s="37">
        <v>888</v>
      </c>
      <c r="K489" s="37">
        <v>861</v>
      </c>
      <c r="L489" s="37">
        <v>745</v>
      </c>
      <c r="M489" s="37">
        <v>766</v>
      </c>
      <c r="N489" s="48">
        <v>780</v>
      </c>
      <c r="O489" s="55">
        <v>716</v>
      </c>
      <c r="P489" s="45">
        <f t="shared" si="185"/>
        <v>888</v>
      </c>
      <c r="Q489" s="38">
        <f t="shared" si="186"/>
        <v>19.48</v>
      </c>
      <c r="R489" s="65">
        <v>3051200</v>
      </c>
      <c r="S489" s="65">
        <v>39659200</v>
      </c>
      <c r="T489" s="66">
        <f t="shared" si="187"/>
        <v>7.693549</v>
      </c>
      <c r="U489" s="36">
        <v>232</v>
      </c>
      <c r="V489">
        <v>836</v>
      </c>
      <c r="W489">
        <f t="shared" si="200"/>
        <v>27.75</v>
      </c>
      <c r="X489" s="57">
        <v>347402.99734281801</v>
      </c>
      <c r="Y489" s="46">
        <v>425575</v>
      </c>
      <c r="Z489" s="37">
        <f t="shared" si="188"/>
        <v>0.42013600000000001</v>
      </c>
      <c r="AA489" s="37" t="str">
        <f t="shared" si="189"/>
        <v/>
      </c>
      <c r="AB489" s="37" t="str">
        <f t="shared" si="190"/>
        <v/>
      </c>
      <c r="AC489" s="76">
        <f t="shared" si="201"/>
        <v>826.93755559489728</v>
      </c>
      <c r="AD489" s="76">
        <f t="shared" si="202"/>
        <v>0</v>
      </c>
      <c r="AE489" s="76">
        <f t="shared" si="208"/>
        <v>0</v>
      </c>
      <c r="AF489" s="76" t="str">
        <f t="shared" si="203"/>
        <v/>
      </c>
      <c r="AG489" s="37" t="str">
        <f t="shared" si="191"/>
        <v/>
      </c>
      <c r="AH489" s="37" t="str">
        <f t="shared" si="192"/>
        <v/>
      </c>
      <c r="AI489" s="38">
        <f t="shared" si="204"/>
        <v>826.94</v>
      </c>
      <c r="AJ489" s="38">
        <f t="shared" si="193"/>
        <v>826.94</v>
      </c>
      <c r="AK489" s="36">
        <f t="shared" si="194"/>
        <v>445306</v>
      </c>
      <c r="AL489" s="39">
        <f t="shared" si="195"/>
        <v>0.12439734468690533</v>
      </c>
      <c r="AM489" s="36">
        <f t="shared" si="205"/>
        <v>18252.076001841499</v>
      </c>
      <c r="AN489" s="36">
        <f t="shared" si="206"/>
        <v>316834</v>
      </c>
      <c r="AO489" s="36">
        <f t="shared" si="196"/>
        <v>7150</v>
      </c>
      <c r="AP489" s="36">
        <f t="shared" si="197"/>
        <v>21278.75</v>
      </c>
      <c r="AQ489" s="36">
        <f t="shared" si="207"/>
        <v>291432</v>
      </c>
      <c r="AR489" s="40">
        <f t="shared" si="198"/>
        <v>316834</v>
      </c>
      <c r="AS489" s="37"/>
      <c r="AT489" s="37">
        <f t="shared" si="199"/>
        <v>1</v>
      </c>
    </row>
    <row r="490" spans="1:46" ht="15" customHeight="1" x14ac:dyDescent="0.25">
      <c r="A490" s="43">
        <v>83</v>
      </c>
      <c r="B490" s="43">
        <v>500</v>
      </c>
      <c r="C490" s="44" t="s">
        <v>476</v>
      </c>
      <c r="D490" s="35">
        <v>995929</v>
      </c>
      <c r="E490" s="36">
        <v>2388</v>
      </c>
      <c r="F490" s="58">
        <f t="shared" si="184"/>
        <v>3.3780343224573315</v>
      </c>
      <c r="G490" s="52">
        <v>345</v>
      </c>
      <c r="H490" s="52">
        <v>961</v>
      </c>
      <c r="I490" s="37">
        <f t="shared" ref="I490:I553" si="209">ROUND(G490/H490,6)*100</f>
        <v>35.900100000000002</v>
      </c>
      <c r="J490" s="37">
        <v>2316</v>
      </c>
      <c r="K490" s="37">
        <v>2130</v>
      </c>
      <c r="L490" s="37">
        <v>2237</v>
      </c>
      <c r="M490" s="37">
        <v>2340</v>
      </c>
      <c r="N490" s="45">
        <v>2308</v>
      </c>
      <c r="O490" s="55">
        <v>2396</v>
      </c>
      <c r="P490" s="45">
        <f t="shared" si="185"/>
        <v>2396</v>
      </c>
      <c r="Q490" s="38">
        <f t="shared" si="186"/>
        <v>0.33</v>
      </c>
      <c r="R490" s="65">
        <v>15385200</v>
      </c>
      <c r="S490" s="65">
        <v>113016425</v>
      </c>
      <c r="T490" s="66">
        <f t="shared" si="187"/>
        <v>13.613242</v>
      </c>
      <c r="U490" s="36">
        <v>450</v>
      </c>
      <c r="V490">
        <v>2412</v>
      </c>
      <c r="W490">
        <f t="shared" si="200"/>
        <v>18.66</v>
      </c>
      <c r="X490" s="57">
        <v>1115583.7254133399</v>
      </c>
      <c r="Y490" s="46">
        <v>685723</v>
      </c>
      <c r="Z490" s="37">
        <f t="shared" si="188"/>
        <v>0.42013600000000001</v>
      </c>
      <c r="AA490" s="37" t="str">
        <f t="shared" si="189"/>
        <v/>
      </c>
      <c r="AB490" s="37" t="str">
        <f t="shared" si="190"/>
        <v/>
      </c>
      <c r="AC490" s="76">
        <f t="shared" si="201"/>
        <v>942.61708704140801</v>
      </c>
      <c r="AD490" s="76">
        <f t="shared" si="202"/>
        <v>0</v>
      </c>
      <c r="AE490" s="76">
        <f t="shared" si="208"/>
        <v>0</v>
      </c>
      <c r="AF490" s="76" t="str">
        <f t="shared" si="203"/>
        <v/>
      </c>
      <c r="AG490" s="37" t="str">
        <f t="shared" si="191"/>
        <v/>
      </c>
      <c r="AH490" s="37" t="str">
        <f t="shared" si="192"/>
        <v/>
      </c>
      <c r="AI490" s="38">
        <f t="shared" si="204"/>
        <v>942.62</v>
      </c>
      <c r="AJ490" s="38">
        <f t="shared" si="193"/>
        <v>942.62</v>
      </c>
      <c r="AK490" s="36">
        <f t="shared" si="194"/>
        <v>1782280</v>
      </c>
      <c r="AL490" s="39">
        <f t="shared" si="195"/>
        <v>0.12439734468690533</v>
      </c>
      <c r="AM490" s="36">
        <f t="shared" si="205"/>
        <v>97819.976391892691</v>
      </c>
      <c r="AN490" s="36">
        <f t="shared" si="206"/>
        <v>1093749</v>
      </c>
      <c r="AO490" s="36">
        <f t="shared" si="196"/>
        <v>23880</v>
      </c>
      <c r="AP490" s="36">
        <f t="shared" si="197"/>
        <v>34286.15</v>
      </c>
      <c r="AQ490" s="36">
        <f t="shared" si="207"/>
        <v>972049</v>
      </c>
      <c r="AR490" s="40">
        <f t="shared" si="198"/>
        <v>1093749</v>
      </c>
      <c r="AS490" s="37"/>
      <c r="AT490" s="37">
        <f t="shared" si="199"/>
        <v>1</v>
      </c>
    </row>
    <row r="491" spans="1:46" ht="15" customHeight="1" x14ac:dyDescent="0.25">
      <c r="A491" s="43">
        <v>37</v>
      </c>
      <c r="B491" s="43">
        <v>500</v>
      </c>
      <c r="C491" s="44" t="s">
        <v>477</v>
      </c>
      <c r="D491" s="35">
        <v>764562</v>
      </c>
      <c r="E491" s="36">
        <v>1519</v>
      </c>
      <c r="F491" s="58">
        <f t="shared" si="184"/>
        <v>3.1815577738627865</v>
      </c>
      <c r="G491" s="52">
        <v>298</v>
      </c>
      <c r="H491" s="52">
        <v>941</v>
      </c>
      <c r="I491" s="37">
        <f t="shared" si="209"/>
        <v>31.668400000000002</v>
      </c>
      <c r="J491" s="37">
        <v>2242</v>
      </c>
      <c r="K491" s="37">
        <v>2212</v>
      </c>
      <c r="L491" s="37">
        <v>1951</v>
      </c>
      <c r="M491" s="37">
        <v>1768</v>
      </c>
      <c r="N491" s="45">
        <v>1551</v>
      </c>
      <c r="O491" s="55">
        <v>1518</v>
      </c>
      <c r="P491" s="45">
        <f t="shared" si="185"/>
        <v>2242</v>
      </c>
      <c r="Q491" s="38">
        <f t="shared" si="186"/>
        <v>32.25</v>
      </c>
      <c r="R491" s="65">
        <v>9570800</v>
      </c>
      <c r="S491" s="65">
        <v>56275531</v>
      </c>
      <c r="T491" s="66">
        <f t="shared" si="187"/>
        <v>17.007035999999999</v>
      </c>
      <c r="U491" s="36">
        <v>546</v>
      </c>
      <c r="V491">
        <v>1483</v>
      </c>
      <c r="W491">
        <f t="shared" si="200"/>
        <v>36.82</v>
      </c>
      <c r="X491" s="57">
        <v>593696.22251690505</v>
      </c>
      <c r="Y491" s="46">
        <v>624758</v>
      </c>
      <c r="Z491" s="37">
        <f t="shared" si="188"/>
        <v>0.42013600000000001</v>
      </c>
      <c r="AA491" s="37" t="str">
        <f t="shared" si="189"/>
        <v/>
      </c>
      <c r="AB491" s="37" t="str">
        <f t="shared" si="190"/>
        <v/>
      </c>
      <c r="AC491" s="76">
        <f t="shared" si="201"/>
        <v>899.21993641749066</v>
      </c>
      <c r="AD491" s="76">
        <f t="shared" si="202"/>
        <v>0</v>
      </c>
      <c r="AE491" s="76">
        <f t="shared" si="208"/>
        <v>0</v>
      </c>
      <c r="AF491" s="76" t="str">
        <f t="shared" si="203"/>
        <v/>
      </c>
      <c r="AG491" s="37" t="str">
        <f t="shared" si="191"/>
        <v/>
      </c>
      <c r="AH491" s="37" t="str">
        <f t="shared" si="192"/>
        <v/>
      </c>
      <c r="AI491" s="38">
        <f t="shared" si="204"/>
        <v>899.22</v>
      </c>
      <c r="AJ491" s="38">
        <f t="shared" si="193"/>
        <v>899.22</v>
      </c>
      <c r="AK491" s="36">
        <f t="shared" si="194"/>
        <v>1116482</v>
      </c>
      <c r="AL491" s="39">
        <f t="shared" si="195"/>
        <v>0.12439734468690533</v>
      </c>
      <c r="AM491" s="36">
        <f t="shared" si="205"/>
        <v>43777.913542215727</v>
      </c>
      <c r="AN491" s="36">
        <f t="shared" si="206"/>
        <v>808340</v>
      </c>
      <c r="AO491" s="36">
        <f t="shared" si="196"/>
        <v>15190</v>
      </c>
      <c r="AP491" s="36">
        <f t="shared" si="197"/>
        <v>31237.9</v>
      </c>
      <c r="AQ491" s="36">
        <f t="shared" si="207"/>
        <v>749372</v>
      </c>
      <c r="AR491" s="40">
        <f t="shared" si="198"/>
        <v>808340</v>
      </c>
      <c r="AS491" s="37"/>
      <c r="AT491" s="37">
        <f t="shared" si="199"/>
        <v>1</v>
      </c>
    </row>
    <row r="492" spans="1:46" ht="15" customHeight="1" x14ac:dyDescent="0.25">
      <c r="A492" s="43">
        <v>7</v>
      </c>
      <c r="B492" s="43">
        <v>800</v>
      </c>
      <c r="C492" s="44" t="s">
        <v>478</v>
      </c>
      <c r="D492" s="35">
        <v>188463</v>
      </c>
      <c r="E492" s="36">
        <v>1258</v>
      </c>
      <c r="F492" s="58">
        <f t="shared" si="184"/>
        <v>3.0996806411092499</v>
      </c>
      <c r="G492" s="52">
        <v>88</v>
      </c>
      <c r="H492" s="52">
        <v>661</v>
      </c>
      <c r="I492" s="37">
        <f t="shared" si="209"/>
        <v>13.3132</v>
      </c>
      <c r="J492" s="37">
        <v>587</v>
      </c>
      <c r="K492" s="37">
        <v>592</v>
      </c>
      <c r="L492" s="37">
        <v>643</v>
      </c>
      <c r="M492" s="37">
        <v>837</v>
      </c>
      <c r="N492" s="45">
        <v>1017</v>
      </c>
      <c r="O492" s="55">
        <v>1247</v>
      </c>
      <c r="P492" s="45">
        <f t="shared" si="185"/>
        <v>1247</v>
      </c>
      <c r="Q492" s="38">
        <f t="shared" si="186"/>
        <v>0</v>
      </c>
      <c r="R492" s="65">
        <v>9339000</v>
      </c>
      <c r="S492" s="65">
        <v>159038100</v>
      </c>
      <c r="T492" s="66">
        <f t="shared" si="187"/>
        <v>5.8721779999999999</v>
      </c>
      <c r="U492" s="36">
        <v>158</v>
      </c>
      <c r="V492">
        <v>1092</v>
      </c>
      <c r="W492">
        <f t="shared" si="200"/>
        <v>14.47</v>
      </c>
      <c r="X492" s="57">
        <v>1379857.59165215</v>
      </c>
      <c r="Y492" s="46">
        <v>945911</v>
      </c>
      <c r="Z492" s="37">
        <f t="shared" si="188"/>
        <v>0.42013600000000001</v>
      </c>
      <c r="AA492" s="37" t="str">
        <f t="shared" si="189"/>
        <v/>
      </c>
      <c r="AB492" s="37" t="str">
        <f t="shared" si="190"/>
        <v/>
      </c>
      <c r="AC492" s="76">
        <f t="shared" si="201"/>
        <v>881.1351609662878</v>
      </c>
      <c r="AD492" s="76">
        <f t="shared" si="202"/>
        <v>0</v>
      </c>
      <c r="AE492" s="76">
        <f t="shared" si="208"/>
        <v>0</v>
      </c>
      <c r="AF492" s="76" t="str">
        <f t="shared" si="203"/>
        <v/>
      </c>
      <c r="AG492" s="37" t="str">
        <f t="shared" si="191"/>
        <v/>
      </c>
      <c r="AH492" s="37" t="str">
        <f t="shared" si="192"/>
        <v/>
      </c>
      <c r="AI492" s="38">
        <f t="shared" si="204"/>
        <v>881.14</v>
      </c>
      <c r="AJ492" s="38">
        <f t="shared" si="193"/>
        <v>881.14</v>
      </c>
      <c r="AK492" s="36">
        <f t="shared" si="194"/>
        <v>528746</v>
      </c>
      <c r="AL492" s="39">
        <f t="shared" si="195"/>
        <v>0.12439734468690533</v>
      </c>
      <c r="AM492" s="36">
        <f t="shared" si="205"/>
        <v>42330.301642094208</v>
      </c>
      <c r="AN492" s="36">
        <f t="shared" si="206"/>
        <v>230793</v>
      </c>
      <c r="AO492" s="36">
        <f t="shared" si="196"/>
        <v>12580</v>
      </c>
      <c r="AP492" s="36">
        <f t="shared" si="197"/>
        <v>47295.55</v>
      </c>
      <c r="AQ492" s="36">
        <f t="shared" si="207"/>
        <v>175883</v>
      </c>
      <c r="AR492" s="40">
        <f t="shared" si="198"/>
        <v>230793</v>
      </c>
      <c r="AS492" s="37"/>
      <c r="AT492" s="37">
        <f t="shared" si="199"/>
        <v>1</v>
      </c>
    </row>
    <row r="493" spans="1:46" ht="15" customHeight="1" x14ac:dyDescent="0.25">
      <c r="A493" s="43">
        <v>67</v>
      </c>
      <c r="B493" s="43">
        <v>1000</v>
      </c>
      <c r="C493" s="44" t="s">
        <v>479</v>
      </c>
      <c r="D493" s="35">
        <v>52066</v>
      </c>
      <c r="E493" s="36">
        <v>195</v>
      </c>
      <c r="F493" s="58">
        <f t="shared" si="184"/>
        <v>2.2900346113625178</v>
      </c>
      <c r="G493" s="52">
        <v>36</v>
      </c>
      <c r="H493" s="52">
        <v>83</v>
      </c>
      <c r="I493" s="37">
        <f t="shared" si="209"/>
        <v>43.3735</v>
      </c>
      <c r="J493" s="37">
        <v>233</v>
      </c>
      <c r="K493" s="37">
        <v>234</v>
      </c>
      <c r="L493" s="37">
        <v>155</v>
      </c>
      <c r="M493" s="37">
        <v>221</v>
      </c>
      <c r="N493" s="48">
        <v>222</v>
      </c>
      <c r="O493" s="55">
        <v>196</v>
      </c>
      <c r="P493" s="45">
        <f t="shared" si="185"/>
        <v>234</v>
      </c>
      <c r="Q493" s="38">
        <f t="shared" si="186"/>
        <v>16.670000000000002</v>
      </c>
      <c r="R493" s="65">
        <v>1832700</v>
      </c>
      <c r="S493" s="65">
        <v>9923511</v>
      </c>
      <c r="T493" s="66">
        <f t="shared" si="187"/>
        <v>18.468261999999999</v>
      </c>
      <c r="U493" s="36">
        <v>30</v>
      </c>
      <c r="V493">
        <v>181</v>
      </c>
      <c r="W493">
        <f t="shared" si="200"/>
        <v>16.57</v>
      </c>
      <c r="X493" s="57">
        <v>102006.56417935</v>
      </c>
      <c r="Y493" s="46">
        <v>46701</v>
      </c>
      <c r="Z493" s="37">
        <f t="shared" si="188"/>
        <v>0.42013600000000001</v>
      </c>
      <c r="AA493" s="37" t="str">
        <f t="shared" si="189"/>
        <v/>
      </c>
      <c r="AB493" s="37" t="str">
        <f t="shared" si="190"/>
        <v/>
      </c>
      <c r="AC493" s="76">
        <f t="shared" si="201"/>
        <v>702.30297485391884</v>
      </c>
      <c r="AD493" s="76">
        <f t="shared" si="202"/>
        <v>0</v>
      </c>
      <c r="AE493" s="76">
        <f t="shared" si="208"/>
        <v>0</v>
      </c>
      <c r="AF493" s="76" t="str">
        <f t="shared" si="203"/>
        <v/>
      </c>
      <c r="AG493" s="37" t="str">
        <f t="shared" si="191"/>
        <v/>
      </c>
      <c r="AH493" s="37" t="str">
        <f t="shared" si="192"/>
        <v/>
      </c>
      <c r="AI493" s="38">
        <f t="shared" si="204"/>
        <v>702.3</v>
      </c>
      <c r="AJ493" s="38">
        <f t="shared" si="193"/>
        <v>702.3</v>
      </c>
      <c r="AK493" s="36">
        <f t="shared" si="194"/>
        <v>94092</v>
      </c>
      <c r="AL493" s="39">
        <f t="shared" si="195"/>
        <v>0.12439734468690533</v>
      </c>
      <c r="AM493" s="36">
        <f t="shared" si="205"/>
        <v>5227.9228078118831</v>
      </c>
      <c r="AN493" s="36">
        <f t="shared" si="206"/>
        <v>57294</v>
      </c>
      <c r="AO493" s="36">
        <f t="shared" si="196"/>
        <v>1950</v>
      </c>
      <c r="AP493" s="36">
        <f t="shared" si="197"/>
        <v>2335.0500000000002</v>
      </c>
      <c r="AQ493" s="36">
        <f t="shared" si="207"/>
        <v>50116</v>
      </c>
      <c r="AR493" s="40">
        <f t="shared" si="198"/>
        <v>57294</v>
      </c>
      <c r="AS493" s="37"/>
      <c r="AT493" s="37">
        <f t="shared" si="199"/>
        <v>1</v>
      </c>
    </row>
    <row r="494" spans="1:46" ht="15" customHeight="1" x14ac:dyDescent="0.25">
      <c r="A494" s="43">
        <v>44</v>
      </c>
      <c r="B494" s="43">
        <v>300</v>
      </c>
      <c r="C494" s="44" t="s">
        <v>480</v>
      </c>
      <c r="D494" s="35">
        <v>674081</v>
      </c>
      <c r="E494" s="36">
        <v>1234</v>
      </c>
      <c r="F494" s="58">
        <f t="shared" si="184"/>
        <v>3.0913151596972228</v>
      </c>
      <c r="G494" s="52">
        <v>98</v>
      </c>
      <c r="H494" s="52">
        <v>500</v>
      </c>
      <c r="I494" s="37">
        <f t="shared" si="209"/>
        <v>19.600000000000001</v>
      </c>
      <c r="J494" s="37">
        <v>1313</v>
      </c>
      <c r="K494" s="37">
        <v>1283</v>
      </c>
      <c r="L494" s="37">
        <v>1154</v>
      </c>
      <c r="M494" s="37">
        <v>1202</v>
      </c>
      <c r="N494" s="45">
        <v>1214</v>
      </c>
      <c r="O494" s="55">
        <v>1240</v>
      </c>
      <c r="P494" s="45">
        <f t="shared" si="185"/>
        <v>1313</v>
      </c>
      <c r="Q494" s="38">
        <f t="shared" si="186"/>
        <v>6.02</v>
      </c>
      <c r="R494" s="65">
        <v>18909100</v>
      </c>
      <c r="S494" s="65">
        <v>45791729</v>
      </c>
      <c r="T494" s="66">
        <f t="shared" si="187"/>
        <v>41.293702000000003</v>
      </c>
      <c r="U494" s="36">
        <v>276</v>
      </c>
      <c r="V494">
        <v>1119</v>
      </c>
      <c r="W494">
        <f t="shared" si="200"/>
        <v>24.66</v>
      </c>
      <c r="X494" s="57">
        <v>517193.011490306</v>
      </c>
      <c r="Y494" s="46">
        <v>286790</v>
      </c>
      <c r="Z494" s="37">
        <f t="shared" si="188"/>
        <v>0.42013600000000001</v>
      </c>
      <c r="AA494" s="37" t="str">
        <f t="shared" si="189"/>
        <v/>
      </c>
      <c r="AB494" s="37" t="str">
        <f t="shared" si="190"/>
        <v/>
      </c>
      <c r="AC494" s="76">
        <f t="shared" si="201"/>
        <v>879.28741852844348</v>
      </c>
      <c r="AD494" s="76">
        <f t="shared" si="202"/>
        <v>0</v>
      </c>
      <c r="AE494" s="76">
        <f t="shared" si="208"/>
        <v>0</v>
      </c>
      <c r="AF494" s="76" t="str">
        <f t="shared" si="203"/>
        <v/>
      </c>
      <c r="AG494" s="37" t="str">
        <f t="shared" si="191"/>
        <v/>
      </c>
      <c r="AH494" s="37" t="str">
        <f t="shared" si="192"/>
        <v/>
      </c>
      <c r="AI494" s="38">
        <f t="shared" si="204"/>
        <v>879.29</v>
      </c>
      <c r="AJ494" s="38">
        <f t="shared" si="193"/>
        <v>879.29</v>
      </c>
      <c r="AK494" s="36">
        <f t="shared" si="194"/>
        <v>867752</v>
      </c>
      <c r="AL494" s="39">
        <f t="shared" si="195"/>
        <v>0.12439734468690533</v>
      </c>
      <c r="AM494" s="36">
        <f t="shared" si="205"/>
        <v>24092.158142857643</v>
      </c>
      <c r="AN494" s="36">
        <f t="shared" si="206"/>
        <v>698173</v>
      </c>
      <c r="AO494" s="36">
        <f t="shared" si="196"/>
        <v>12340</v>
      </c>
      <c r="AP494" s="36">
        <f t="shared" si="197"/>
        <v>14339.5</v>
      </c>
      <c r="AQ494" s="36">
        <f t="shared" si="207"/>
        <v>661741</v>
      </c>
      <c r="AR494" s="40">
        <f t="shared" si="198"/>
        <v>698173</v>
      </c>
      <c r="AS494" s="37"/>
      <c r="AT494" s="37">
        <f t="shared" si="199"/>
        <v>1</v>
      </c>
    </row>
    <row r="495" spans="1:46" ht="15" customHeight="1" x14ac:dyDescent="0.25">
      <c r="A495" s="43">
        <v>82</v>
      </c>
      <c r="B495" s="43">
        <v>1000</v>
      </c>
      <c r="C495" s="44" t="s">
        <v>481</v>
      </c>
      <c r="D495" s="35">
        <v>0</v>
      </c>
      <c r="E495" s="36">
        <v>8151</v>
      </c>
      <c r="F495" s="58">
        <f t="shared" si="184"/>
        <v>3.9112108931375533</v>
      </c>
      <c r="G495" s="52">
        <v>485</v>
      </c>
      <c r="H495" s="52">
        <v>3028</v>
      </c>
      <c r="I495" s="37">
        <f t="shared" si="209"/>
        <v>16.017200000000003</v>
      </c>
      <c r="J495" s="37">
        <v>2640</v>
      </c>
      <c r="K495" s="37">
        <v>3851</v>
      </c>
      <c r="L495" s="37">
        <v>5569</v>
      </c>
      <c r="M495" s="37">
        <v>7563</v>
      </c>
      <c r="N495" s="45">
        <v>7676</v>
      </c>
      <c r="O495" s="55">
        <v>8138</v>
      </c>
      <c r="P495" s="45">
        <f t="shared" si="185"/>
        <v>8138</v>
      </c>
      <c r="Q495" s="38">
        <f t="shared" si="186"/>
        <v>0</v>
      </c>
      <c r="R495" s="65">
        <v>74406900</v>
      </c>
      <c r="S495" s="65">
        <v>1530740000</v>
      </c>
      <c r="T495" s="66">
        <f t="shared" si="187"/>
        <v>4.8608450000000003</v>
      </c>
      <c r="U495" s="36">
        <v>1646</v>
      </c>
      <c r="V495">
        <v>8041</v>
      </c>
      <c r="W495">
        <f t="shared" si="200"/>
        <v>20.47</v>
      </c>
      <c r="X495" s="57">
        <v>14284102.1873671</v>
      </c>
      <c r="Y495" s="46">
        <v>5375536</v>
      </c>
      <c r="Z495" s="37">
        <f t="shared" si="188"/>
        <v>0.42013600000000001</v>
      </c>
      <c r="AA495" s="37" t="str">
        <f t="shared" si="189"/>
        <v/>
      </c>
      <c r="AB495" s="37" t="str">
        <f t="shared" si="190"/>
        <v/>
      </c>
      <c r="AC495" s="76">
        <f t="shared" si="201"/>
        <v>0</v>
      </c>
      <c r="AD495" s="76">
        <f t="shared" si="202"/>
        <v>746.22046293624999</v>
      </c>
      <c r="AE495" s="76">
        <f t="shared" si="208"/>
        <v>0</v>
      </c>
      <c r="AF495" s="76" t="str">
        <f t="shared" si="203"/>
        <v/>
      </c>
      <c r="AG495" s="37" t="str">
        <f t="shared" si="191"/>
        <v/>
      </c>
      <c r="AH495" s="37" t="str">
        <f t="shared" si="192"/>
        <v/>
      </c>
      <c r="AI495" s="38">
        <f t="shared" si="204"/>
        <v>746.22</v>
      </c>
      <c r="AJ495" s="38">
        <f t="shared" si="193"/>
        <v>746.22</v>
      </c>
      <c r="AK495" s="36">
        <f t="shared" si="194"/>
        <v>81174</v>
      </c>
      <c r="AL495" s="39">
        <f t="shared" si="195"/>
        <v>0.12439734468690533</v>
      </c>
      <c r="AM495" s="36">
        <f t="shared" si="205"/>
        <v>10097.830057614854</v>
      </c>
      <c r="AN495" s="36">
        <f t="shared" si="206"/>
        <v>10098</v>
      </c>
      <c r="AO495" s="36">
        <f t="shared" si="196"/>
        <v>81510</v>
      </c>
      <c r="AP495" s="36">
        <f t="shared" si="197"/>
        <v>268776.8</v>
      </c>
      <c r="AQ495" s="36">
        <f t="shared" si="207"/>
        <v>-81510</v>
      </c>
      <c r="AR495" s="40">
        <f t="shared" si="198"/>
        <v>10098</v>
      </c>
      <c r="AS495" s="37"/>
      <c r="AT495" s="37">
        <f t="shared" si="199"/>
        <v>1</v>
      </c>
    </row>
    <row r="496" spans="1:46" ht="15" customHeight="1" x14ac:dyDescent="0.25">
      <c r="A496" s="43">
        <v>24</v>
      </c>
      <c r="B496" s="43">
        <v>1500</v>
      </c>
      <c r="C496" s="44" t="s">
        <v>482</v>
      </c>
      <c r="D496" s="35">
        <v>14372</v>
      </c>
      <c r="E496" s="36">
        <v>50</v>
      </c>
      <c r="F496" s="58">
        <f t="shared" si="184"/>
        <v>1.6989700043360187</v>
      </c>
      <c r="G496" s="52">
        <v>20</v>
      </c>
      <c r="H496" s="52">
        <v>30</v>
      </c>
      <c r="I496" s="37">
        <f t="shared" si="209"/>
        <v>66.666700000000006</v>
      </c>
      <c r="J496" s="37">
        <v>89</v>
      </c>
      <c r="K496" s="37">
        <v>96</v>
      </c>
      <c r="L496" s="37">
        <v>69</v>
      </c>
      <c r="M496" s="37">
        <v>81</v>
      </c>
      <c r="N496" s="48">
        <v>57</v>
      </c>
      <c r="O496" s="55">
        <v>52</v>
      </c>
      <c r="P496" s="45">
        <f t="shared" si="185"/>
        <v>96</v>
      </c>
      <c r="Q496" s="38">
        <f t="shared" si="186"/>
        <v>47.92</v>
      </c>
      <c r="R496" s="65">
        <v>726200</v>
      </c>
      <c r="S496" s="65">
        <v>1990300</v>
      </c>
      <c r="T496" s="66">
        <f t="shared" si="187"/>
        <v>36.486961999999998</v>
      </c>
      <c r="U496" s="36">
        <v>7</v>
      </c>
      <c r="V496">
        <v>62</v>
      </c>
      <c r="W496">
        <f t="shared" si="200"/>
        <v>11.29</v>
      </c>
      <c r="X496" s="57">
        <v>21377.898092182699</v>
      </c>
      <c r="Y496" s="46">
        <v>29600</v>
      </c>
      <c r="Z496" s="37">
        <f t="shared" si="188"/>
        <v>0.42013600000000001</v>
      </c>
      <c r="AA496" s="37" t="str">
        <f t="shared" si="189"/>
        <v/>
      </c>
      <c r="AB496" s="37" t="str">
        <f t="shared" si="190"/>
        <v/>
      </c>
      <c r="AC496" s="76">
        <f t="shared" si="201"/>
        <v>571.7503976477268</v>
      </c>
      <c r="AD496" s="76">
        <f t="shared" si="202"/>
        <v>0</v>
      </c>
      <c r="AE496" s="76">
        <f t="shared" si="208"/>
        <v>0</v>
      </c>
      <c r="AF496" s="76" t="str">
        <f t="shared" si="203"/>
        <v/>
      </c>
      <c r="AG496" s="37" t="str">
        <f t="shared" si="191"/>
        <v/>
      </c>
      <c r="AH496" s="37" t="str">
        <f t="shared" si="192"/>
        <v/>
      </c>
      <c r="AI496" s="38">
        <f t="shared" si="204"/>
        <v>571.75</v>
      </c>
      <c r="AJ496" s="38">
        <f t="shared" si="193"/>
        <v>571.75</v>
      </c>
      <c r="AK496" s="36">
        <f t="shared" si="194"/>
        <v>19606</v>
      </c>
      <c r="AL496" s="39">
        <f t="shared" si="195"/>
        <v>0.12439734468690533</v>
      </c>
      <c r="AM496" s="36">
        <f t="shared" si="205"/>
        <v>651.09570209126252</v>
      </c>
      <c r="AN496" s="36">
        <f t="shared" si="206"/>
        <v>15023</v>
      </c>
      <c r="AO496" s="36">
        <f t="shared" si="196"/>
        <v>500</v>
      </c>
      <c r="AP496" s="36">
        <f t="shared" si="197"/>
        <v>1480</v>
      </c>
      <c r="AQ496" s="36">
        <f t="shared" si="207"/>
        <v>13872</v>
      </c>
      <c r="AR496" s="40">
        <f t="shared" si="198"/>
        <v>15023</v>
      </c>
      <c r="AS496" s="37"/>
      <c r="AT496" s="37">
        <f t="shared" si="199"/>
        <v>1</v>
      </c>
    </row>
    <row r="497" spans="1:46" ht="15" customHeight="1" x14ac:dyDescent="0.25">
      <c r="A497" s="43">
        <v>18</v>
      </c>
      <c r="B497" s="43">
        <v>1400</v>
      </c>
      <c r="C497" s="44" t="s">
        <v>483</v>
      </c>
      <c r="D497" s="35">
        <v>0</v>
      </c>
      <c r="E497" s="36">
        <v>62</v>
      </c>
      <c r="F497" s="58">
        <f t="shared" si="184"/>
        <v>1.7923916894982539</v>
      </c>
      <c r="G497" s="52">
        <v>0</v>
      </c>
      <c r="H497" s="52">
        <v>41</v>
      </c>
      <c r="I497" s="37">
        <f t="shared" si="209"/>
        <v>0</v>
      </c>
      <c r="J497" s="37">
        <v>46</v>
      </c>
      <c r="K497" s="37">
        <v>60</v>
      </c>
      <c r="L497" s="37">
        <v>61</v>
      </c>
      <c r="M497" s="37">
        <v>50</v>
      </c>
      <c r="N497" s="48">
        <v>57</v>
      </c>
      <c r="O497" s="55">
        <v>61</v>
      </c>
      <c r="P497" s="45">
        <f t="shared" si="185"/>
        <v>61</v>
      </c>
      <c r="Q497" s="38">
        <f t="shared" si="186"/>
        <v>0</v>
      </c>
      <c r="R497" s="65">
        <v>2205800</v>
      </c>
      <c r="S497" s="65">
        <v>47765640</v>
      </c>
      <c r="T497" s="66">
        <f t="shared" si="187"/>
        <v>4.6179639999999997</v>
      </c>
      <c r="U497" s="36">
        <v>8</v>
      </c>
      <c r="V497">
        <v>16</v>
      </c>
      <c r="W497">
        <f t="shared" si="200"/>
        <v>50</v>
      </c>
      <c r="X497" s="57">
        <v>421024.93909511599</v>
      </c>
      <c r="Y497" s="46">
        <v>70003</v>
      </c>
      <c r="Z497" s="37">
        <f t="shared" si="188"/>
        <v>0.42013600000000001</v>
      </c>
      <c r="AA497" s="37" t="str">
        <f t="shared" si="189"/>
        <v/>
      </c>
      <c r="AB497" s="37" t="str">
        <f t="shared" si="190"/>
        <v/>
      </c>
      <c r="AC497" s="76">
        <f t="shared" si="201"/>
        <v>592.38509920130582</v>
      </c>
      <c r="AD497" s="76">
        <f t="shared" si="202"/>
        <v>0</v>
      </c>
      <c r="AE497" s="76">
        <f t="shared" si="208"/>
        <v>0</v>
      </c>
      <c r="AF497" s="76" t="str">
        <f t="shared" si="203"/>
        <v/>
      </c>
      <c r="AG497" s="37" t="str">
        <f t="shared" si="191"/>
        <v/>
      </c>
      <c r="AH497" s="37" t="str">
        <f t="shared" si="192"/>
        <v/>
      </c>
      <c r="AI497" s="38">
        <f t="shared" si="204"/>
        <v>592.39</v>
      </c>
      <c r="AJ497" s="38">
        <f t="shared" si="193"/>
        <v>592.39</v>
      </c>
      <c r="AK497" s="36">
        <f t="shared" si="194"/>
        <v>0</v>
      </c>
      <c r="AL497" s="39">
        <f t="shared" si="195"/>
        <v>0.12439734468690533</v>
      </c>
      <c r="AM497" s="36">
        <f t="shared" si="205"/>
        <v>0</v>
      </c>
      <c r="AN497" s="36">
        <f t="shared" si="206"/>
        <v>0</v>
      </c>
      <c r="AO497" s="36">
        <f t="shared" si="196"/>
        <v>620</v>
      </c>
      <c r="AP497" s="36">
        <f t="shared" si="197"/>
        <v>3500.15</v>
      </c>
      <c r="AQ497" s="36">
        <f t="shared" si="207"/>
        <v>-620</v>
      </c>
      <c r="AR497" s="40">
        <f t="shared" si="198"/>
        <v>0</v>
      </c>
      <c r="AS497" s="37"/>
      <c r="AT497" s="37">
        <f t="shared" si="199"/>
        <v>0</v>
      </c>
    </row>
    <row r="498" spans="1:46" ht="15" customHeight="1" x14ac:dyDescent="0.25">
      <c r="A498" s="43">
        <v>7</v>
      </c>
      <c r="B498" s="43">
        <v>900</v>
      </c>
      <c r="C498" s="44" t="s">
        <v>484</v>
      </c>
      <c r="D498" s="35">
        <v>7557586</v>
      </c>
      <c r="E498" s="36">
        <v>44688</v>
      </c>
      <c r="F498" s="58">
        <f t="shared" si="184"/>
        <v>4.6501909183569294</v>
      </c>
      <c r="G498" s="52">
        <v>3241</v>
      </c>
      <c r="H498" s="52">
        <v>18756</v>
      </c>
      <c r="I498" s="37">
        <f t="shared" si="209"/>
        <v>17.279800000000002</v>
      </c>
      <c r="J498" s="37">
        <v>30895</v>
      </c>
      <c r="K498" s="37">
        <v>28651</v>
      </c>
      <c r="L498" s="37">
        <v>31477</v>
      </c>
      <c r="M498" s="37">
        <v>32427</v>
      </c>
      <c r="N498" s="45">
        <v>39309</v>
      </c>
      <c r="O498" s="55">
        <v>44488</v>
      </c>
      <c r="P498" s="45">
        <f t="shared" si="185"/>
        <v>44488</v>
      </c>
      <c r="Q498" s="38">
        <f t="shared" si="186"/>
        <v>0</v>
      </c>
      <c r="R498" s="65">
        <v>1164334500</v>
      </c>
      <c r="S498" s="65">
        <v>4383385800</v>
      </c>
      <c r="T498" s="66">
        <f t="shared" si="187"/>
        <v>26.562446000000001</v>
      </c>
      <c r="U498" s="36">
        <v>5423</v>
      </c>
      <c r="V498">
        <v>43938</v>
      </c>
      <c r="W498">
        <f t="shared" si="200"/>
        <v>12.34</v>
      </c>
      <c r="X498" s="57">
        <v>54369148.976989701</v>
      </c>
      <c r="Y498" s="46">
        <v>21298366</v>
      </c>
      <c r="Z498" s="37">
        <f t="shared" si="188"/>
        <v>0.42013600000000001</v>
      </c>
      <c r="AA498" s="37" t="str">
        <f t="shared" si="189"/>
        <v/>
      </c>
      <c r="AB498" s="37" t="str">
        <f t="shared" si="190"/>
        <v/>
      </c>
      <c r="AC498" s="76">
        <f t="shared" si="201"/>
        <v>0</v>
      </c>
      <c r="AD498" s="76">
        <f t="shared" si="202"/>
        <v>0</v>
      </c>
      <c r="AE498" s="76">
        <f t="shared" si="208"/>
        <v>845.16378941509981</v>
      </c>
      <c r="AF498" s="76" t="str">
        <f t="shared" si="203"/>
        <v/>
      </c>
      <c r="AG498" s="37" t="str">
        <f t="shared" si="191"/>
        <v/>
      </c>
      <c r="AH498" s="37" t="str">
        <f t="shared" si="192"/>
        <v/>
      </c>
      <c r="AI498" s="38">
        <f t="shared" si="204"/>
        <v>845.16</v>
      </c>
      <c r="AJ498" s="38">
        <f t="shared" si="193"/>
        <v>845.16</v>
      </c>
      <c r="AK498" s="36">
        <f t="shared" si="194"/>
        <v>14926073</v>
      </c>
      <c r="AL498" s="39">
        <f t="shared" si="195"/>
        <v>0.12439734468690533</v>
      </c>
      <c r="AM498" s="36">
        <f t="shared" si="205"/>
        <v>916620.21715998102</v>
      </c>
      <c r="AN498" s="36">
        <f t="shared" si="206"/>
        <v>8474206</v>
      </c>
      <c r="AO498" s="36">
        <f t="shared" si="196"/>
        <v>446880</v>
      </c>
      <c r="AP498" s="36">
        <f t="shared" si="197"/>
        <v>1064918.3</v>
      </c>
      <c r="AQ498" s="36">
        <f t="shared" si="207"/>
        <v>7110706</v>
      </c>
      <c r="AR498" s="40">
        <f t="shared" si="198"/>
        <v>8474206</v>
      </c>
      <c r="AS498" s="37"/>
      <c r="AT498" s="37">
        <f t="shared" si="199"/>
        <v>1</v>
      </c>
    </row>
    <row r="499" spans="1:46" ht="15" customHeight="1" x14ac:dyDescent="0.25">
      <c r="A499" s="43">
        <v>20</v>
      </c>
      <c r="B499" s="43">
        <v>500</v>
      </c>
      <c r="C499" s="44" t="s">
        <v>485</v>
      </c>
      <c r="D499" s="35">
        <v>316811</v>
      </c>
      <c r="E499" s="36">
        <v>1115</v>
      </c>
      <c r="F499" s="58">
        <f t="shared" si="184"/>
        <v>3.0472748673841794</v>
      </c>
      <c r="G499" s="52">
        <v>35</v>
      </c>
      <c r="H499" s="52">
        <v>372</v>
      </c>
      <c r="I499" s="37">
        <f t="shared" si="209"/>
        <v>9.4085999999999999</v>
      </c>
      <c r="J499" s="37">
        <v>479</v>
      </c>
      <c r="K499" s="37">
        <v>705</v>
      </c>
      <c r="L499" s="37">
        <v>874</v>
      </c>
      <c r="M499" s="37">
        <v>1054</v>
      </c>
      <c r="N499" s="45">
        <v>1197</v>
      </c>
      <c r="O499" s="55">
        <v>1111</v>
      </c>
      <c r="P499" s="45">
        <f t="shared" si="185"/>
        <v>1197</v>
      </c>
      <c r="Q499" s="38">
        <f t="shared" si="186"/>
        <v>6.85</v>
      </c>
      <c r="R499" s="65">
        <v>4259500</v>
      </c>
      <c r="S499" s="65">
        <v>114771200</v>
      </c>
      <c r="T499" s="66">
        <f t="shared" si="187"/>
        <v>3.7112970000000001</v>
      </c>
      <c r="U499" s="36">
        <v>161</v>
      </c>
      <c r="V499">
        <v>938</v>
      </c>
      <c r="W499">
        <f t="shared" si="200"/>
        <v>17.16</v>
      </c>
      <c r="X499" s="57">
        <v>1016799.6809450201</v>
      </c>
      <c r="Y499" s="46">
        <v>551236</v>
      </c>
      <c r="Z499" s="37">
        <f t="shared" si="188"/>
        <v>0.42013600000000001</v>
      </c>
      <c r="AA499" s="37" t="str">
        <f t="shared" si="189"/>
        <v/>
      </c>
      <c r="AB499" s="37" t="str">
        <f t="shared" si="190"/>
        <v/>
      </c>
      <c r="AC499" s="76">
        <f t="shared" si="201"/>
        <v>869.55993088321543</v>
      </c>
      <c r="AD499" s="76">
        <f t="shared" si="202"/>
        <v>0</v>
      </c>
      <c r="AE499" s="76">
        <f t="shared" si="208"/>
        <v>0</v>
      </c>
      <c r="AF499" s="76" t="str">
        <f t="shared" si="203"/>
        <v/>
      </c>
      <c r="AG499" s="37" t="str">
        <f t="shared" si="191"/>
        <v/>
      </c>
      <c r="AH499" s="37" t="str">
        <f t="shared" si="192"/>
        <v/>
      </c>
      <c r="AI499" s="38">
        <f t="shared" si="204"/>
        <v>869.56</v>
      </c>
      <c r="AJ499" s="38">
        <f t="shared" si="193"/>
        <v>869.56</v>
      </c>
      <c r="AK499" s="36">
        <f t="shared" si="194"/>
        <v>542365</v>
      </c>
      <c r="AL499" s="39">
        <f t="shared" si="195"/>
        <v>0.12439734468690533</v>
      </c>
      <c r="AM499" s="36">
        <f t="shared" si="205"/>
        <v>28058.318683510246</v>
      </c>
      <c r="AN499" s="36">
        <f t="shared" si="206"/>
        <v>344869</v>
      </c>
      <c r="AO499" s="36">
        <f t="shared" si="196"/>
        <v>11150</v>
      </c>
      <c r="AP499" s="36">
        <f t="shared" si="197"/>
        <v>27561.800000000003</v>
      </c>
      <c r="AQ499" s="36">
        <f t="shared" si="207"/>
        <v>305661</v>
      </c>
      <c r="AR499" s="40">
        <f t="shared" si="198"/>
        <v>344869</v>
      </c>
      <c r="AS499" s="37"/>
      <c r="AT499" s="37">
        <f t="shared" si="199"/>
        <v>1</v>
      </c>
    </row>
    <row r="500" spans="1:46" ht="15" customHeight="1" x14ac:dyDescent="0.25">
      <c r="A500" s="43">
        <v>27</v>
      </c>
      <c r="B500" s="43">
        <v>4400</v>
      </c>
      <c r="C500" s="44" t="s">
        <v>486</v>
      </c>
      <c r="D500" s="35">
        <v>0</v>
      </c>
      <c r="E500" s="36">
        <v>70247</v>
      </c>
      <c r="F500" s="58">
        <f t="shared" si="184"/>
        <v>4.8466277817975296</v>
      </c>
      <c r="G500" s="52">
        <v>357</v>
      </c>
      <c r="H500" s="52">
        <v>28007</v>
      </c>
      <c r="I500" s="37">
        <f t="shared" si="209"/>
        <v>1.2746999999999999</v>
      </c>
      <c r="J500" s="37">
        <v>6275</v>
      </c>
      <c r="K500" s="37">
        <v>20525</v>
      </c>
      <c r="L500" s="37">
        <v>38736</v>
      </c>
      <c r="M500" s="37">
        <v>50365</v>
      </c>
      <c r="N500" s="45">
        <v>61567</v>
      </c>
      <c r="O500" s="55">
        <v>70253</v>
      </c>
      <c r="P500" s="45">
        <f t="shared" si="185"/>
        <v>70253</v>
      </c>
      <c r="Q500" s="38">
        <f t="shared" si="186"/>
        <v>0.01</v>
      </c>
      <c r="R500" s="65">
        <v>2105341600</v>
      </c>
      <c r="S500" s="65">
        <v>13424746637</v>
      </c>
      <c r="T500" s="66">
        <f t="shared" si="187"/>
        <v>15.682543000000001</v>
      </c>
      <c r="U500" s="36">
        <v>9222</v>
      </c>
      <c r="V500">
        <v>69900</v>
      </c>
      <c r="W500">
        <f t="shared" si="200"/>
        <v>13.19</v>
      </c>
      <c r="X500" s="57">
        <v>135419062.812507</v>
      </c>
      <c r="Y500" s="46">
        <v>39276803</v>
      </c>
      <c r="Z500" s="37">
        <f t="shared" si="188"/>
        <v>0.42013600000000001</v>
      </c>
      <c r="AA500" s="37" t="str">
        <f t="shared" si="189"/>
        <v/>
      </c>
      <c r="AB500" s="37" t="str">
        <f t="shared" si="190"/>
        <v/>
      </c>
      <c r="AC500" s="76">
        <f t="shared" si="201"/>
        <v>0</v>
      </c>
      <c r="AD500" s="76">
        <f t="shared" si="202"/>
        <v>0</v>
      </c>
      <c r="AE500" s="76">
        <f t="shared" si="208"/>
        <v>627.17767558954984</v>
      </c>
      <c r="AF500" s="76" t="str">
        <f t="shared" si="203"/>
        <v/>
      </c>
      <c r="AG500" s="37" t="str">
        <f t="shared" si="191"/>
        <v/>
      </c>
      <c r="AH500" s="37" t="str">
        <f t="shared" si="192"/>
        <v/>
      </c>
      <c r="AI500" s="38">
        <f t="shared" si="204"/>
        <v>627.17999999999995</v>
      </c>
      <c r="AJ500" s="38">
        <f t="shared" si="193"/>
        <v>627.17999999999995</v>
      </c>
      <c r="AK500" s="36">
        <f t="shared" si="194"/>
        <v>0</v>
      </c>
      <c r="AL500" s="39">
        <f t="shared" si="195"/>
        <v>0.12439734468690533</v>
      </c>
      <c r="AM500" s="36">
        <f t="shared" si="205"/>
        <v>0</v>
      </c>
      <c r="AN500" s="36">
        <f t="shared" si="206"/>
        <v>0</v>
      </c>
      <c r="AO500" s="36">
        <f t="shared" si="196"/>
        <v>702470</v>
      </c>
      <c r="AP500" s="36">
        <f t="shared" si="197"/>
        <v>1963840.1500000001</v>
      </c>
      <c r="AQ500" s="36">
        <f t="shared" si="207"/>
        <v>-702470</v>
      </c>
      <c r="AR500" s="40">
        <f t="shared" si="198"/>
        <v>0</v>
      </c>
      <c r="AS500" s="37"/>
      <c r="AT500" s="37">
        <f t="shared" si="199"/>
        <v>0</v>
      </c>
    </row>
    <row r="501" spans="1:46" ht="15" customHeight="1" x14ac:dyDescent="0.25">
      <c r="A501" s="43">
        <v>86</v>
      </c>
      <c r="B501" s="43">
        <v>1100</v>
      </c>
      <c r="C501" s="44" t="s">
        <v>487</v>
      </c>
      <c r="D501" s="35">
        <v>533788</v>
      </c>
      <c r="E501" s="36">
        <v>2182</v>
      </c>
      <c r="F501" s="58">
        <f t="shared" si="184"/>
        <v>3.338854746252323</v>
      </c>
      <c r="G501" s="52">
        <v>119</v>
      </c>
      <c r="H501" s="52">
        <v>844</v>
      </c>
      <c r="I501" s="37">
        <f t="shared" si="209"/>
        <v>14.099500000000001</v>
      </c>
      <c r="J501" s="37">
        <v>1124</v>
      </c>
      <c r="K501" s="37">
        <v>1132</v>
      </c>
      <c r="L501" s="37">
        <v>1394</v>
      </c>
      <c r="M501" s="37">
        <v>1633</v>
      </c>
      <c r="N501" s="45">
        <v>2059</v>
      </c>
      <c r="O501" s="55">
        <v>2159</v>
      </c>
      <c r="P501" s="45">
        <f t="shared" si="185"/>
        <v>2159</v>
      </c>
      <c r="Q501" s="38">
        <f t="shared" si="186"/>
        <v>0</v>
      </c>
      <c r="R501" s="65">
        <v>54236700</v>
      </c>
      <c r="S501" s="65">
        <v>216729600</v>
      </c>
      <c r="T501" s="66">
        <f t="shared" si="187"/>
        <v>25.025054000000001</v>
      </c>
      <c r="U501" s="36">
        <v>229</v>
      </c>
      <c r="V501">
        <v>2202</v>
      </c>
      <c r="W501">
        <f t="shared" si="200"/>
        <v>10.4</v>
      </c>
      <c r="X501" s="57">
        <v>2404448.6981110401</v>
      </c>
      <c r="Y501" s="46">
        <v>1408444</v>
      </c>
      <c r="Z501" s="37">
        <f t="shared" si="188"/>
        <v>0.42013600000000001</v>
      </c>
      <c r="AA501" s="37" t="str">
        <f t="shared" si="189"/>
        <v/>
      </c>
      <c r="AB501" s="37" t="str">
        <f t="shared" si="190"/>
        <v/>
      </c>
      <c r="AC501" s="76">
        <f t="shared" si="201"/>
        <v>933.96321978797437</v>
      </c>
      <c r="AD501" s="76">
        <f t="shared" si="202"/>
        <v>0</v>
      </c>
      <c r="AE501" s="76">
        <f t="shared" si="208"/>
        <v>0</v>
      </c>
      <c r="AF501" s="76" t="str">
        <f t="shared" si="203"/>
        <v/>
      </c>
      <c r="AG501" s="37" t="str">
        <f t="shared" si="191"/>
        <v/>
      </c>
      <c r="AH501" s="37" t="str">
        <f t="shared" si="192"/>
        <v/>
      </c>
      <c r="AI501" s="38">
        <f t="shared" si="204"/>
        <v>933.96</v>
      </c>
      <c r="AJ501" s="38">
        <f t="shared" si="193"/>
        <v>933.96</v>
      </c>
      <c r="AK501" s="36">
        <f t="shared" si="194"/>
        <v>1027705</v>
      </c>
      <c r="AL501" s="39">
        <f t="shared" si="195"/>
        <v>0.12439734468690533</v>
      </c>
      <c r="AM501" s="36">
        <f t="shared" si="205"/>
        <v>61441.96329572222</v>
      </c>
      <c r="AN501" s="36">
        <f t="shared" si="206"/>
        <v>595230</v>
      </c>
      <c r="AO501" s="36">
        <f t="shared" si="196"/>
        <v>21820</v>
      </c>
      <c r="AP501" s="36">
        <f t="shared" si="197"/>
        <v>70422.2</v>
      </c>
      <c r="AQ501" s="36">
        <f t="shared" si="207"/>
        <v>511968</v>
      </c>
      <c r="AR501" s="40">
        <f t="shared" si="198"/>
        <v>595230</v>
      </c>
      <c r="AS501" s="37"/>
      <c r="AT501" s="37">
        <f t="shared" si="199"/>
        <v>1</v>
      </c>
    </row>
    <row r="502" spans="1:46" ht="15" customHeight="1" x14ac:dyDescent="0.25">
      <c r="A502" s="43">
        <v>27</v>
      </c>
      <c r="B502" s="43">
        <v>1800</v>
      </c>
      <c r="C502" s="44" t="s">
        <v>488</v>
      </c>
      <c r="D502" s="35">
        <v>216982</v>
      </c>
      <c r="E502" s="36">
        <v>2051</v>
      </c>
      <c r="F502" s="58">
        <f t="shared" si="184"/>
        <v>3.3119656603683665</v>
      </c>
      <c r="G502" s="52">
        <v>72</v>
      </c>
      <c r="H502" s="52">
        <v>747</v>
      </c>
      <c r="I502" s="37">
        <f t="shared" si="209"/>
        <v>9.6386000000000003</v>
      </c>
      <c r="J502" s="37">
        <v>1169</v>
      </c>
      <c r="K502" s="37">
        <v>1421</v>
      </c>
      <c r="L502" s="37">
        <v>2005</v>
      </c>
      <c r="M502" s="37">
        <v>2088</v>
      </c>
      <c r="N502" s="45">
        <v>1768</v>
      </c>
      <c r="O502" s="55">
        <v>1743</v>
      </c>
      <c r="P502" s="45">
        <f t="shared" si="185"/>
        <v>2088</v>
      </c>
      <c r="Q502" s="38">
        <f t="shared" si="186"/>
        <v>1.77</v>
      </c>
      <c r="R502" s="65">
        <v>66713000</v>
      </c>
      <c r="S502" s="65">
        <v>265518549</v>
      </c>
      <c r="T502" s="66">
        <f t="shared" si="187"/>
        <v>25.125551999999999</v>
      </c>
      <c r="U502" s="36">
        <v>342</v>
      </c>
      <c r="V502">
        <v>1650</v>
      </c>
      <c r="W502">
        <f t="shared" si="200"/>
        <v>20.73</v>
      </c>
      <c r="X502" s="57">
        <v>3076002.4833726799</v>
      </c>
      <c r="Y502" s="46">
        <v>1568216</v>
      </c>
      <c r="Z502" s="37">
        <f t="shared" si="188"/>
        <v>0.42013600000000001</v>
      </c>
      <c r="AA502" s="37" t="str">
        <f t="shared" si="189"/>
        <v/>
      </c>
      <c r="AB502" s="37" t="str">
        <f t="shared" si="190"/>
        <v/>
      </c>
      <c r="AC502" s="76">
        <f t="shared" si="201"/>
        <v>928.02403916518369</v>
      </c>
      <c r="AD502" s="76">
        <f t="shared" si="202"/>
        <v>0</v>
      </c>
      <c r="AE502" s="76">
        <f t="shared" si="208"/>
        <v>0</v>
      </c>
      <c r="AF502" s="76" t="str">
        <f t="shared" si="203"/>
        <v/>
      </c>
      <c r="AG502" s="37" t="str">
        <f t="shared" si="191"/>
        <v/>
      </c>
      <c r="AH502" s="37" t="str">
        <f t="shared" si="192"/>
        <v/>
      </c>
      <c r="AI502" s="38">
        <f t="shared" si="204"/>
        <v>928.02</v>
      </c>
      <c r="AJ502" s="38">
        <f t="shared" si="193"/>
        <v>928.02</v>
      </c>
      <c r="AK502" s="36">
        <f t="shared" si="194"/>
        <v>611030</v>
      </c>
      <c r="AL502" s="39">
        <f t="shared" si="195"/>
        <v>0.12439734468690533</v>
      </c>
      <c r="AM502" s="36">
        <f t="shared" si="205"/>
        <v>49018.524879185672</v>
      </c>
      <c r="AN502" s="36">
        <f t="shared" si="206"/>
        <v>266001</v>
      </c>
      <c r="AO502" s="36">
        <f t="shared" si="196"/>
        <v>20510</v>
      </c>
      <c r="AP502" s="36">
        <f t="shared" si="197"/>
        <v>78410.8</v>
      </c>
      <c r="AQ502" s="36">
        <f t="shared" si="207"/>
        <v>196472</v>
      </c>
      <c r="AR502" s="40">
        <f t="shared" si="198"/>
        <v>266001</v>
      </c>
      <c r="AS502" s="37"/>
      <c r="AT502" s="37">
        <f t="shared" si="199"/>
        <v>1</v>
      </c>
    </row>
    <row r="503" spans="1:46" ht="15" customHeight="1" x14ac:dyDescent="0.25">
      <c r="A503" s="43">
        <v>7</v>
      </c>
      <c r="B503" s="43">
        <v>1000</v>
      </c>
      <c r="C503" s="44" t="s">
        <v>489</v>
      </c>
      <c r="D503" s="35">
        <v>630445</v>
      </c>
      <c r="E503" s="36">
        <v>1701</v>
      </c>
      <c r="F503" s="58">
        <f t="shared" si="184"/>
        <v>3.230704313612569</v>
      </c>
      <c r="G503" s="52">
        <v>253</v>
      </c>
      <c r="H503" s="52">
        <v>681</v>
      </c>
      <c r="I503" s="37">
        <f t="shared" si="209"/>
        <v>37.151200000000003</v>
      </c>
      <c r="J503" s="37">
        <v>1307</v>
      </c>
      <c r="K503" s="37">
        <v>1516</v>
      </c>
      <c r="L503" s="37">
        <v>1526</v>
      </c>
      <c r="M503" s="37">
        <v>1678</v>
      </c>
      <c r="N503" s="45">
        <v>1756</v>
      </c>
      <c r="O503" s="55">
        <v>1710</v>
      </c>
      <c r="P503" s="45">
        <f t="shared" si="185"/>
        <v>1756</v>
      </c>
      <c r="Q503" s="38">
        <f t="shared" si="186"/>
        <v>3.13</v>
      </c>
      <c r="R503" s="65">
        <v>12117800</v>
      </c>
      <c r="S503" s="65">
        <v>114682200</v>
      </c>
      <c r="T503" s="66">
        <f t="shared" si="187"/>
        <v>10.566417</v>
      </c>
      <c r="U503" s="36">
        <v>262</v>
      </c>
      <c r="V503">
        <v>1668</v>
      </c>
      <c r="W503">
        <f t="shared" si="200"/>
        <v>15.71</v>
      </c>
      <c r="X503" s="57">
        <v>1081246.7644330401</v>
      </c>
      <c r="Y503" s="46">
        <v>877600</v>
      </c>
      <c r="Z503" s="37">
        <f t="shared" si="188"/>
        <v>0.42013600000000001</v>
      </c>
      <c r="AA503" s="37" t="str">
        <f t="shared" si="189"/>
        <v/>
      </c>
      <c r="AB503" s="37" t="str">
        <f t="shared" si="190"/>
        <v/>
      </c>
      <c r="AC503" s="76">
        <f t="shared" si="201"/>
        <v>910.07527667780346</v>
      </c>
      <c r="AD503" s="76">
        <f t="shared" si="202"/>
        <v>0</v>
      </c>
      <c r="AE503" s="76">
        <f t="shared" si="208"/>
        <v>0</v>
      </c>
      <c r="AF503" s="76" t="str">
        <f t="shared" si="203"/>
        <v/>
      </c>
      <c r="AG503" s="37" t="str">
        <f t="shared" si="191"/>
        <v/>
      </c>
      <c r="AH503" s="37" t="str">
        <f t="shared" si="192"/>
        <v/>
      </c>
      <c r="AI503" s="38">
        <f t="shared" si="204"/>
        <v>910.08</v>
      </c>
      <c r="AJ503" s="38">
        <f t="shared" si="193"/>
        <v>910.08</v>
      </c>
      <c r="AK503" s="36">
        <f t="shared" si="194"/>
        <v>1093775</v>
      </c>
      <c r="AL503" s="39">
        <f t="shared" si="195"/>
        <v>0.12439734468690533</v>
      </c>
      <c r="AM503" s="36">
        <f t="shared" si="205"/>
        <v>57637.021713783848</v>
      </c>
      <c r="AN503" s="36">
        <f t="shared" si="206"/>
        <v>688082</v>
      </c>
      <c r="AO503" s="36">
        <f t="shared" si="196"/>
        <v>17010</v>
      </c>
      <c r="AP503" s="36">
        <f t="shared" si="197"/>
        <v>43880</v>
      </c>
      <c r="AQ503" s="36">
        <f t="shared" si="207"/>
        <v>613435</v>
      </c>
      <c r="AR503" s="40">
        <f t="shared" si="198"/>
        <v>688082</v>
      </c>
      <c r="AS503" s="37"/>
      <c r="AT503" s="37">
        <f t="shared" si="199"/>
        <v>1</v>
      </c>
    </row>
    <row r="504" spans="1:46" ht="15" customHeight="1" x14ac:dyDescent="0.25">
      <c r="A504" s="43">
        <v>50</v>
      </c>
      <c r="B504" s="43">
        <v>1500</v>
      </c>
      <c r="C504" s="44" t="s">
        <v>490</v>
      </c>
      <c r="D504" s="35">
        <v>53022</v>
      </c>
      <c r="E504" s="36">
        <v>145</v>
      </c>
      <c r="F504" s="58">
        <f t="shared" si="184"/>
        <v>2.1613680022349748</v>
      </c>
      <c r="G504" s="52">
        <v>41</v>
      </c>
      <c r="H504" s="52">
        <v>96</v>
      </c>
      <c r="I504" s="37">
        <f t="shared" si="209"/>
        <v>42.708300000000001</v>
      </c>
      <c r="J504" s="37">
        <v>328</v>
      </c>
      <c r="K504" s="37">
        <v>253</v>
      </c>
      <c r="L504" s="37">
        <v>206</v>
      </c>
      <c r="M504" s="37">
        <v>189</v>
      </c>
      <c r="N504" s="48">
        <v>176</v>
      </c>
      <c r="O504" s="55">
        <v>144</v>
      </c>
      <c r="P504" s="45">
        <f t="shared" si="185"/>
        <v>328</v>
      </c>
      <c r="Q504" s="38">
        <f t="shared" si="186"/>
        <v>55.79</v>
      </c>
      <c r="R504" s="65">
        <v>1125600</v>
      </c>
      <c r="S504" s="65">
        <v>7800600</v>
      </c>
      <c r="T504" s="66">
        <f t="shared" si="187"/>
        <v>14.429658999999999</v>
      </c>
      <c r="U504" s="36">
        <v>31</v>
      </c>
      <c r="V504">
        <v>137</v>
      </c>
      <c r="W504">
        <f t="shared" si="200"/>
        <v>22.63</v>
      </c>
      <c r="X504" s="57">
        <v>63051.981897922902</v>
      </c>
      <c r="Y504" s="46">
        <v>30000</v>
      </c>
      <c r="Z504" s="37">
        <f t="shared" si="188"/>
        <v>0.42013600000000001</v>
      </c>
      <c r="AA504" s="37" t="str">
        <f t="shared" si="189"/>
        <v/>
      </c>
      <c r="AB504" s="37" t="str">
        <f t="shared" si="190"/>
        <v/>
      </c>
      <c r="AC504" s="76">
        <f t="shared" si="201"/>
        <v>673.88348022965454</v>
      </c>
      <c r="AD504" s="76">
        <f t="shared" si="202"/>
        <v>0</v>
      </c>
      <c r="AE504" s="76">
        <f t="shared" si="208"/>
        <v>0</v>
      </c>
      <c r="AF504" s="76" t="str">
        <f t="shared" si="203"/>
        <v/>
      </c>
      <c r="AG504" s="37" t="str">
        <f t="shared" si="191"/>
        <v/>
      </c>
      <c r="AH504" s="37" t="str">
        <f t="shared" si="192"/>
        <v/>
      </c>
      <c r="AI504" s="38">
        <f t="shared" si="204"/>
        <v>673.88</v>
      </c>
      <c r="AJ504" s="38">
        <f t="shared" si="193"/>
        <v>673.88</v>
      </c>
      <c r="AK504" s="36">
        <f t="shared" si="194"/>
        <v>71222</v>
      </c>
      <c r="AL504" s="39">
        <f t="shared" si="195"/>
        <v>0.12439734468690533</v>
      </c>
      <c r="AM504" s="36">
        <f t="shared" si="205"/>
        <v>2264.0316733016771</v>
      </c>
      <c r="AN504" s="36">
        <f t="shared" si="206"/>
        <v>55286</v>
      </c>
      <c r="AO504" s="36">
        <f t="shared" si="196"/>
        <v>1450</v>
      </c>
      <c r="AP504" s="36">
        <f t="shared" si="197"/>
        <v>1500</v>
      </c>
      <c r="AQ504" s="36">
        <f t="shared" si="207"/>
        <v>51572</v>
      </c>
      <c r="AR504" s="40">
        <f t="shared" si="198"/>
        <v>55286</v>
      </c>
      <c r="AS504" s="37"/>
      <c r="AT504" s="37">
        <f t="shared" si="199"/>
        <v>1</v>
      </c>
    </row>
    <row r="505" spans="1:46" ht="15" customHeight="1" x14ac:dyDescent="0.25">
      <c r="A505" s="43">
        <v>62</v>
      </c>
      <c r="B505" s="43">
        <v>1100</v>
      </c>
      <c r="C505" s="44" t="s">
        <v>491</v>
      </c>
      <c r="D505" s="35">
        <v>1349617</v>
      </c>
      <c r="E505" s="36">
        <v>42139</v>
      </c>
      <c r="F505" s="58">
        <f t="shared" si="184"/>
        <v>4.624684225158294</v>
      </c>
      <c r="G505" s="52">
        <v>823</v>
      </c>
      <c r="H505" s="52">
        <v>15931</v>
      </c>
      <c r="I505" s="37">
        <f t="shared" si="209"/>
        <v>5.1659999999999995</v>
      </c>
      <c r="J505" s="37">
        <v>25186</v>
      </c>
      <c r="K505" s="37">
        <v>26990</v>
      </c>
      <c r="L505" s="37">
        <v>30954</v>
      </c>
      <c r="M505" s="37">
        <v>34947</v>
      </c>
      <c r="N505" s="45">
        <v>38018</v>
      </c>
      <c r="O505" s="55">
        <v>42088</v>
      </c>
      <c r="P505" s="45">
        <f t="shared" si="185"/>
        <v>42088</v>
      </c>
      <c r="Q505" s="38">
        <f t="shared" si="186"/>
        <v>0</v>
      </c>
      <c r="R505" s="65">
        <v>1035848300</v>
      </c>
      <c r="S505" s="65">
        <v>5232345197</v>
      </c>
      <c r="T505" s="66">
        <f t="shared" si="187"/>
        <v>19.797018000000001</v>
      </c>
      <c r="U505" s="36">
        <v>7437</v>
      </c>
      <c r="V505">
        <v>41673</v>
      </c>
      <c r="W505">
        <f t="shared" si="200"/>
        <v>17.850000000000001</v>
      </c>
      <c r="X505" s="57">
        <v>58522562.789640099</v>
      </c>
      <c r="Y505" s="46">
        <v>24369851</v>
      </c>
      <c r="Z505" s="37">
        <f t="shared" si="188"/>
        <v>0.42013600000000001</v>
      </c>
      <c r="AA505" s="37" t="str">
        <f t="shared" si="189"/>
        <v/>
      </c>
      <c r="AB505" s="37" t="str">
        <f t="shared" si="190"/>
        <v/>
      </c>
      <c r="AC505" s="76">
        <f t="shared" si="201"/>
        <v>0</v>
      </c>
      <c r="AD505" s="76">
        <f t="shared" si="202"/>
        <v>0</v>
      </c>
      <c r="AE505" s="76">
        <f t="shared" si="208"/>
        <v>754.08489763329999</v>
      </c>
      <c r="AF505" s="76" t="str">
        <f t="shared" si="203"/>
        <v/>
      </c>
      <c r="AG505" s="37" t="str">
        <f t="shared" si="191"/>
        <v/>
      </c>
      <c r="AH505" s="37" t="str">
        <f t="shared" si="192"/>
        <v/>
      </c>
      <c r="AI505" s="38">
        <f t="shared" si="204"/>
        <v>754.08</v>
      </c>
      <c r="AJ505" s="38">
        <f t="shared" si="193"/>
        <v>754.08</v>
      </c>
      <c r="AK505" s="36">
        <f t="shared" si="194"/>
        <v>7188742</v>
      </c>
      <c r="AL505" s="39">
        <f t="shared" si="195"/>
        <v>0.12439734468690533</v>
      </c>
      <c r="AM505" s="36">
        <f t="shared" si="205"/>
        <v>726371.64529492613</v>
      </c>
      <c r="AN505" s="36">
        <f t="shared" si="206"/>
        <v>2075989</v>
      </c>
      <c r="AO505" s="36">
        <f t="shared" si="196"/>
        <v>421390</v>
      </c>
      <c r="AP505" s="36">
        <f t="shared" si="197"/>
        <v>1218492.55</v>
      </c>
      <c r="AQ505" s="36">
        <f t="shared" si="207"/>
        <v>928227</v>
      </c>
      <c r="AR505" s="40">
        <f t="shared" si="198"/>
        <v>2075989</v>
      </c>
      <c r="AS505" s="37"/>
      <c r="AT505" s="37">
        <f t="shared" si="199"/>
        <v>1</v>
      </c>
    </row>
    <row r="506" spans="1:46" ht="15" customHeight="1" x14ac:dyDescent="0.25">
      <c r="A506" s="43">
        <v>31</v>
      </c>
      <c r="B506" s="43">
        <v>2300</v>
      </c>
      <c r="C506" s="44" t="s">
        <v>492</v>
      </c>
      <c r="D506" s="35">
        <v>265250</v>
      </c>
      <c r="E506" s="36">
        <v>611</v>
      </c>
      <c r="F506" s="58">
        <f t="shared" si="184"/>
        <v>2.786041210242554</v>
      </c>
      <c r="G506" s="52">
        <v>112</v>
      </c>
      <c r="H506" s="52">
        <v>273</v>
      </c>
      <c r="I506" s="37">
        <f t="shared" si="209"/>
        <v>41.025600000000004</v>
      </c>
      <c r="J506" s="37">
        <v>682</v>
      </c>
      <c r="K506" s="37">
        <v>757</v>
      </c>
      <c r="L506" s="37">
        <v>618</v>
      </c>
      <c r="M506" s="37">
        <v>695</v>
      </c>
      <c r="N506" s="48">
        <v>701</v>
      </c>
      <c r="O506" s="55">
        <v>610</v>
      </c>
      <c r="P506" s="45">
        <f t="shared" si="185"/>
        <v>757</v>
      </c>
      <c r="Q506" s="38">
        <f t="shared" si="186"/>
        <v>19.29</v>
      </c>
      <c r="R506" s="65">
        <v>1959600</v>
      </c>
      <c r="S506" s="65">
        <v>26384274</v>
      </c>
      <c r="T506" s="66">
        <f t="shared" si="187"/>
        <v>7.4271510000000003</v>
      </c>
      <c r="U506" s="36">
        <v>73</v>
      </c>
      <c r="V506">
        <v>550</v>
      </c>
      <c r="W506">
        <f t="shared" si="200"/>
        <v>13.27</v>
      </c>
      <c r="X506" s="57">
        <v>359421.21891011298</v>
      </c>
      <c r="Y506" s="46">
        <v>210052</v>
      </c>
      <c r="Z506" s="37">
        <f t="shared" si="188"/>
        <v>0.42013600000000001</v>
      </c>
      <c r="AA506" s="37" t="str">
        <f t="shared" si="189"/>
        <v/>
      </c>
      <c r="AB506" s="37" t="str">
        <f t="shared" si="190"/>
        <v/>
      </c>
      <c r="AC506" s="76">
        <f t="shared" si="201"/>
        <v>811.85942439474456</v>
      </c>
      <c r="AD506" s="76">
        <f t="shared" si="202"/>
        <v>0</v>
      </c>
      <c r="AE506" s="76">
        <f t="shared" si="208"/>
        <v>0</v>
      </c>
      <c r="AF506" s="76" t="str">
        <f t="shared" si="203"/>
        <v/>
      </c>
      <c r="AG506" s="37" t="str">
        <f t="shared" si="191"/>
        <v/>
      </c>
      <c r="AH506" s="37" t="str">
        <f t="shared" si="192"/>
        <v/>
      </c>
      <c r="AI506" s="38">
        <f t="shared" si="204"/>
        <v>811.86</v>
      </c>
      <c r="AJ506" s="38">
        <f t="shared" si="193"/>
        <v>811.86</v>
      </c>
      <c r="AK506" s="36">
        <f t="shared" si="194"/>
        <v>345041</v>
      </c>
      <c r="AL506" s="39">
        <f t="shared" si="195"/>
        <v>0.12439734468690533</v>
      </c>
      <c r="AM506" s="36">
        <f t="shared" si="205"/>
        <v>9925.7885299128629</v>
      </c>
      <c r="AN506" s="36">
        <f t="shared" si="206"/>
        <v>275176</v>
      </c>
      <c r="AO506" s="36">
        <f t="shared" si="196"/>
        <v>6110</v>
      </c>
      <c r="AP506" s="36">
        <f t="shared" si="197"/>
        <v>10502.6</v>
      </c>
      <c r="AQ506" s="36">
        <f t="shared" si="207"/>
        <v>259140</v>
      </c>
      <c r="AR506" s="40">
        <f t="shared" si="198"/>
        <v>275176</v>
      </c>
      <c r="AS506" s="37"/>
      <c r="AT506" s="37">
        <f t="shared" si="199"/>
        <v>1</v>
      </c>
    </row>
    <row r="507" spans="1:46" ht="15" customHeight="1" x14ac:dyDescent="0.25">
      <c r="A507" s="43">
        <v>37</v>
      </c>
      <c r="B507" s="43">
        <v>600</v>
      </c>
      <c r="C507" s="44" t="s">
        <v>493</v>
      </c>
      <c r="D507" s="35">
        <v>51498</v>
      </c>
      <c r="E507" s="36">
        <v>116</v>
      </c>
      <c r="F507" s="58">
        <f t="shared" si="184"/>
        <v>2.0644579892269186</v>
      </c>
      <c r="G507" s="52">
        <v>75</v>
      </c>
      <c r="H507" s="52">
        <v>111</v>
      </c>
      <c r="I507" s="37">
        <f t="shared" si="209"/>
        <v>67.567599999999999</v>
      </c>
      <c r="J507" s="37">
        <v>264</v>
      </c>
      <c r="K507" s="37">
        <v>279</v>
      </c>
      <c r="L507" s="37">
        <v>211</v>
      </c>
      <c r="M507" s="37">
        <v>174</v>
      </c>
      <c r="N507" s="48">
        <v>162</v>
      </c>
      <c r="O507" s="55">
        <v>116</v>
      </c>
      <c r="P507" s="45">
        <f t="shared" si="185"/>
        <v>279</v>
      </c>
      <c r="Q507" s="38">
        <f t="shared" si="186"/>
        <v>58.42</v>
      </c>
      <c r="R507" s="65">
        <v>384700</v>
      </c>
      <c r="S507" s="65">
        <v>3135581</v>
      </c>
      <c r="T507" s="66">
        <f t="shared" si="187"/>
        <v>12.268859000000001</v>
      </c>
      <c r="U507" s="36">
        <v>62</v>
      </c>
      <c r="V507">
        <v>220</v>
      </c>
      <c r="W507">
        <f t="shared" si="200"/>
        <v>28.18</v>
      </c>
      <c r="X507" s="57">
        <v>28961.283575080201</v>
      </c>
      <c r="Y507" s="46">
        <v>49996</v>
      </c>
      <c r="Z507" s="37">
        <f t="shared" si="188"/>
        <v>0.42013600000000001</v>
      </c>
      <c r="AA507" s="37" t="str">
        <f t="shared" si="189"/>
        <v/>
      </c>
      <c r="AB507" s="37" t="str">
        <f t="shared" si="190"/>
        <v/>
      </c>
      <c r="AC507" s="76">
        <f t="shared" si="201"/>
        <v>652.47828728647414</v>
      </c>
      <c r="AD507" s="76">
        <f t="shared" si="202"/>
        <v>0</v>
      </c>
      <c r="AE507" s="76">
        <f t="shared" si="208"/>
        <v>0</v>
      </c>
      <c r="AF507" s="76" t="str">
        <f t="shared" si="203"/>
        <v/>
      </c>
      <c r="AG507" s="37" t="str">
        <f t="shared" si="191"/>
        <v/>
      </c>
      <c r="AH507" s="37" t="str">
        <f t="shared" si="192"/>
        <v/>
      </c>
      <c r="AI507" s="38">
        <f t="shared" si="204"/>
        <v>652.48</v>
      </c>
      <c r="AJ507" s="38">
        <f t="shared" si="193"/>
        <v>652.48</v>
      </c>
      <c r="AK507" s="36">
        <f t="shared" si="194"/>
        <v>63520</v>
      </c>
      <c r="AL507" s="39">
        <f t="shared" si="195"/>
        <v>0.12439734468690533</v>
      </c>
      <c r="AM507" s="36">
        <f t="shared" si="205"/>
        <v>1495.5048778259759</v>
      </c>
      <c r="AN507" s="36">
        <f t="shared" si="206"/>
        <v>52994</v>
      </c>
      <c r="AO507" s="36">
        <f t="shared" si="196"/>
        <v>1160</v>
      </c>
      <c r="AP507" s="36">
        <f t="shared" si="197"/>
        <v>2499.8000000000002</v>
      </c>
      <c r="AQ507" s="36">
        <f t="shared" si="207"/>
        <v>50338</v>
      </c>
      <c r="AR507" s="40">
        <f t="shared" si="198"/>
        <v>52994</v>
      </c>
      <c r="AS507" s="37"/>
      <c r="AT507" s="37">
        <f t="shared" si="199"/>
        <v>1</v>
      </c>
    </row>
    <row r="508" spans="1:46" ht="15" customHeight="1" x14ac:dyDescent="0.25">
      <c r="A508" s="43">
        <v>82</v>
      </c>
      <c r="B508" s="43">
        <v>1100</v>
      </c>
      <c r="C508" s="44" t="s">
        <v>494</v>
      </c>
      <c r="D508" s="35">
        <v>0</v>
      </c>
      <c r="E508" s="36">
        <v>667</v>
      </c>
      <c r="F508" s="58">
        <f t="shared" si="184"/>
        <v>2.8241258339165491</v>
      </c>
      <c r="G508" s="52">
        <v>137</v>
      </c>
      <c r="H508" s="52">
        <v>328</v>
      </c>
      <c r="I508" s="37">
        <f t="shared" si="209"/>
        <v>41.768300000000004</v>
      </c>
      <c r="J508" s="37">
        <v>513</v>
      </c>
      <c r="K508" s="37">
        <v>543</v>
      </c>
      <c r="L508" s="37">
        <v>602</v>
      </c>
      <c r="M508" s="37">
        <v>602</v>
      </c>
      <c r="N508" s="48">
        <v>689</v>
      </c>
      <c r="O508" s="55">
        <v>664</v>
      </c>
      <c r="P508" s="45">
        <f t="shared" si="185"/>
        <v>689</v>
      </c>
      <c r="Q508" s="38">
        <f t="shared" si="186"/>
        <v>3.19</v>
      </c>
      <c r="R508" s="65">
        <v>10665000</v>
      </c>
      <c r="S508" s="65">
        <v>201747400</v>
      </c>
      <c r="T508" s="66">
        <f t="shared" si="187"/>
        <v>5.2863129999999998</v>
      </c>
      <c r="U508" s="36">
        <v>215</v>
      </c>
      <c r="V508">
        <v>682</v>
      </c>
      <c r="W508">
        <f t="shared" si="200"/>
        <v>31.52</v>
      </c>
      <c r="X508" s="57">
        <v>1605509.14440471</v>
      </c>
      <c r="Y508" s="46">
        <v>945592</v>
      </c>
      <c r="Z508" s="37">
        <f t="shared" si="188"/>
        <v>0.42013600000000001</v>
      </c>
      <c r="AA508" s="37" t="str">
        <f t="shared" si="189"/>
        <v/>
      </c>
      <c r="AB508" s="37" t="str">
        <f t="shared" si="190"/>
        <v/>
      </c>
      <c r="AC508" s="76">
        <f t="shared" si="201"/>
        <v>820.27144181798565</v>
      </c>
      <c r="AD508" s="76">
        <f t="shared" si="202"/>
        <v>0</v>
      </c>
      <c r="AE508" s="76">
        <f t="shared" si="208"/>
        <v>0</v>
      </c>
      <c r="AF508" s="76" t="str">
        <f t="shared" si="203"/>
        <v/>
      </c>
      <c r="AG508" s="37" t="str">
        <f t="shared" si="191"/>
        <v/>
      </c>
      <c r="AH508" s="37" t="str">
        <f t="shared" si="192"/>
        <v/>
      </c>
      <c r="AI508" s="38">
        <f t="shared" si="204"/>
        <v>820.27</v>
      </c>
      <c r="AJ508" s="38">
        <f t="shared" si="193"/>
        <v>820.27</v>
      </c>
      <c r="AK508" s="36">
        <f t="shared" si="194"/>
        <v>0</v>
      </c>
      <c r="AL508" s="39">
        <f t="shared" si="195"/>
        <v>0.12439734468690533</v>
      </c>
      <c r="AM508" s="36">
        <f t="shared" si="205"/>
        <v>0</v>
      </c>
      <c r="AN508" s="36">
        <f t="shared" si="206"/>
        <v>0</v>
      </c>
      <c r="AO508" s="36">
        <f t="shared" si="196"/>
        <v>6670</v>
      </c>
      <c r="AP508" s="36">
        <f t="shared" si="197"/>
        <v>47279.600000000006</v>
      </c>
      <c r="AQ508" s="36">
        <f t="shared" si="207"/>
        <v>-6670</v>
      </c>
      <c r="AR508" s="40">
        <f t="shared" si="198"/>
        <v>0</v>
      </c>
      <c r="AS508" s="37"/>
      <c r="AT508" s="37">
        <f t="shared" si="199"/>
        <v>0</v>
      </c>
    </row>
    <row r="509" spans="1:46" ht="15" customHeight="1" x14ac:dyDescent="0.25">
      <c r="A509" s="43">
        <v>42</v>
      </c>
      <c r="B509" s="43">
        <v>1000</v>
      </c>
      <c r="C509" s="44" t="s">
        <v>495</v>
      </c>
      <c r="D509" s="35">
        <v>2706253</v>
      </c>
      <c r="E509" s="36">
        <v>13618</v>
      </c>
      <c r="F509" s="58">
        <f t="shared" si="184"/>
        <v>4.1341133298423243</v>
      </c>
      <c r="G509" s="52">
        <v>613</v>
      </c>
      <c r="H509" s="52">
        <v>6000</v>
      </c>
      <c r="I509" s="37">
        <f t="shared" si="209"/>
        <v>10.216699999999999</v>
      </c>
      <c r="J509" s="37">
        <v>9886</v>
      </c>
      <c r="K509" s="37">
        <v>11161</v>
      </c>
      <c r="L509" s="37">
        <v>12023</v>
      </c>
      <c r="M509" s="37">
        <v>12735</v>
      </c>
      <c r="N509" s="45">
        <v>13680</v>
      </c>
      <c r="O509" s="55">
        <v>13628</v>
      </c>
      <c r="P509" s="45">
        <f t="shared" si="185"/>
        <v>13680</v>
      </c>
      <c r="Q509" s="38">
        <f t="shared" si="186"/>
        <v>0.45</v>
      </c>
      <c r="R509" s="65">
        <v>340500400</v>
      </c>
      <c r="S509" s="65">
        <v>1058820061</v>
      </c>
      <c r="T509" s="66">
        <f t="shared" si="187"/>
        <v>32.158476</v>
      </c>
      <c r="U509" s="36">
        <v>2101</v>
      </c>
      <c r="V509">
        <v>13728</v>
      </c>
      <c r="W509">
        <f t="shared" si="200"/>
        <v>15.3</v>
      </c>
      <c r="X509" s="57">
        <v>13209458.966614</v>
      </c>
      <c r="Y509" s="46">
        <v>7567527</v>
      </c>
      <c r="Z509" s="37">
        <f t="shared" si="188"/>
        <v>0.42013600000000001</v>
      </c>
      <c r="AA509" s="37" t="str">
        <f t="shared" si="189"/>
        <v/>
      </c>
      <c r="AB509" s="37" t="str">
        <f t="shared" si="190"/>
        <v/>
      </c>
      <c r="AC509" s="76">
        <f t="shared" si="201"/>
        <v>0</v>
      </c>
      <c r="AD509" s="76">
        <f t="shared" si="202"/>
        <v>0</v>
      </c>
      <c r="AE509" s="76">
        <f t="shared" si="208"/>
        <v>856.37495814059992</v>
      </c>
      <c r="AF509" s="76" t="str">
        <f t="shared" si="203"/>
        <v/>
      </c>
      <c r="AG509" s="37" t="str">
        <f t="shared" si="191"/>
        <v/>
      </c>
      <c r="AH509" s="37" t="str">
        <f t="shared" si="192"/>
        <v/>
      </c>
      <c r="AI509" s="38">
        <f t="shared" si="204"/>
        <v>856.37</v>
      </c>
      <c r="AJ509" s="38">
        <f t="shared" si="193"/>
        <v>856.37</v>
      </c>
      <c r="AK509" s="36">
        <f t="shared" si="194"/>
        <v>6112277</v>
      </c>
      <c r="AL509" s="39">
        <f t="shared" si="195"/>
        <v>0.12439734468690533</v>
      </c>
      <c r="AM509" s="36">
        <f t="shared" si="205"/>
        <v>423700.34153987205</v>
      </c>
      <c r="AN509" s="36">
        <f t="shared" si="206"/>
        <v>3129953</v>
      </c>
      <c r="AO509" s="36">
        <f t="shared" si="196"/>
        <v>136180</v>
      </c>
      <c r="AP509" s="36">
        <f t="shared" si="197"/>
        <v>378376.35000000003</v>
      </c>
      <c r="AQ509" s="36">
        <f t="shared" si="207"/>
        <v>2570073</v>
      </c>
      <c r="AR509" s="40">
        <f t="shared" si="198"/>
        <v>3129953</v>
      </c>
      <c r="AS509" s="37"/>
      <c r="AT509" s="37">
        <f t="shared" si="199"/>
        <v>1</v>
      </c>
    </row>
    <row r="510" spans="1:46" ht="15" customHeight="1" x14ac:dyDescent="0.25">
      <c r="A510" s="43">
        <v>10</v>
      </c>
      <c r="B510" s="43">
        <v>700</v>
      </c>
      <c r="C510" s="44" t="s">
        <v>496</v>
      </c>
      <c r="D510" s="35">
        <v>371583</v>
      </c>
      <c r="E510" s="36">
        <v>2526</v>
      </c>
      <c r="F510" s="58">
        <f t="shared" si="184"/>
        <v>3.4024333462193121</v>
      </c>
      <c r="G510" s="52">
        <v>44</v>
      </c>
      <c r="H510" s="52">
        <v>826</v>
      </c>
      <c r="I510" s="37">
        <f t="shared" si="209"/>
        <v>5.3268999999999993</v>
      </c>
      <c r="J510" s="37">
        <v>325</v>
      </c>
      <c r="K510" s="37">
        <v>388</v>
      </c>
      <c r="L510" s="37">
        <v>471</v>
      </c>
      <c r="M510" s="37">
        <v>554</v>
      </c>
      <c r="N510" s="45">
        <v>1749</v>
      </c>
      <c r="O510" s="55">
        <v>2453</v>
      </c>
      <c r="P510" s="45">
        <f t="shared" si="185"/>
        <v>2453</v>
      </c>
      <c r="Q510" s="38">
        <f t="shared" si="186"/>
        <v>0</v>
      </c>
      <c r="R510" s="65">
        <v>15050800</v>
      </c>
      <c r="S510" s="65">
        <v>275730400</v>
      </c>
      <c r="T510" s="66">
        <f t="shared" si="187"/>
        <v>5.45852</v>
      </c>
      <c r="U510" s="36">
        <v>148</v>
      </c>
      <c r="V510">
        <v>2405</v>
      </c>
      <c r="W510">
        <f t="shared" si="200"/>
        <v>6.15</v>
      </c>
      <c r="X510" s="57">
        <v>2915561.9453527802</v>
      </c>
      <c r="Y510" s="46">
        <v>1342086</v>
      </c>
      <c r="Z510" s="37">
        <f t="shared" si="188"/>
        <v>0.42013600000000001</v>
      </c>
      <c r="AA510" s="37">
        <f t="shared" si="189"/>
        <v>5.2000000000000005E-2</v>
      </c>
      <c r="AB510" s="37" t="str">
        <f t="shared" si="190"/>
        <v/>
      </c>
      <c r="AC510" s="76">
        <f t="shared" si="201"/>
        <v>948.00627021288301</v>
      </c>
      <c r="AD510" s="76">
        <f t="shared" si="202"/>
        <v>670.59110971500002</v>
      </c>
      <c r="AE510" s="76">
        <f t="shared" si="208"/>
        <v>0</v>
      </c>
      <c r="AF510" s="76">
        <f t="shared" si="203"/>
        <v>933.58068186699302</v>
      </c>
      <c r="AG510" s="37" t="str">
        <f t="shared" si="191"/>
        <v/>
      </c>
      <c r="AH510" s="37">
        <f t="shared" si="192"/>
        <v>1</v>
      </c>
      <c r="AI510" s="38">
        <f t="shared" si="204"/>
        <v>933.58</v>
      </c>
      <c r="AJ510" s="38">
        <f t="shared" si="193"/>
        <v>933.58</v>
      </c>
      <c r="AK510" s="36">
        <f t="shared" si="194"/>
        <v>1133291</v>
      </c>
      <c r="AL510" s="39">
        <f t="shared" si="195"/>
        <v>0.12439734468690533</v>
      </c>
      <c r="AM510" s="36">
        <f t="shared" si="205"/>
        <v>94754.452626773287</v>
      </c>
      <c r="AN510" s="36">
        <f t="shared" si="206"/>
        <v>466337</v>
      </c>
      <c r="AO510" s="36">
        <f t="shared" si="196"/>
        <v>25260</v>
      </c>
      <c r="AP510" s="36">
        <f t="shared" si="197"/>
        <v>67104.3</v>
      </c>
      <c r="AQ510" s="36">
        <f t="shared" si="207"/>
        <v>346323</v>
      </c>
      <c r="AR510" s="40">
        <f t="shared" si="198"/>
        <v>466337</v>
      </c>
      <c r="AS510" s="37"/>
      <c r="AT510" s="37">
        <f t="shared" si="199"/>
        <v>1</v>
      </c>
    </row>
    <row r="511" spans="1:46" ht="15" customHeight="1" x14ac:dyDescent="0.25">
      <c r="A511" s="43">
        <v>12</v>
      </c>
      <c r="B511" s="43">
        <v>400</v>
      </c>
      <c r="C511" s="44" t="s">
        <v>497</v>
      </c>
      <c r="D511" s="35">
        <v>119600</v>
      </c>
      <c r="E511" s="36">
        <v>317</v>
      </c>
      <c r="F511" s="58">
        <f t="shared" si="184"/>
        <v>2.5010592622177517</v>
      </c>
      <c r="G511" s="52">
        <v>95</v>
      </c>
      <c r="H511" s="52">
        <v>197</v>
      </c>
      <c r="I511" s="37">
        <f t="shared" si="209"/>
        <v>48.223399999999998</v>
      </c>
      <c r="J511" s="37">
        <v>455</v>
      </c>
      <c r="K511" s="37">
        <v>428</v>
      </c>
      <c r="L511" s="37">
        <v>419</v>
      </c>
      <c r="M511" s="37">
        <v>388</v>
      </c>
      <c r="N511" s="48">
        <v>366</v>
      </c>
      <c r="O511" s="55">
        <v>319</v>
      </c>
      <c r="P511" s="45">
        <f t="shared" si="185"/>
        <v>455</v>
      </c>
      <c r="Q511" s="38">
        <f t="shared" si="186"/>
        <v>30.33</v>
      </c>
      <c r="R511" s="65">
        <v>4592600</v>
      </c>
      <c r="S511" s="65">
        <v>13752264</v>
      </c>
      <c r="T511" s="66">
        <f t="shared" si="187"/>
        <v>33.395229</v>
      </c>
      <c r="U511" s="36">
        <v>79</v>
      </c>
      <c r="V511">
        <v>309</v>
      </c>
      <c r="W511">
        <f t="shared" si="200"/>
        <v>25.57</v>
      </c>
      <c r="X511" s="57">
        <v>162957.73100570601</v>
      </c>
      <c r="Y511" s="46">
        <v>267326</v>
      </c>
      <c r="Z511" s="37">
        <f t="shared" si="188"/>
        <v>0.42013600000000001</v>
      </c>
      <c r="AA511" s="37" t="str">
        <f t="shared" si="189"/>
        <v/>
      </c>
      <c r="AB511" s="37" t="str">
        <f t="shared" si="190"/>
        <v/>
      </c>
      <c r="AC511" s="76">
        <f t="shared" si="201"/>
        <v>748.91346666087031</v>
      </c>
      <c r="AD511" s="76">
        <f t="shared" si="202"/>
        <v>0</v>
      </c>
      <c r="AE511" s="76">
        <f t="shared" si="208"/>
        <v>0</v>
      </c>
      <c r="AF511" s="76" t="str">
        <f t="shared" si="203"/>
        <v/>
      </c>
      <c r="AG511" s="37" t="str">
        <f t="shared" si="191"/>
        <v/>
      </c>
      <c r="AH511" s="37" t="str">
        <f t="shared" si="192"/>
        <v/>
      </c>
      <c r="AI511" s="38">
        <f t="shared" si="204"/>
        <v>748.91</v>
      </c>
      <c r="AJ511" s="38">
        <f t="shared" si="193"/>
        <v>748.91</v>
      </c>
      <c r="AK511" s="36">
        <f t="shared" si="194"/>
        <v>168940</v>
      </c>
      <c r="AL511" s="39">
        <f t="shared" si="195"/>
        <v>0.12439734468690533</v>
      </c>
      <c r="AM511" s="36">
        <f t="shared" si="205"/>
        <v>6137.7649868519093</v>
      </c>
      <c r="AN511" s="36">
        <f t="shared" si="206"/>
        <v>125738</v>
      </c>
      <c r="AO511" s="36">
        <f t="shared" si="196"/>
        <v>3170</v>
      </c>
      <c r="AP511" s="36">
        <f t="shared" si="197"/>
        <v>13366.300000000001</v>
      </c>
      <c r="AQ511" s="36">
        <f t="shared" si="207"/>
        <v>116430</v>
      </c>
      <c r="AR511" s="40">
        <f t="shared" si="198"/>
        <v>125738</v>
      </c>
      <c r="AS511" s="37"/>
      <c r="AT511" s="37">
        <f t="shared" si="199"/>
        <v>1</v>
      </c>
    </row>
    <row r="512" spans="1:46" ht="15" customHeight="1" x14ac:dyDescent="0.25">
      <c r="A512" s="43">
        <v>79</v>
      </c>
      <c r="B512" s="43">
        <v>500</v>
      </c>
      <c r="C512" s="44" t="s">
        <v>498</v>
      </c>
      <c r="D512" s="35">
        <v>245248</v>
      </c>
      <c r="E512" s="36">
        <v>890</v>
      </c>
      <c r="F512" s="58">
        <f t="shared" si="184"/>
        <v>2.9493900066449128</v>
      </c>
      <c r="G512" s="52">
        <v>74</v>
      </c>
      <c r="H512" s="52">
        <v>431</v>
      </c>
      <c r="I512" s="37">
        <f t="shared" si="209"/>
        <v>17.169400000000003</v>
      </c>
      <c r="J512" s="37">
        <v>498</v>
      </c>
      <c r="K512" s="37">
        <v>680</v>
      </c>
      <c r="L512" s="37">
        <v>722</v>
      </c>
      <c r="M512" s="37">
        <v>778</v>
      </c>
      <c r="N512" s="48">
        <v>842</v>
      </c>
      <c r="O512" s="55">
        <v>874</v>
      </c>
      <c r="P512" s="45">
        <f t="shared" si="185"/>
        <v>874</v>
      </c>
      <c r="Q512" s="38">
        <f t="shared" si="186"/>
        <v>0</v>
      </c>
      <c r="R512" s="65">
        <v>4184900</v>
      </c>
      <c r="S512" s="65">
        <v>75701900</v>
      </c>
      <c r="T512" s="66">
        <f t="shared" si="187"/>
        <v>5.5281310000000001</v>
      </c>
      <c r="U512" s="36">
        <v>149</v>
      </c>
      <c r="V512">
        <v>956</v>
      </c>
      <c r="W512">
        <f t="shared" si="200"/>
        <v>15.59</v>
      </c>
      <c r="X512" s="57">
        <v>726212.11559112801</v>
      </c>
      <c r="Y512" s="46">
        <v>381792</v>
      </c>
      <c r="Z512" s="37">
        <f t="shared" si="188"/>
        <v>0.42013600000000001</v>
      </c>
      <c r="AA512" s="37" t="str">
        <f t="shared" si="189"/>
        <v/>
      </c>
      <c r="AB512" s="37" t="str">
        <f t="shared" si="190"/>
        <v/>
      </c>
      <c r="AC512" s="76">
        <f t="shared" si="201"/>
        <v>847.93941649770841</v>
      </c>
      <c r="AD512" s="76">
        <f t="shared" si="202"/>
        <v>0</v>
      </c>
      <c r="AE512" s="76">
        <f t="shared" si="208"/>
        <v>0</v>
      </c>
      <c r="AF512" s="76" t="str">
        <f t="shared" si="203"/>
        <v/>
      </c>
      <c r="AG512" s="37" t="str">
        <f t="shared" si="191"/>
        <v/>
      </c>
      <c r="AH512" s="37" t="str">
        <f t="shared" si="192"/>
        <v/>
      </c>
      <c r="AI512" s="38">
        <f t="shared" si="204"/>
        <v>847.94</v>
      </c>
      <c r="AJ512" s="38">
        <f t="shared" si="193"/>
        <v>847.94</v>
      </c>
      <c r="AK512" s="36">
        <f t="shared" si="194"/>
        <v>449559</v>
      </c>
      <c r="AL512" s="39">
        <f t="shared" si="195"/>
        <v>0.12439734468690533</v>
      </c>
      <c r="AM512" s="36">
        <f t="shared" si="205"/>
        <v>25415.745890326314</v>
      </c>
      <c r="AN512" s="36">
        <f t="shared" si="206"/>
        <v>270664</v>
      </c>
      <c r="AO512" s="36">
        <f t="shared" si="196"/>
        <v>8900</v>
      </c>
      <c r="AP512" s="36">
        <f t="shared" si="197"/>
        <v>19089.600000000002</v>
      </c>
      <c r="AQ512" s="36">
        <f t="shared" si="207"/>
        <v>236348</v>
      </c>
      <c r="AR512" s="40">
        <f t="shared" si="198"/>
        <v>270664</v>
      </c>
      <c r="AS512" s="37"/>
      <c r="AT512" s="37">
        <f t="shared" si="199"/>
        <v>1</v>
      </c>
    </row>
    <row r="513" spans="1:46" ht="15" customHeight="1" x14ac:dyDescent="0.25">
      <c r="A513" s="43">
        <v>1</v>
      </c>
      <c r="B513" s="43">
        <v>1300</v>
      </c>
      <c r="C513" s="44" t="s">
        <v>499</v>
      </c>
      <c r="D513" s="35">
        <v>14351</v>
      </c>
      <c r="E513" s="36">
        <v>41</v>
      </c>
      <c r="F513" s="58">
        <f t="shared" si="184"/>
        <v>1.6127838567197355</v>
      </c>
      <c r="G513" s="52">
        <v>14</v>
      </c>
      <c r="H513" s="52">
        <v>40</v>
      </c>
      <c r="I513" s="37">
        <f t="shared" si="209"/>
        <v>35</v>
      </c>
      <c r="J513" s="37">
        <v>70</v>
      </c>
      <c r="K513" s="37">
        <v>81</v>
      </c>
      <c r="L513" s="37">
        <v>62</v>
      </c>
      <c r="M513" s="37">
        <v>65</v>
      </c>
      <c r="N513" s="48">
        <v>80</v>
      </c>
      <c r="O513" s="55">
        <v>41</v>
      </c>
      <c r="P513" s="45">
        <f t="shared" si="185"/>
        <v>81</v>
      </c>
      <c r="Q513" s="38">
        <f t="shared" si="186"/>
        <v>49.38</v>
      </c>
      <c r="R513" s="65">
        <v>109100</v>
      </c>
      <c r="S513" s="65">
        <v>1853130</v>
      </c>
      <c r="T513" s="66">
        <f t="shared" si="187"/>
        <v>5.8873369999999996</v>
      </c>
      <c r="U513" s="36">
        <v>13</v>
      </c>
      <c r="V513">
        <v>26</v>
      </c>
      <c r="W513">
        <f t="shared" si="200"/>
        <v>50</v>
      </c>
      <c r="X513" s="57">
        <v>17346.8967008318</v>
      </c>
      <c r="Y513" s="46">
        <v>11995</v>
      </c>
      <c r="Z513" s="37">
        <f t="shared" si="188"/>
        <v>0.42013600000000001</v>
      </c>
      <c r="AA513" s="37" t="str">
        <f t="shared" si="189"/>
        <v/>
      </c>
      <c r="AB513" s="37" t="str">
        <f t="shared" si="190"/>
        <v/>
      </c>
      <c r="AC513" s="76">
        <f t="shared" si="201"/>
        <v>552.71385992068497</v>
      </c>
      <c r="AD513" s="76">
        <f t="shared" si="202"/>
        <v>0</v>
      </c>
      <c r="AE513" s="76">
        <f t="shared" si="208"/>
        <v>0</v>
      </c>
      <c r="AF513" s="76" t="str">
        <f t="shared" si="203"/>
        <v/>
      </c>
      <c r="AG513" s="37" t="str">
        <f t="shared" si="191"/>
        <v/>
      </c>
      <c r="AH513" s="37" t="str">
        <f t="shared" si="192"/>
        <v/>
      </c>
      <c r="AI513" s="38">
        <f t="shared" si="204"/>
        <v>552.71</v>
      </c>
      <c r="AJ513" s="38">
        <f t="shared" si="193"/>
        <v>552.71</v>
      </c>
      <c r="AK513" s="36">
        <f t="shared" si="194"/>
        <v>15373</v>
      </c>
      <c r="AL513" s="39">
        <f t="shared" si="195"/>
        <v>0.12439734468690533</v>
      </c>
      <c r="AM513" s="36">
        <f t="shared" si="205"/>
        <v>127.13408627001725</v>
      </c>
      <c r="AN513" s="36">
        <f t="shared" si="206"/>
        <v>14478</v>
      </c>
      <c r="AO513" s="36">
        <f t="shared" si="196"/>
        <v>410</v>
      </c>
      <c r="AP513" s="36">
        <f t="shared" si="197"/>
        <v>599.75</v>
      </c>
      <c r="AQ513" s="36">
        <f t="shared" si="207"/>
        <v>13941</v>
      </c>
      <c r="AR513" s="40">
        <f t="shared" si="198"/>
        <v>14478</v>
      </c>
      <c r="AS513" s="37"/>
      <c r="AT513" s="37">
        <f t="shared" si="199"/>
        <v>1</v>
      </c>
    </row>
    <row r="514" spans="1:46" ht="15" customHeight="1" x14ac:dyDescent="0.25">
      <c r="A514" s="43">
        <v>1</v>
      </c>
      <c r="B514" s="43">
        <v>1400</v>
      </c>
      <c r="C514" s="44" t="s">
        <v>500</v>
      </c>
      <c r="D514" s="35">
        <v>98043</v>
      </c>
      <c r="E514" s="36">
        <v>387</v>
      </c>
      <c r="F514" s="58">
        <f t="shared" si="184"/>
        <v>2.5877109650189114</v>
      </c>
      <c r="G514" s="52">
        <v>46</v>
      </c>
      <c r="H514" s="52">
        <v>175</v>
      </c>
      <c r="I514" s="37">
        <f t="shared" si="209"/>
        <v>26.285700000000002</v>
      </c>
      <c r="J514" s="37">
        <v>331</v>
      </c>
      <c r="K514" s="37">
        <v>447</v>
      </c>
      <c r="L514" s="37">
        <v>376</v>
      </c>
      <c r="M514" s="37">
        <v>404</v>
      </c>
      <c r="N514" s="48">
        <v>391</v>
      </c>
      <c r="O514" s="55">
        <v>384</v>
      </c>
      <c r="P514" s="45">
        <f t="shared" si="185"/>
        <v>447</v>
      </c>
      <c r="Q514" s="38">
        <f t="shared" si="186"/>
        <v>13.42</v>
      </c>
      <c r="R514" s="65">
        <v>9881600</v>
      </c>
      <c r="S514" s="65">
        <v>21652296</v>
      </c>
      <c r="T514" s="66">
        <f t="shared" si="187"/>
        <v>45.637653999999998</v>
      </c>
      <c r="U514" s="36">
        <v>102</v>
      </c>
      <c r="V514">
        <v>515</v>
      </c>
      <c r="W514">
        <f t="shared" si="200"/>
        <v>19.809999999999999</v>
      </c>
      <c r="X514" s="57">
        <v>253366.93985377901</v>
      </c>
      <c r="Y514" s="46">
        <v>283250</v>
      </c>
      <c r="Z514" s="37">
        <f t="shared" si="188"/>
        <v>0.42013600000000001</v>
      </c>
      <c r="AA514" s="37" t="str">
        <f t="shared" si="189"/>
        <v/>
      </c>
      <c r="AB514" s="37" t="str">
        <f t="shared" si="190"/>
        <v/>
      </c>
      <c r="AC514" s="76">
        <f t="shared" si="201"/>
        <v>768.05283482048208</v>
      </c>
      <c r="AD514" s="76">
        <f t="shared" si="202"/>
        <v>0</v>
      </c>
      <c r="AE514" s="76">
        <f t="shared" si="208"/>
        <v>0</v>
      </c>
      <c r="AF514" s="76" t="str">
        <f t="shared" si="203"/>
        <v/>
      </c>
      <c r="AG514" s="37" t="str">
        <f t="shared" si="191"/>
        <v/>
      </c>
      <c r="AH514" s="37" t="str">
        <f t="shared" si="192"/>
        <v/>
      </c>
      <c r="AI514" s="38">
        <f t="shared" si="204"/>
        <v>768.05</v>
      </c>
      <c r="AJ514" s="38">
        <f t="shared" si="193"/>
        <v>768.05</v>
      </c>
      <c r="AK514" s="36">
        <f t="shared" si="194"/>
        <v>190787</v>
      </c>
      <c r="AL514" s="39">
        <f t="shared" si="195"/>
        <v>0.12439734468690533</v>
      </c>
      <c r="AM514" s="36">
        <f t="shared" si="205"/>
        <v>11537.107335642348</v>
      </c>
      <c r="AN514" s="36">
        <f t="shared" si="206"/>
        <v>109580</v>
      </c>
      <c r="AO514" s="36">
        <f t="shared" si="196"/>
        <v>3870</v>
      </c>
      <c r="AP514" s="36">
        <f t="shared" si="197"/>
        <v>14162.5</v>
      </c>
      <c r="AQ514" s="36">
        <f t="shared" si="207"/>
        <v>94173</v>
      </c>
      <c r="AR514" s="40">
        <f t="shared" si="198"/>
        <v>109580</v>
      </c>
      <c r="AS514" s="37"/>
      <c r="AT514" s="37">
        <f t="shared" si="199"/>
        <v>1</v>
      </c>
    </row>
    <row r="515" spans="1:46" ht="15" customHeight="1" x14ac:dyDescent="0.25">
      <c r="A515" s="43">
        <v>60</v>
      </c>
      <c r="B515" s="43">
        <v>1600</v>
      </c>
      <c r="C515" s="44" t="s">
        <v>501</v>
      </c>
      <c r="D515" s="35">
        <v>249107</v>
      </c>
      <c r="E515" s="36">
        <v>599</v>
      </c>
      <c r="F515" s="58">
        <f t="shared" si="184"/>
        <v>2.7774268223893115</v>
      </c>
      <c r="G515" s="52">
        <v>144</v>
      </c>
      <c r="H515" s="52">
        <v>311</v>
      </c>
      <c r="I515" s="37">
        <f t="shared" si="209"/>
        <v>46.302300000000002</v>
      </c>
      <c r="J515" s="37">
        <v>753</v>
      </c>
      <c r="K515" s="37">
        <v>681</v>
      </c>
      <c r="L515" s="37">
        <v>665</v>
      </c>
      <c r="M515" s="37">
        <v>638</v>
      </c>
      <c r="N515" s="48">
        <v>625</v>
      </c>
      <c r="O515" s="55">
        <v>606</v>
      </c>
      <c r="P515" s="45">
        <f t="shared" si="185"/>
        <v>753</v>
      </c>
      <c r="Q515" s="38">
        <f t="shared" si="186"/>
        <v>20.45</v>
      </c>
      <c r="R515" s="65">
        <v>3598600</v>
      </c>
      <c r="S515" s="65">
        <v>23480500</v>
      </c>
      <c r="T515" s="66">
        <f t="shared" si="187"/>
        <v>15.325908999999999</v>
      </c>
      <c r="U515" s="36">
        <v>166</v>
      </c>
      <c r="V515">
        <v>745</v>
      </c>
      <c r="W515">
        <f t="shared" si="200"/>
        <v>22.28</v>
      </c>
      <c r="X515" s="57">
        <v>223845.72125905901</v>
      </c>
      <c r="Y515" s="46">
        <v>213280</v>
      </c>
      <c r="Z515" s="37">
        <f t="shared" si="188"/>
        <v>0.42013600000000001</v>
      </c>
      <c r="AA515" s="37" t="str">
        <f t="shared" si="189"/>
        <v/>
      </c>
      <c r="AB515" s="37" t="str">
        <f t="shared" si="190"/>
        <v/>
      </c>
      <c r="AC515" s="76">
        <f t="shared" si="201"/>
        <v>809.95670424888397</v>
      </c>
      <c r="AD515" s="76">
        <f t="shared" si="202"/>
        <v>0</v>
      </c>
      <c r="AE515" s="76">
        <f t="shared" si="208"/>
        <v>0</v>
      </c>
      <c r="AF515" s="76" t="str">
        <f t="shared" si="203"/>
        <v/>
      </c>
      <c r="AG515" s="37" t="str">
        <f t="shared" si="191"/>
        <v/>
      </c>
      <c r="AH515" s="37" t="str">
        <f t="shared" si="192"/>
        <v/>
      </c>
      <c r="AI515" s="38">
        <f t="shared" si="204"/>
        <v>809.96</v>
      </c>
      <c r="AJ515" s="38">
        <f t="shared" si="193"/>
        <v>809.96</v>
      </c>
      <c r="AK515" s="36">
        <f t="shared" si="194"/>
        <v>391120</v>
      </c>
      <c r="AL515" s="39">
        <f t="shared" si="195"/>
        <v>0.12439734468690533</v>
      </c>
      <c r="AM515" s="36">
        <f t="shared" si="205"/>
        <v>17666.040111021488</v>
      </c>
      <c r="AN515" s="36">
        <f t="shared" si="206"/>
        <v>266773</v>
      </c>
      <c r="AO515" s="36">
        <f t="shared" si="196"/>
        <v>5990</v>
      </c>
      <c r="AP515" s="36">
        <f t="shared" si="197"/>
        <v>10664</v>
      </c>
      <c r="AQ515" s="36">
        <f t="shared" si="207"/>
        <v>243117</v>
      </c>
      <c r="AR515" s="40">
        <f t="shared" si="198"/>
        <v>266773</v>
      </c>
      <c r="AS515" s="37"/>
      <c r="AT515" s="37">
        <f t="shared" si="199"/>
        <v>1</v>
      </c>
    </row>
    <row r="516" spans="1:46" ht="15" customHeight="1" x14ac:dyDescent="0.25">
      <c r="A516" s="43">
        <v>69</v>
      </c>
      <c r="B516" s="43">
        <v>4900</v>
      </c>
      <c r="C516" s="44" t="s">
        <v>502</v>
      </c>
      <c r="D516" s="35">
        <v>41262</v>
      </c>
      <c r="E516" s="36">
        <v>102</v>
      </c>
      <c r="F516" s="58">
        <f t="shared" si="184"/>
        <v>2.0086001717619175</v>
      </c>
      <c r="G516" s="52">
        <v>14</v>
      </c>
      <c r="H516" s="52">
        <v>58</v>
      </c>
      <c r="I516" s="37">
        <f t="shared" si="209"/>
        <v>24.137900000000002</v>
      </c>
      <c r="J516" s="37">
        <v>317</v>
      </c>
      <c r="K516" s="37">
        <v>230</v>
      </c>
      <c r="L516" s="37">
        <v>116</v>
      </c>
      <c r="M516" s="37">
        <v>80</v>
      </c>
      <c r="N516" s="48">
        <v>128</v>
      </c>
      <c r="O516" s="55">
        <v>103</v>
      </c>
      <c r="P516" s="45">
        <f t="shared" si="185"/>
        <v>317</v>
      </c>
      <c r="Q516" s="38">
        <f t="shared" si="186"/>
        <v>67.819999999999993</v>
      </c>
      <c r="R516" s="65">
        <v>1319000</v>
      </c>
      <c r="S516" s="65">
        <v>4392960</v>
      </c>
      <c r="T516" s="66">
        <f t="shared" si="187"/>
        <v>30.025313000000001</v>
      </c>
      <c r="U516" s="36">
        <v>29</v>
      </c>
      <c r="V516">
        <v>96</v>
      </c>
      <c r="W516">
        <f t="shared" si="200"/>
        <v>30.21</v>
      </c>
      <c r="X516" s="57">
        <v>73050.722806079793</v>
      </c>
      <c r="Y516" s="46">
        <v>66963.509999999995</v>
      </c>
      <c r="Z516" s="37">
        <f t="shared" si="188"/>
        <v>0.42013600000000001</v>
      </c>
      <c r="AA516" s="37" t="str">
        <f t="shared" si="189"/>
        <v/>
      </c>
      <c r="AB516" s="37" t="str">
        <f t="shared" si="190"/>
        <v/>
      </c>
      <c r="AC516" s="76">
        <f t="shared" si="201"/>
        <v>640.14058013825706</v>
      </c>
      <c r="AD516" s="76">
        <f t="shared" si="202"/>
        <v>0</v>
      </c>
      <c r="AE516" s="76">
        <f t="shared" si="208"/>
        <v>0</v>
      </c>
      <c r="AF516" s="76" t="str">
        <f t="shared" si="203"/>
        <v/>
      </c>
      <c r="AG516" s="37" t="str">
        <f t="shared" si="191"/>
        <v/>
      </c>
      <c r="AH516" s="37" t="str">
        <f t="shared" si="192"/>
        <v/>
      </c>
      <c r="AI516" s="38">
        <f t="shared" si="204"/>
        <v>640.14</v>
      </c>
      <c r="AJ516" s="38">
        <f t="shared" si="193"/>
        <v>640.14</v>
      </c>
      <c r="AK516" s="36">
        <f t="shared" si="194"/>
        <v>34603</v>
      </c>
      <c r="AL516" s="39">
        <f t="shared" si="195"/>
        <v>0.12439734468690533</v>
      </c>
      <c r="AM516" s="36">
        <f t="shared" si="205"/>
        <v>-828.36191827010259</v>
      </c>
      <c r="AN516" s="36">
        <f t="shared" si="206"/>
        <v>34603</v>
      </c>
      <c r="AO516" s="36">
        <f t="shared" si="196"/>
        <v>1020</v>
      </c>
      <c r="AP516" s="36">
        <f t="shared" si="197"/>
        <v>3348.1754999999998</v>
      </c>
      <c r="AQ516" s="36">
        <f t="shared" si="207"/>
        <v>40242</v>
      </c>
      <c r="AR516" s="40">
        <f t="shared" si="198"/>
        <v>40242</v>
      </c>
      <c r="AS516" s="37"/>
      <c r="AT516" s="37">
        <f t="shared" si="199"/>
        <v>1</v>
      </c>
    </row>
    <row r="517" spans="1:46" ht="15" customHeight="1" x14ac:dyDescent="0.25">
      <c r="A517" s="43">
        <v>69</v>
      </c>
      <c r="B517" s="43">
        <v>5100</v>
      </c>
      <c r="C517" s="44" t="s">
        <v>503</v>
      </c>
      <c r="D517" s="35">
        <v>27045</v>
      </c>
      <c r="E517" s="36">
        <v>133</v>
      </c>
      <c r="F517" s="58">
        <f t="shared" si="184"/>
        <v>2.1238516409670858</v>
      </c>
      <c r="G517" s="52">
        <v>12</v>
      </c>
      <c r="H517" s="52">
        <v>76</v>
      </c>
      <c r="I517" s="37">
        <f t="shared" si="209"/>
        <v>15.7895</v>
      </c>
      <c r="J517" s="37">
        <v>128</v>
      </c>
      <c r="K517" s="37">
        <v>135</v>
      </c>
      <c r="L517" s="37">
        <v>92</v>
      </c>
      <c r="M517" s="37">
        <v>111</v>
      </c>
      <c r="N517" s="48">
        <v>134</v>
      </c>
      <c r="O517" s="55">
        <v>134</v>
      </c>
      <c r="P517" s="45">
        <f t="shared" si="185"/>
        <v>135</v>
      </c>
      <c r="Q517" s="38">
        <f t="shared" si="186"/>
        <v>1.48</v>
      </c>
      <c r="R517" s="65">
        <v>436500</v>
      </c>
      <c r="S517" s="65">
        <v>3371093</v>
      </c>
      <c r="T517" s="66">
        <f t="shared" si="187"/>
        <v>12.948323</v>
      </c>
      <c r="U517" s="36">
        <v>23</v>
      </c>
      <c r="V517">
        <v>158</v>
      </c>
      <c r="W517">
        <f t="shared" si="200"/>
        <v>14.56</v>
      </c>
      <c r="X517" s="57">
        <v>64454.986632669097</v>
      </c>
      <c r="Y517" s="46">
        <v>53000.729999999996</v>
      </c>
      <c r="Z517" s="37">
        <f t="shared" si="188"/>
        <v>0.42013600000000001</v>
      </c>
      <c r="AA517" s="37" t="str">
        <f t="shared" si="189"/>
        <v/>
      </c>
      <c r="AB517" s="37" t="str">
        <f t="shared" si="190"/>
        <v/>
      </c>
      <c r="AC517" s="76">
        <f t="shared" si="201"/>
        <v>665.59697890188704</v>
      </c>
      <c r="AD517" s="76">
        <f t="shared" si="202"/>
        <v>0</v>
      </c>
      <c r="AE517" s="76">
        <f t="shared" si="208"/>
        <v>0</v>
      </c>
      <c r="AF517" s="76" t="str">
        <f t="shared" si="203"/>
        <v/>
      </c>
      <c r="AG517" s="37" t="str">
        <f t="shared" si="191"/>
        <v/>
      </c>
      <c r="AH517" s="37" t="str">
        <f t="shared" si="192"/>
        <v/>
      </c>
      <c r="AI517" s="38">
        <f t="shared" si="204"/>
        <v>665.6</v>
      </c>
      <c r="AJ517" s="38">
        <f t="shared" si="193"/>
        <v>665.6</v>
      </c>
      <c r="AK517" s="36">
        <f t="shared" si="194"/>
        <v>61445</v>
      </c>
      <c r="AL517" s="39">
        <f t="shared" si="195"/>
        <v>0.12439734468690533</v>
      </c>
      <c r="AM517" s="36">
        <f t="shared" si="205"/>
        <v>4279.2686572295434</v>
      </c>
      <c r="AN517" s="36">
        <f t="shared" si="206"/>
        <v>31324</v>
      </c>
      <c r="AO517" s="36">
        <f t="shared" si="196"/>
        <v>1330</v>
      </c>
      <c r="AP517" s="36">
        <f t="shared" si="197"/>
        <v>2650.0365000000002</v>
      </c>
      <c r="AQ517" s="36">
        <f t="shared" si="207"/>
        <v>25715</v>
      </c>
      <c r="AR517" s="40">
        <f t="shared" si="198"/>
        <v>31324</v>
      </c>
      <c r="AS517" s="37"/>
      <c r="AT517" s="37">
        <f t="shared" si="199"/>
        <v>1</v>
      </c>
    </row>
    <row r="518" spans="1:46" ht="15" customHeight="1" x14ac:dyDescent="0.25">
      <c r="A518" s="43">
        <v>74</v>
      </c>
      <c r="B518" s="43">
        <v>500</v>
      </c>
      <c r="C518" s="44" t="s">
        <v>504</v>
      </c>
      <c r="D518" s="35">
        <v>255461</v>
      </c>
      <c r="E518" s="36">
        <v>1348</v>
      </c>
      <c r="F518" s="58">
        <f t="shared" si="184"/>
        <v>3.129689892199301</v>
      </c>
      <c r="G518" s="52">
        <v>38</v>
      </c>
      <c r="H518" s="52">
        <v>490</v>
      </c>
      <c r="I518" s="37">
        <f t="shared" si="209"/>
        <v>7.7550999999999997</v>
      </c>
      <c r="J518" s="37">
        <v>690</v>
      </c>
      <c r="K518" s="37">
        <v>775</v>
      </c>
      <c r="L518" s="37">
        <v>733</v>
      </c>
      <c r="M518" s="37">
        <v>984</v>
      </c>
      <c r="N518" s="45">
        <v>1239</v>
      </c>
      <c r="O518" s="55">
        <v>1315</v>
      </c>
      <c r="P518" s="45">
        <f t="shared" si="185"/>
        <v>1315</v>
      </c>
      <c r="Q518" s="38">
        <f t="shared" si="186"/>
        <v>0</v>
      </c>
      <c r="R518" s="65">
        <v>22248600</v>
      </c>
      <c r="S518" s="65">
        <v>125347438</v>
      </c>
      <c r="T518" s="66">
        <f t="shared" si="187"/>
        <v>17.749545000000001</v>
      </c>
      <c r="U518" s="36">
        <v>98</v>
      </c>
      <c r="V518">
        <v>1283</v>
      </c>
      <c r="W518">
        <f t="shared" si="200"/>
        <v>7.64</v>
      </c>
      <c r="X518" s="57">
        <v>1366623.7653174901</v>
      </c>
      <c r="Y518" s="46">
        <v>692891</v>
      </c>
      <c r="Z518" s="37">
        <f t="shared" si="188"/>
        <v>0.42013600000000001</v>
      </c>
      <c r="AA518" s="37" t="str">
        <f t="shared" si="189"/>
        <v/>
      </c>
      <c r="AB518" s="37" t="str">
        <f t="shared" si="190"/>
        <v/>
      </c>
      <c r="AC518" s="76">
        <f t="shared" si="201"/>
        <v>887.76351431930505</v>
      </c>
      <c r="AD518" s="76">
        <f t="shared" si="202"/>
        <v>0</v>
      </c>
      <c r="AE518" s="76">
        <f t="shared" si="208"/>
        <v>0</v>
      </c>
      <c r="AF518" s="76" t="str">
        <f t="shared" si="203"/>
        <v/>
      </c>
      <c r="AG518" s="37" t="str">
        <f t="shared" si="191"/>
        <v/>
      </c>
      <c r="AH518" s="37" t="str">
        <f t="shared" si="192"/>
        <v/>
      </c>
      <c r="AI518" s="38">
        <f t="shared" si="204"/>
        <v>887.76</v>
      </c>
      <c r="AJ518" s="38">
        <f t="shared" si="193"/>
        <v>887.76</v>
      </c>
      <c r="AK518" s="36">
        <f t="shared" si="194"/>
        <v>622533</v>
      </c>
      <c r="AL518" s="39">
        <f t="shared" si="195"/>
        <v>0.12439734468690533</v>
      </c>
      <c r="AM518" s="36">
        <f t="shared" si="205"/>
        <v>45662.782108911713</v>
      </c>
      <c r="AN518" s="36">
        <f t="shared" si="206"/>
        <v>301124</v>
      </c>
      <c r="AO518" s="36">
        <f t="shared" si="196"/>
        <v>13480</v>
      </c>
      <c r="AP518" s="36">
        <f t="shared" si="197"/>
        <v>34644.550000000003</v>
      </c>
      <c r="AQ518" s="36">
        <f t="shared" si="207"/>
        <v>241981</v>
      </c>
      <c r="AR518" s="40">
        <f t="shared" si="198"/>
        <v>301124</v>
      </c>
      <c r="AS518" s="37"/>
      <c r="AT518" s="37">
        <f t="shared" si="199"/>
        <v>1</v>
      </c>
    </row>
    <row r="519" spans="1:46" ht="15" customHeight="1" x14ac:dyDescent="0.25">
      <c r="A519" s="43">
        <v>27</v>
      </c>
      <c r="B519" s="43">
        <v>3500</v>
      </c>
      <c r="C519" s="44" t="s">
        <v>505</v>
      </c>
      <c r="D519" s="35">
        <v>0</v>
      </c>
      <c r="E519" s="36">
        <v>333</v>
      </c>
      <c r="F519" s="58">
        <f t="shared" si="184"/>
        <v>2.5224442335063197</v>
      </c>
      <c r="G519" s="52">
        <v>32</v>
      </c>
      <c r="H519" s="52">
        <v>202</v>
      </c>
      <c r="I519" s="37">
        <f t="shared" si="209"/>
        <v>15.8416</v>
      </c>
      <c r="J519" s="37">
        <v>446</v>
      </c>
      <c r="K519" s="37">
        <v>419</v>
      </c>
      <c r="L519" s="37">
        <v>385</v>
      </c>
      <c r="M519" s="37">
        <v>368</v>
      </c>
      <c r="N519" s="48">
        <v>371</v>
      </c>
      <c r="O519" s="55">
        <v>337</v>
      </c>
      <c r="P519" s="45">
        <f t="shared" si="185"/>
        <v>446</v>
      </c>
      <c r="Q519" s="38">
        <f t="shared" si="186"/>
        <v>25.34</v>
      </c>
      <c r="R519" s="65">
        <v>4848600</v>
      </c>
      <c r="S519" s="65">
        <v>125403738</v>
      </c>
      <c r="T519" s="66">
        <f t="shared" si="187"/>
        <v>3.8663919999999998</v>
      </c>
      <c r="U519" s="36">
        <v>70</v>
      </c>
      <c r="V519">
        <v>411</v>
      </c>
      <c r="W519">
        <f t="shared" si="200"/>
        <v>17.03</v>
      </c>
      <c r="X519" s="57">
        <v>1228024.9139739301</v>
      </c>
      <c r="Y519" s="46">
        <v>566772</v>
      </c>
      <c r="Z519" s="37">
        <f t="shared" si="188"/>
        <v>0.42013600000000001</v>
      </c>
      <c r="AA519" s="37" t="str">
        <f t="shared" si="189"/>
        <v/>
      </c>
      <c r="AB519" s="37" t="str">
        <f t="shared" si="190"/>
        <v/>
      </c>
      <c r="AC519" s="76">
        <f t="shared" si="201"/>
        <v>753.63691496417539</v>
      </c>
      <c r="AD519" s="76">
        <f t="shared" si="202"/>
        <v>0</v>
      </c>
      <c r="AE519" s="76">
        <f t="shared" si="208"/>
        <v>0</v>
      </c>
      <c r="AF519" s="76" t="str">
        <f t="shared" si="203"/>
        <v/>
      </c>
      <c r="AG519" s="37" t="str">
        <f t="shared" si="191"/>
        <v/>
      </c>
      <c r="AH519" s="37" t="str">
        <f t="shared" si="192"/>
        <v/>
      </c>
      <c r="AI519" s="38">
        <f t="shared" si="204"/>
        <v>753.64</v>
      </c>
      <c r="AJ519" s="38">
        <f t="shared" si="193"/>
        <v>753.64</v>
      </c>
      <c r="AK519" s="36">
        <f t="shared" si="194"/>
        <v>0</v>
      </c>
      <c r="AL519" s="39">
        <f t="shared" si="195"/>
        <v>0.12439734468690533</v>
      </c>
      <c r="AM519" s="36">
        <f t="shared" si="205"/>
        <v>0</v>
      </c>
      <c r="AN519" s="36">
        <f t="shared" si="206"/>
        <v>0</v>
      </c>
      <c r="AO519" s="36">
        <f t="shared" si="196"/>
        <v>3330</v>
      </c>
      <c r="AP519" s="36">
        <f t="shared" si="197"/>
        <v>28338.600000000002</v>
      </c>
      <c r="AQ519" s="36">
        <f t="shared" si="207"/>
        <v>-3330</v>
      </c>
      <c r="AR519" s="40">
        <f t="shared" si="198"/>
        <v>0</v>
      </c>
      <c r="AS519" s="37"/>
      <c r="AT519" s="37">
        <f t="shared" si="199"/>
        <v>0</v>
      </c>
    </row>
    <row r="520" spans="1:46" ht="15" customHeight="1" x14ac:dyDescent="0.25">
      <c r="A520" s="43">
        <v>27</v>
      </c>
      <c r="B520" s="43">
        <v>4500</v>
      </c>
      <c r="C520" s="44" t="s">
        <v>506</v>
      </c>
      <c r="D520" s="35">
        <v>0</v>
      </c>
      <c r="E520" s="36">
        <v>7123</v>
      </c>
      <c r="F520" s="58">
        <f t="shared" si="184"/>
        <v>3.8526629443445692</v>
      </c>
      <c r="G520" s="52">
        <v>33</v>
      </c>
      <c r="H520" s="52">
        <v>2320</v>
      </c>
      <c r="I520" s="37">
        <f t="shared" si="209"/>
        <v>1.4224000000000001</v>
      </c>
      <c r="J520" s="37">
        <v>2396</v>
      </c>
      <c r="K520" s="37">
        <v>2623</v>
      </c>
      <c r="L520" s="37">
        <v>3096</v>
      </c>
      <c r="M520" s="37">
        <v>4005</v>
      </c>
      <c r="N520" s="45">
        <v>4892</v>
      </c>
      <c r="O520" s="55">
        <v>6837</v>
      </c>
      <c r="P520" s="45">
        <f t="shared" si="185"/>
        <v>6837</v>
      </c>
      <c r="Q520" s="38">
        <f t="shared" si="186"/>
        <v>0</v>
      </c>
      <c r="R520" s="65">
        <v>229067700</v>
      </c>
      <c r="S520" s="65">
        <v>2388577325</v>
      </c>
      <c r="T520" s="66">
        <f t="shared" si="187"/>
        <v>9.5901309999999995</v>
      </c>
      <c r="U520" s="36">
        <v>611</v>
      </c>
      <c r="V520">
        <v>6654</v>
      </c>
      <c r="W520">
        <f t="shared" si="200"/>
        <v>9.18</v>
      </c>
      <c r="X520" s="57">
        <v>23249625.744456202</v>
      </c>
      <c r="Y520" s="46">
        <v>5008109</v>
      </c>
      <c r="Z520" s="37">
        <f t="shared" si="188"/>
        <v>0.42013600000000001</v>
      </c>
      <c r="AA520" s="37" t="str">
        <f t="shared" si="189"/>
        <v/>
      </c>
      <c r="AB520" s="37" t="str">
        <f t="shared" si="190"/>
        <v/>
      </c>
      <c r="AC520" s="76">
        <f t="shared" si="201"/>
        <v>0</v>
      </c>
      <c r="AD520" s="76">
        <f t="shared" si="202"/>
        <v>684.4388276597499</v>
      </c>
      <c r="AE520" s="76">
        <f t="shared" si="208"/>
        <v>0</v>
      </c>
      <c r="AF520" s="76" t="str">
        <f t="shared" si="203"/>
        <v/>
      </c>
      <c r="AG520" s="37" t="str">
        <f t="shared" si="191"/>
        <v/>
      </c>
      <c r="AH520" s="37" t="str">
        <f t="shared" si="192"/>
        <v/>
      </c>
      <c r="AI520" s="38">
        <f t="shared" si="204"/>
        <v>684.44</v>
      </c>
      <c r="AJ520" s="38">
        <f t="shared" si="193"/>
        <v>684.44</v>
      </c>
      <c r="AK520" s="36">
        <f t="shared" si="194"/>
        <v>0</v>
      </c>
      <c r="AL520" s="39">
        <f t="shared" si="195"/>
        <v>0.12439734468690533</v>
      </c>
      <c r="AM520" s="36">
        <f t="shared" si="205"/>
        <v>0</v>
      </c>
      <c r="AN520" s="36">
        <f t="shared" si="206"/>
        <v>0</v>
      </c>
      <c r="AO520" s="36">
        <f t="shared" si="196"/>
        <v>71230</v>
      </c>
      <c r="AP520" s="36">
        <f t="shared" si="197"/>
        <v>250405.45</v>
      </c>
      <c r="AQ520" s="36">
        <f t="shared" si="207"/>
        <v>-71230</v>
      </c>
      <c r="AR520" s="40">
        <f t="shared" si="198"/>
        <v>0</v>
      </c>
      <c r="AS520" s="37"/>
      <c r="AT520" s="37">
        <f t="shared" si="199"/>
        <v>0</v>
      </c>
    </row>
    <row r="521" spans="1:46" ht="15" customHeight="1" x14ac:dyDescent="0.25">
      <c r="A521" s="43">
        <v>73</v>
      </c>
      <c r="B521" s="43">
        <v>1600</v>
      </c>
      <c r="C521" s="44" t="s">
        <v>507</v>
      </c>
      <c r="D521" s="35">
        <v>28591</v>
      </c>
      <c r="E521" s="36">
        <v>180</v>
      </c>
      <c r="F521" s="58">
        <f t="shared" si="184"/>
        <v>2.255272505103306</v>
      </c>
      <c r="G521" s="52">
        <v>12</v>
      </c>
      <c r="H521" s="52">
        <v>61</v>
      </c>
      <c r="I521" s="37">
        <f t="shared" si="209"/>
        <v>19.6721</v>
      </c>
      <c r="J521" s="37">
        <v>171</v>
      </c>
      <c r="K521" s="37">
        <v>174</v>
      </c>
      <c r="L521" s="37">
        <v>124</v>
      </c>
      <c r="M521" s="37">
        <v>149</v>
      </c>
      <c r="N521" s="48">
        <v>179</v>
      </c>
      <c r="O521" s="55">
        <v>180</v>
      </c>
      <c r="P521" s="45">
        <f t="shared" si="185"/>
        <v>180</v>
      </c>
      <c r="Q521" s="38">
        <f t="shared" si="186"/>
        <v>0</v>
      </c>
      <c r="R521" s="65">
        <v>647400</v>
      </c>
      <c r="S521" s="65">
        <v>9545700</v>
      </c>
      <c r="T521" s="66">
        <f t="shared" si="187"/>
        <v>6.7821109999999996</v>
      </c>
      <c r="U521" s="36">
        <v>16</v>
      </c>
      <c r="V521">
        <v>133</v>
      </c>
      <c r="W521">
        <f t="shared" si="200"/>
        <v>12.03</v>
      </c>
      <c r="X521" s="57">
        <v>90889.897521722203</v>
      </c>
      <c r="Y521" s="46">
        <v>25497</v>
      </c>
      <c r="Z521" s="37">
        <f t="shared" si="188"/>
        <v>0.42013600000000001</v>
      </c>
      <c r="AA521" s="37" t="str">
        <f t="shared" si="189"/>
        <v/>
      </c>
      <c r="AB521" s="37" t="str">
        <f t="shared" si="190"/>
        <v/>
      </c>
      <c r="AC521" s="76">
        <f t="shared" si="201"/>
        <v>694.6248251097029</v>
      </c>
      <c r="AD521" s="76">
        <f t="shared" si="202"/>
        <v>0</v>
      </c>
      <c r="AE521" s="76">
        <f t="shared" si="208"/>
        <v>0</v>
      </c>
      <c r="AF521" s="76" t="str">
        <f t="shared" si="203"/>
        <v/>
      </c>
      <c r="AG521" s="37" t="str">
        <f t="shared" si="191"/>
        <v/>
      </c>
      <c r="AH521" s="37" t="str">
        <f t="shared" si="192"/>
        <v/>
      </c>
      <c r="AI521" s="38">
        <f t="shared" si="204"/>
        <v>694.62</v>
      </c>
      <c r="AJ521" s="38">
        <f t="shared" si="193"/>
        <v>694.62</v>
      </c>
      <c r="AK521" s="36">
        <f t="shared" si="194"/>
        <v>86845</v>
      </c>
      <c r="AL521" s="39">
        <f t="shared" si="195"/>
        <v>0.12439734468690533</v>
      </c>
      <c r="AM521" s="36">
        <f t="shared" si="205"/>
        <v>7246.6429173909828</v>
      </c>
      <c r="AN521" s="36">
        <f t="shared" si="206"/>
        <v>35838</v>
      </c>
      <c r="AO521" s="36">
        <f t="shared" si="196"/>
        <v>1800</v>
      </c>
      <c r="AP521" s="36">
        <f t="shared" si="197"/>
        <v>1274.8500000000001</v>
      </c>
      <c r="AQ521" s="36">
        <f t="shared" si="207"/>
        <v>27316</v>
      </c>
      <c r="AR521" s="40">
        <f t="shared" si="198"/>
        <v>35838</v>
      </c>
      <c r="AS521" s="37"/>
      <c r="AT521" s="37">
        <f t="shared" si="199"/>
        <v>1</v>
      </c>
    </row>
    <row r="522" spans="1:46" ht="15" customHeight="1" x14ac:dyDescent="0.25">
      <c r="A522" s="43">
        <v>73</v>
      </c>
      <c r="B522" s="43">
        <v>1700</v>
      </c>
      <c r="C522" s="44" t="s">
        <v>508</v>
      </c>
      <c r="D522" s="35">
        <v>960182</v>
      </c>
      <c r="E522" s="36">
        <v>3616</v>
      </c>
      <c r="F522" s="58">
        <f t="shared" si="184"/>
        <v>3.5582284218033258</v>
      </c>
      <c r="G522" s="52">
        <v>435</v>
      </c>
      <c r="H522" s="52">
        <v>1727</v>
      </c>
      <c r="I522" s="37">
        <f t="shared" si="209"/>
        <v>25.188199999999998</v>
      </c>
      <c r="J522" s="37">
        <v>2273</v>
      </c>
      <c r="K522" s="37">
        <v>2409</v>
      </c>
      <c r="L522" s="37">
        <v>2561</v>
      </c>
      <c r="M522" s="37">
        <v>3091</v>
      </c>
      <c r="N522" s="45">
        <v>3598</v>
      </c>
      <c r="O522" s="55">
        <v>3602</v>
      </c>
      <c r="P522" s="45">
        <f t="shared" si="185"/>
        <v>3602</v>
      </c>
      <c r="Q522" s="38">
        <f t="shared" si="186"/>
        <v>0</v>
      </c>
      <c r="R522" s="65">
        <v>78452100</v>
      </c>
      <c r="S522" s="65">
        <v>272918300</v>
      </c>
      <c r="T522" s="66">
        <f t="shared" si="187"/>
        <v>28.745636000000001</v>
      </c>
      <c r="U522" s="36">
        <v>736</v>
      </c>
      <c r="V522">
        <v>3615</v>
      </c>
      <c r="W522">
        <f t="shared" si="200"/>
        <v>20.36</v>
      </c>
      <c r="X522" s="57">
        <v>2933609.1562455902</v>
      </c>
      <c r="Y522" s="46">
        <v>1315000</v>
      </c>
      <c r="Z522" s="37">
        <f t="shared" si="188"/>
        <v>0.42013600000000001</v>
      </c>
      <c r="AA522" s="37" t="str">
        <f t="shared" si="189"/>
        <v/>
      </c>
      <c r="AB522" s="37" t="str">
        <f t="shared" si="190"/>
        <v/>
      </c>
      <c r="AC522" s="76">
        <f t="shared" si="201"/>
        <v>0</v>
      </c>
      <c r="AD522" s="76">
        <f t="shared" si="202"/>
        <v>1069.648079911</v>
      </c>
      <c r="AE522" s="76">
        <f t="shared" si="208"/>
        <v>0</v>
      </c>
      <c r="AF522" s="76" t="str">
        <f t="shared" si="203"/>
        <v/>
      </c>
      <c r="AG522" s="37" t="str">
        <f t="shared" si="191"/>
        <v/>
      </c>
      <c r="AH522" s="37" t="str">
        <f t="shared" si="192"/>
        <v/>
      </c>
      <c r="AI522" s="38">
        <f t="shared" si="204"/>
        <v>1069.6500000000001</v>
      </c>
      <c r="AJ522" s="38">
        <f t="shared" si="193"/>
        <v>1069.6500000000001</v>
      </c>
      <c r="AK522" s="36">
        <f t="shared" si="194"/>
        <v>2635340</v>
      </c>
      <c r="AL522" s="39">
        <f t="shared" si="195"/>
        <v>0.12439734468690533</v>
      </c>
      <c r="AM522" s="36">
        <f t="shared" si="205"/>
        <v>208385.20713102695</v>
      </c>
      <c r="AN522" s="36">
        <f t="shared" si="206"/>
        <v>1168567</v>
      </c>
      <c r="AO522" s="36">
        <f t="shared" si="196"/>
        <v>36160</v>
      </c>
      <c r="AP522" s="36">
        <f t="shared" si="197"/>
        <v>65750</v>
      </c>
      <c r="AQ522" s="36">
        <f t="shared" si="207"/>
        <v>924022</v>
      </c>
      <c r="AR522" s="40">
        <f t="shared" si="198"/>
        <v>1168567</v>
      </c>
      <c r="AS522" s="37"/>
      <c r="AT522" s="37">
        <f t="shared" si="199"/>
        <v>1</v>
      </c>
    </row>
    <row r="523" spans="1:46" ht="15" customHeight="1" x14ac:dyDescent="0.25">
      <c r="A523" s="43">
        <v>80</v>
      </c>
      <c r="B523" s="43">
        <v>200</v>
      </c>
      <c r="C523" s="44" t="s">
        <v>509</v>
      </c>
      <c r="D523" s="35">
        <v>428426</v>
      </c>
      <c r="E523" s="36">
        <v>1349</v>
      </c>
      <c r="F523" s="58">
        <f t="shared" si="184"/>
        <v>3.1300119496719043</v>
      </c>
      <c r="G523" s="52">
        <v>62</v>
      </c>
      <c r="H523" s="52">
        <v>575</v>
      </c>
      <c r="I523" s="37">
        <f t="shared" si="209"/>
        <v>10.7826</v>
      </c>
      <c r="J523" s="37">
        <v>835</v>
      </c>
      <c r="K523" s="37">
        <v>980</v>
      </c>
      <c r="L523" s="37">
        <v>1076</v>
      </c>
      <c r="M523" s="37">
        <v>1220</v>
      </c>
      <c r="N523" s="45">
        <v>1306</v>
      </c>
      <c r="O523" s="55">
        <v>1340</v>
      </c>
      <c r="P523" s="45">
        <f t="shared" si="185"/>
        <v>1340</v>
      </c>
      <c r="Q523" s="38">
        <f t="shared" si="186"/>
        <v>0</v>
      </c>
      <c r="R523" s="65">
        <v>13305000</v>
      </c>
      <c r="S523" s="65">
        <v>86929478</v>
      </c>
      <c r="T523" s="66">
        <f t="shared" si="187"/>
        <v>15.30551</v>
      </c>
      <c r="U523" s="36">
        <v>278</v>
      </c>
      <c r="V523">
        <v>1087</v>
      </c>
      <c r="W523">
        <f t="shared" si="200"/>
        <v>25.57</v>
      </c>
      <c r="X523" s="57">
        <v>804711.79395201895</v>
      </c>
      <c r="Y523" s="46">
        <v>495697</v>
      </c>
      <c r="Z523" s="37">
        <f t="shared" si="188"/>
        <v>0.42013600000000001</v>
      </c>
      <c r="AA523" s="37" t="str">
        <f t="shared" si="189"/>
        <v/>
      </c>
      <c r="AB523" s="37" t="str">
        <f t="shared" si="190"/>
        <v/>
      </c>
      <c r="AC523" s="76">
        <f t="shared" si="201"/>
        <v>887.83464940768124</v>
      </c>
      <c r="AD523" s="76">
        <f t="shared" si="202"/>
        <v>0</v>
      </c>
      <c r="AE523" s="76">
        <f t="shared" si="208"/>
        <v>0</v>
      </c>
      <c r="AF523" s="76" t="str">
        <f t="shared" si="203"/>
        <v/>
      </c>
      <c r="AG523" s="37" t="str">
        <f t="shared" si="191"/>
        <v/>
      </c>
      <c r="AH523" s="37" t="str">
        <f t="shared" si="192"/>
        <v/>
      </c>
      <c r="AI523" s="38">
        <f t="shared" si="204"/>
        <v>887.83</v>
      </c>
      <c r="AJ523" s="38">
        <f t="shared" si="193"/>
        <v>887.83</v>
      </c>
      <c r="AK523" s="36">
        <f t="shared" si="194"/>
        <v>859594</v>
      </c>
      <c r="AL523" s="39">
        <f t="shared" si="195"/>
        <v>0.12439734468690533</v>
      </c>
      <c r="AM523" s="36">
        <f t="shared" si="205"/>
        <v>53636.154313963598</v>
      </c>
      <c r="AN523" s="36">
        <f t="shared" si="206"/>
        <v>482062</v>
      </c>
      <c r="AO523" s="36">
        <f t="shared" si="196"/>
        <v>13490</v>
      </c>
      <c r="AP523" s="36">
        <f t="shared" si="197"/>
        <v>24784.850000000002</v>
      </c>
      <c r="AQ523" s="36">
        <f t="shared" si="207"/>
        <v>414936</v>
      </c>
      <c r="AR523" s="40">
        <f t="shared" si="198"/>
        <v>482062</v>
      </c>
      <c r="AS523" s="37"/>
      <c r="AT523" s="37">
        <f t="shared" si="199"/>
        <v>1</v>
      </c>
    </row>
    <row r="524" spans="1:46" ht="15" customHeight="1" x14ac:dyDescent="0.25">
      <c r="A524" s="43">
        <v>19</v>
      </c>
      <c r="B524" s="43">
        <v>700</v>
      </c>
      <c r="C524" s="44" t="s">
        <v>510</v>
      </c>
      <c r="D524" s="35">
        <v>8790</v>
      </c>
      <c r="E524" s="36">
        <v>209</v>
      </c>
      <c r="F524" s="58">
        <f t="shared" ref="F524:F587" si="210">LOG10(E524)</f>
        <v>2.3201462861110542</v>
      </c>
      <c r="G524" s="52">
        <v>21</v>
      </c>
      <c r="H524" s="52">
        <v>65</v>
      </c>
      <c r="I524" s="37">
        <f t="shared" si="209"/>
        <v>32.307699999999997</v>
      </c>
      <c r="J524" s="37">
        <v>266</v>
      </c>
      <c r="K524" s="37">
        <v>219</v>
      </c>
      <c r="L524" s="37">
        <v>164</v>
      </c>
      <c r="M524" s="37">
        <v>197</v>
      </c>
      <c r="N524" s="48">
        <v>198</v>
      </c>
      <c r="O524" s="55">
        <v>183</v>
      </c>
      <c r="P524" s="45">
        <f t="shared" ref="P524:P587" si="211">MAX(J524:O524)</f>
        <v>266</v>
      </c>
      <c r="Q524" s="38">
        <f t="shared" ref="Q524:Q587" si="212">ROUND(IF(100*(1-(E524/P524))&lt;0,0,100*(1-E524/P524)),2)</f>
        <v>21.43</v>
      </c>
      <c r="R524" s="65">
        <v>9176700</v>
      </c>
      <c r="S524" s="65">
        <v>50404613</v>
      </c>
      <c r="T524" s="66">
        <f t="shared" ref="T524:T587" si="213">ROUND(R524/S524*100,6)</f>
        <v>18.206071999999999</v>
      </c>
      <c r="U524" s="36">
        <v>28</v>
      </c>
      <c r="V524">
        <v>140</v>
      </c>
      <c r="W524">
        <f t="shared" si="200"/>
        <v>20</v>
      </c>
      <c r="X524" s="57">
        <v>559707.41886914405</v>
      </c>
      <c r="Y524" s="46">
        <v>142659</v>
      </c>
      <c r="Z524" s="37">
        <f t="shared" ref="Z524:Z587" si="214">ROUND(Y$11/X$11,6)</f>
        <v>0.42013600000000001</v>
      </c>
      <c r="AA524" s="37" t="str">
        <f t="shared" ref="AA524:AA587" si="215">IF(AND(2500&lt;=E524,E524&lt;3000),(E524-2500)*0.002,"")</f>
        <v/>
      </c>
      <c r="AB524" s="37" t="str">
        <f t="shared" ref="AB524:AB587" si="216">IF(AND(10000&lt;=E524,E524&lt;11000),(11000-E524)*0.001,"")</f>
        <v/>
      </c>
      <c r="AC524" s="76">
        <f t="shared" si="201"/>
        <v>708.95395123735136</v>
      </c>
      <c r="AD524" s="76">
        <f t="shared" si="202"/>
        <v>0</v>
      </c>
      <c r="AE524" s="76">
        <f t="shared" si="208"/>
        <v>0</v>
      </c>
      <c r="AF524" s="76" t="str">
        <f t="shared" si="203"/>
        <v/>
      </c>
      <c r="AG524" s="37" t="str">
        <f t="shared" ref="AG524:AG587" si="217">IF(AND(10000&lt;=E524,E524&lt;11000),(AB524*AD524)+(AE524*(1-AB524)),"")</f>
        <v/>
      </c>
      <c r="AH524" s="37" t="str">
        <f t="shared" ref="AH524:AH587" si="218">IF(AND(AA524="",AB524=""),"",1)</f>
        <v/>
      </c>
      <c r="AI524" s="38">
        <f t="shared" si="204"/>
        <v>708.95</v>
      </c>
      <c r="AJ524" s="38">
        <f t="shared" ref="AJ524:AJ587" si="219">ROUND(AI524*AJ$2,2)</f>
        <v>708.95</v>
      </c>
      <c r="AK524" s="36">
        <f t="shared" ref="AK524:AK587" si="220">ROUND(IF((AJ524*E524)-(X524*Z524)&lt;0,0,(AJ524*E524)-(X524*Z524)),0)</f>
        <v>0</v>
      </c>
      <c r="AL524" s="39">
        <f t="shared" ref="AL524:AL587" si="221">$AL$11</f>
        <v>0.12439734468690533</v>
      </c>
      <c r="AM524" s="36">
        <f t="shared" si="205"/>
        <v>-1093.4526597978979</v>
      </c>
      <c r="AN524" s="36">
        <f t="shared" si="206"/>
        <v>0</v>
      </c>
      <c r="AO524" s="36">
        <f t="shared" ref="AO524:AO587" si="222">10*E524</f>
        <v>2090</v>
      </c>
      <c r="AP524" s="36">
        <f t="shared" ref="AP524:AP587" si="223">0.05*Y524</f>
        <v>7132.9500000000007</v>
      </c>
      <c r="AQ524" s="36">
        <f t="shared" si="207"/>
        <v>6700</v>
      </c>
      <c r="AR524" s="40">
        <f t="shared" ref="AR524:AR587" si="224">MAX(AN524,AQ524)</f>
        <v>6700</v>
      </c>
      <c r="AS524" s="37"/>
      <c r="AT524" s="37">
        <f t="shared" ref="AT524:AT587" si="225">IF(AR524&gt;0,1,0)</f>
        <v>1</v>
      </c>
    </row>
    <row r="525" spans="1:46" ht="15" customHeight="1" x14ac:dyDescent="0.25">
      <c r="A525" s="43">
        <v>19</v>
      </c>
      <c r="B525" s="43">
        <v>1600</v>
      </c>
      <c r="C525" s="44" t="s">
        <v>511</v>
      </c>
      <c r="D525" s="35">
        <v>0</v>
      </c>
      <c r="E525" s="36">
        <v>11652</v>
      </c>
      <c r="F525" s="58">
        <f t="shared" si="210"/>
        <v>4.0664004759556294</v>
      </c>
      <c r="G525" s="52">
        <v>159</v>
      </c>
      <c r="H525" s="52">
        <v>4809</v>
      </c>
      <c r="I525" s="37">
        <f t="shared" si="209"/>
        <v>3.3063000000000002</v>
      </c>
      <c r="J525" s="37">
        <v>6565</v>
      </c>
      <c r="K525" s="37">
        <v>7288</v>
      </c>
      <c r="L525" s="37">
        <v>9431</v>
      </c>
      <c r="M525" s="37">
        <v>11434</v>
      </c>
      <c r="N525" s="45">
        <v>11071</v>
      </c>
      <c r="O525" s="55">
        <v>11744</v>
      </c>
      <c r="P525" s="45">
        <f t="shared" si="211"/>
        <v>11744</v>
      </c>
      <c r="Q525" s="38">
        <f t="shared" si="212"/>
        <v>0.78</v>
      </c>
      <c r="R525" s="65">
        <v>432302300</v>
      </c>
      <c r="S525" s="65">
        <v>2882790171</v>
      </c>
      <c r="T525" s="66">
        <f t="shared" si="213"/>
        <v>14.995968</v>
      </c>
      <c r="U525" s="36">
        <v>2759</v>
      </c>
      <c r="V525">
        <v>11681</v>
      </c>
      <c r="W525">
        <f t="shared" ref="W525:W588" si="226">ROUND(U525/V525*100,2)</f>
        <v>23.62</v>
      </c>
      <c r="X525" s="57">
        <v>29800978.099395301</v>
      </c>
      <c r="Y525" s="46">
        <v>11194906</v>
      </c>
      <c r="Z525" s="37">
        <f t="shared" si="214"/>
        <v>0.42013600000000001</v>
      </c>
      <c r="AA525" s="37" t="str">
        <f t="shared" si="215"/>
        <v/>
      </c>
      <c r="AB525" s="37" t="str">
        <f t="shared" si="216"/>
        <v/>
      </c>
      <c r="AC525" s="76">
        <f t="shared" ref="AC525:AC588" si="227">IF(E525&lt;3000, 196.487+(220.877*F525),0)</f>
        <v>0</v>
      </c>
      <c r="AD525" s="76">
        <f t="shared" ref="AD525:AD588" si="228">IF((AND(2500&lt;=E525,E525&lt;11000)),1.15*(497.308+(6.667*I525)+(9.215*T525)+(16.081*Q525)),0)</f>
        <v>0</v>
      </c>
      <c r="AE525" s="76">
        <f t="shared" si="208"/>
        <v>788.95214628079998</v>
      </c>
      <c r="AF525" s="76" t="str">
        <f t="shared" ref="AF525:AF588" si="229">IF(AND(2500&lt;=E525,E525&lt;3000),(AA525*AD525)+((1-AA525)*AC525),"")</f>
        <v/>
      </c>
      <c r="AG525" s="37" t="str">
        <f t="shared" si="217"/>
        <v/>
      </c>
      <c r="AH525" s="37" t="str">
        <f t="shared" si="218"/>
        <v/>
      </c>
      <c r="AI525" s="38">
        <f t="shared" ref="AI525:AI588" si="230">ROUND(IF(AH525="",MAX(AC525,AD525,AE525),MAX(AF525,AG525)),2)</f>
        <v>788.95</v>
      </c>
      <c r="AJ525" s="38">
        <f t="shared" si="219"/>
        <v>788.95</v>
      </c>
      <c r="AK525" s="36">
        <f t="shared" si="220"/>
        <v>0</v>
      </c>
      <c r="AL525" s="39">
        <f t="shared" si="221"/>
        <v>0.12439734468690533</v>
      </c>
      <c r="AM525" s="36">
        <f t="shared" ref="AM525:AM588" si="231">(AK525-D525)*AL525</f>
        <v>0</v>
      </c>
      <c r="AN525" s="36">
        <f t="shared" ref="AN525:AN588" si="232">ROUND(MAX(IF(D525&lt;AK525,D525+AM525,AK525),0),0)</f>
        <v>0</v>
      </c>
      <c r="AO525" s="36">
        <f t="shared" si="222"/>
        <v>116520</v>
      </c>
      <c r="AP525" s="36">
        <f t="shared" si="223"/>
        <v>559745.30000000005</v>
      </c>
      <c r="AQ525" s="36">
        <f t="shared" ref="AQ525:AQ588" si="233">ROUND(MAX(D525-MIN(AO525:AP525)),0)</f>
        <v>-116520</v>
      </c>
      <c r="AR525" s="40">
        <f t="shared" si="224"/>
        <v>0</v>
      </c>
      <c r="AS525" s="37"/>
      <c r="AT525" s="37">
        <f t="shared" si="225"/>
        <v>0</v>
      </c>
    </row>
    <row r="526" spans="1:46" ht="15" customHeight="1" x14ac:dyDescent="0.25">
      <c r="A526" s="43">
        <v>60</v>
      </c>
      <c r="B526" s="43">
        <v>1800</v>
      </c>
      <c r="C526" s="44" t="s">
        <v>512</v>
      </c>
      <c r="D526" s="35">
        <v>35259</v>
      </c>
      <c r="E526" s="36">
        <v>103</v>
      </c>
      <c r="F526" s="58">
        <f t="shared" si="210"/>
        <v>2.012837224705172</v>
      </c>
      <c r="G526" s="52">
        <v>45</v>
      </c>
      <c r="H526" s="52">
        <v>86</v>
      </c>
      <c r="I526" s="37">
        <f t="shared" si="209"/>
        <v>52.325600000000009</v>
      </c>
      <c r="J526" s="37">
        <v>236</v>
      </c>
      <c r="K526" s="37">
        <v>219</v>
      </c>
      <c r="L526" s="37">
        <v>94</v>
      </c>
      <c r="M526" s="37">
        <v>150</v>
      </c>
      <c r="N526" s="48">
        <v>153</v>
      </c>
      <c r="O526" s="55">
        <v>104</v>
      </c>
      <c r="P526" s="45">
        <f t="shared" si="211"/>
        <v>236</v>
      </c>
      <c r="Q526" s="38">
        <f t="shared" si="212"/>
        <v>56.36</v>
      </c>
      <c r="R526" s="65">
        <v>2515800</v>
      </c>
      <c r="S526" s="65">
        <v>7265000</v>
      </c>
      <c r="T526" s="66">
        <f t="shared" si="213"/>
        <v>34.629043000000003</v>
      </c>
      <c r="U526" s="36">
        <v>29</v>
      </c>
      <c r="V526">
        <v>148</v>
      </c>
      <c r="W526">
        <f t="shared" si="226"/>
        <v>19.59</v>
      </c>
      <c r="X526" s="57">
        <v>84748.240453890001</v>
      </c>
      <c r="Y526" s="46">
        <v>49916</v>
      </c>
      <c r="Z526" s="37">
        <f t="shared" si="214"/>
        <v>0.42013600000000001</v>
      </c>
      <c r="AA526" s="37" t="str">
        <f t="shared" si="215"/>
        <v/>
      </c>
      <c r="AB526" s="37" t="str">
        <f t="shared" si="216"/>
        <v/>
      </c>
      <c r="AC526" s="76">
        <f t="shared" si="227"/>
        <v>641.07644768120429</v>
      </c>
      <c r="AD526" s="76">
        <f t="shared" si="228"/>
        <v>0</v>
      </c>
      <c r="AE526" s="76">
        <f t="shared" si="208"/>
        <v>0</v>
      </c>
      <c r="AF526" s="76" t="str">
        <f t="shared" si="229"/>
        <v/>
      </c>
      <c r="AG526" s="37" t="str">
        <f t="shared" si="217"/>
        <v/>
      </c>
      <c r="AH526" s="37" t="str">
        <f t="shared" si="218"/>
        <v/>
      </c>
      <c r="AI526" s="38">
        <f t="shared" si="230"/>
        <v>641.08000000000004</v>
      </c>
      <c r="AJ526" s="38">
        <f t="shared" si="219"/>
        <v>641.08000000000004</v>
      </c>
      <c r="AK526" s="36">
        <f t="shared" si="220"/>
        <v>30425</v>
      </c>
      <c r="AL526" s="39">
        <f t="shared" si="221"/>
        <v>0.12439734468690533</v>
      </c>
      <c r="AM526" s="36">
        <f t="shared" si="231"/>
        <v>-601.33676421650034</v>
      </c>
      <c r="AN526" s="36">
        <f t="shared" si="232"/>
        <v>30425</v>
      </c>
      <c r="AO526" s="36">
        <f t="shared" si="222"/>
        <v>1030</v>
      </c>
      <c r="AP526" s="36">
        <f t="shared" si="223"/>
        <v>2495.8000000000002</v>
      </c>
      <c r="AQ526" s="36">
        <f t="shared" si="233"/>
        <v>34229</v>
      </c>
      <c r="AR526" s="40">
        <f t="shared" si="224"/>
        <v>34229</v>
      </c>
      <c r="AS526" s="37"/>
      <c r="AT526" s="37">
        <f t="shared" si="225"/>
        <v>1</v>
      </c>
    </row>
    <row r="527" spans="1:46" ht="15" customHeight="1" x14ac:dyDescent="0.25">
      <c r="A527" s="43">
        <v>45</v>
      </c>
      <c r="B527" s="43">
        <v>700</v>
      </c>
      <c r="C527" s="44" t="s">
        <v>513</v>
      </c>
      <c r="D527" s="35">
        <v>94382</v>
      </c>
      <c r="E527" s="36">
        <v>304</v>
      </c>
      <c r="F527" s="58">
        <f t="shared" si="210"/>
        <v>2.4828735836087539</v>
      </c>
      <c r="G527" s="52">
        <v>30</v>
      </c>
      <c r="H527" s="52">
        <v>139</v>
      </c>
      <c r="I527" s="37">
        <f t="shared" si="209"/>
        <v>21.582699999999999</v>
      </c>
      <c r="J527" s="37">
        <v>369</v>
      </c>
      <c r="K527" s="37">
        <v>349</v>
      </c>
      <c r="L527" s="37">
        <v>285</v>
      </c>
      <c r="M527" s="37">
        <v>319</v>
      </c>
      <c r="N527" s="48">
        <v>303</v>
      </c>
      <c r="O527" s="55">
        <v>304</v>
      </c>
      <c r="P527" s="45">
        <f t="shared" si="211"/>
        <v>369</v>
      </c>
      <c r="Q527" s="38">
        <f t="shared" si="212"/>
        <v>17.62</v>
      </c>
      <c r="R527" s="65">
        <v>2308200</v>
      </c>
      <c r="S527" s="65">
        <v>11822955</v>
      </c>
      <c r="T527" s="66">
        <f t="shared" si="213"/>
        <v>19.523038</v>
      </c>
      <c r="U527" s="36">
        <v>64</v>
      </c>
      <c r="V527">
        <v>254</v>
      </c>
      <c r="W527">
        <f t="shared" si="226"/>
        <v>25.2</v>
      </c>
      <c r="X527" s="57">
        <v>124498.293696151</v>
      </c>
      <c r="Y527" s="46">
        <v>103692</v>
      </c>
      <c r="Z527" s="37">
        <f t="shared" si="214"/>
        <v>0.42013600000000001</v>
      </c>
      <c r="AA527" s="37" t="str">
        <f t="shared" si="215"/>
        <v/>
      </c>
      <c r="AB527" s="37" t="str">
        <f t="shared" si="216"/>
        <v/>
      </c>
      <c r="AC527" s="76">
        <f t="shared" si="227"/>
        <v>744.89666852675077</v>
      </c>
      <c r="AD527" s="76">
        <f t="shared" si="228"/>
        <v>0</v>
      </c>
      <c r="AE527" s="76">
        <f t="shared" si="208"/>
        <v>0</v>
      </c>
      <c r="AF527" s="76" t="str">
        <f t="shared" si="229"/>
        <v/>
      </c>
      <c r="AG527" s="37" t="str">
        <f t="shared" si="217"/>
        <v/>
      </c>
      <c r="AH527" s="37" t="str">
        <f t="shared" si="218"/>
        <v/>
      </c>
      <c r="AI527" s="38">
        <f t="shared" si="230"/>
        <v>744.9</v>
      </c>
      <c r="AJ527" s="38">
        <f t="shared" si="219"/>
        <v>744.9</v>
      </c>
      <c r="AK527" s="36">
        <f t="shared" si="220"/>
        <v>174143</v>
      </c>
      <c r="AL527" s="39">
        <f t="shared" si="221"/>
        <v>0.12439734468690533</v>
      </c>
      <c r="AM527" s="36">
        <f t="shared" si="231"/>
        <v>9922.056609572257</v>
      </c>
      <c r="AN527" s="36">
        <f t="shared" si="232"/>
        <v>104304</v>
      </c>
      <c r="AO527" s="36">
        <f t="shared" si="222"/>
        <v>3040</v>
      </c>
      <c r="AP527" s="36">
        <f t="shared" si="223"/>
        <v>5184.6000000000004</v>
      </c>
      <c r="AQ527" s="36">
        <f t="shared" si="233"/>
        <v>91342</v>
      </c>
      <c r="AR527" s="40">
        <f t="shared" si="224"/>
        <v>104304</v>
      </c>
      <c r="AS527" s="37"/>
      <c r="AT527" s="37">
        <f t="shared" si="225"/>
        <v>1</v>
      </c>
    </row>
    <row r="528" spans="1:46" ht="15" customHeight="1" x14ac:dyDescent="0.25">
      <c r="A528" s="43">
        <v>19</v>
      </c>
      <c r="B528" s="43">
        <v>1500</v>
      </c>
      <c r="C528" s="44" t="s">
        <v>514</v>
      </c>
      <c r="D528" s="35">
        <v>0</v>
      </c>
      <c r="E528" s="36">
        <v>138</v>
      </c>
      <c r="F528" s="58">
        <f t="shared" si="210"/>
        <v>2.1398790864012365</v>
      </c>
      <c r="G528" s="52">
        <v>15</v>
      </c>
      <c r="H528" s="52">
        <v>58</v>
      </c>
      <c r="I528" s="37">
        <f t="shared" si="209"/>
        <v>25.862099999999998</v>
      </c>
      <c r="J528" s="37">
        <v>192</v>
      </c>
      <c r="K528" s="37">
        <v>179</v>
      </c>
      <c r="L528" s="37">
        <v>135</v>
      </c>
      <c r="M528" s="37">
        <v>135</v>
      </c>
      <c r="N528" s="48">
        <v>125</v>
      </c>
      <c r="O528" s="55">
        <v>138</v>
      </c>
      <c r="P528" s="45">
        <f t="shared" si="211"/>
        <v>192</v>
      </c>
      <c r="Q528" s="38">
        <f t="shared" si="212"/>
        <v>28.13</v>
      </c>
      <c r="R528" s="65">
        <v>2664400</v>
      </c>
      <c r="S528" s="65">
        <v>26790476</v>
      </c>
      <c r="T528" s="66">
        <f t="shared" si="213"/>
        <v>9.9453250000000004</v>
      </c>
      <c r="U528" s="36">
        <v>28</v>
      </c>
      <c r="V528">
        <v>128</v>
      </c>
      <c r="W528">
        <f t="shared" si="226"/>
        <v>21.88</v>
      </c>
      <c r="X528" s="57">
        <v>249664.73241159401</v>
      </c>
      <c r="Y528" s="46">
        <v>71510</v>
      </c>
      <c r="Z528" s="37">
        <f t="shared" si="214"/>
        <v>0.42013600000000001</v>
      </c>
      <c r="AA528" s="37" t="str">
        <f t="shared" si="215"/>
        <v/>
      </c>
      <c r="AB528" s="37" t="str">
        <f t="shared" si="216"/>
        <v/>
      </c>
      <c r="AC528" s="76">
        <f t="shared" si="227"/>
        <v>669.13707296704592</v>
      </c>
      <c r="AD528" s="76">
        <f t="shared" si="228"/>
        <v>0</v>
      </c>
      <c r="AE528" s="76">
        <f t="shared" ref="AE528:AE591" si="234">IF(E528&gt;=10000,1.15*(293.056+(8.572*I528)+(11.494*W528)+(5.719*T528)+(9.484*Q528)),0)</f>
        <v>0</v>
      </c>
      <c r="AF528" s="76" t="str">
        <f t="shared" si="229"/>
        <v/>
      </c>
      <c r="AG528" s="37" t="str">
        <f t="shared" si="217"/>
        <v/>
      </c>
      <c r="AH528" s="37" t="str">
        <f t="shared" si="218"/>
        <v/>
      </c>
      <c r="AI528" s="38">
        <f t="shared" si="230"/>
        <v>669.14</v>
      </c>
      <c r="AJ528" s="38">
        <f t="shared" si="219"/>
        <v>669.14</v>
      </c>
      <c r="AK528" s="36">
        <f t="shared" si="220"/>
        <v>0</v>
      </c>
      <c r="AL528" s="39">
        <f t="shared" si="221"/>
        <v>0.12439734468690533</v>
      </c>
      <c r="AM528" s="36">
        <f t="shared" si="231"/>
        <v>0</v>
      </c>
      <c r="AN528" s="36">
        <f t="shared" si="232"/>
        <v>0</v>
      </c>
      <c r="AO528" s="36">
        <f t="shared" si="222"/>
        <v>1380</v>
      </c>
      <c r="AP528" s="36">
        <f t="shared" si="223"/>
        <v>3575.5</v>
      </c>
      <c r="AQ528" s="36">
        <f t="shared" si="233"/>
        <v>-1380</v>
      </c>
      <c r="AR528" s="40">
        <f t="shared" si="224"/>
        <v>0</v>
      </c>
      <c r="AS528" s="37"/>
      <c r="AT528" s="37">
        <f t="shared" si="225"/>
        <v>0</v>
      </c>
    </row>
    <row r="529" spans="1:46" ht="15" customHeight="1" x14ac:dyDescent="0.25">
      <c r="A529" s="43">
        <v>48</v>
      </c>
      <c r="B529" s="43">
        <v>500</v>
      </c>
      <c r="C529" s="44" t="s">
        <v>515</v>
      </c>
      <c r="D529" s="35">
        <v>954814</v>
      </c>
      <c r="E529" s="36">
        <v>3034</v>
      </c>
      <c r="F529" s="58">
        <f t="shared" si="210"/>
        <v>3.4820155764507117</v>
      </c>
      <c r="G529" s="52">
        <v>267</v>
      </c>
      <c r="H529" s="52">
        <v>1547</v>
      </c>
      <c r="I529" s="37">
        <f t="shared" si="209"/>
        <v>17.2592</v>
      </c>
      <c r="J529" s="37">
        <v>1940</v>
      </c>
      <c r="K529" s="37">
        <v>2104</v>
      </c>
      <c r="L529" s="37">
        <v>2182</v>
      </c>
      <c r="M529" s="37">
        <v>2580</v>
      </c>
      <c r="N529" s="45">
        <v>2946</v>
      </c>
      <c r="O529" s="55">
        <v>3021</v>
      </c>
      <c r="P529" s="45">
        <f t="shared" si="211"/>
        <v>3021</v>
      </c>
      <c r="Q529" s="38">
        <f t="shared" si="212"/>
        <v>0</v>
      </c>
      <c r="R529" s="65">
        <v>30463700</v>
      </c>
      <c r="S529" s="65">
        <v>208133101</v>
      </c>
      <c r="T529" s="66">
        <f t="shared" si="213"/>
        <v>14.636644</v>
      </c>
      <c r="U529" s="36">
        <v>651</v>
      </c>
      <c r="V529">
        <v>3017</v>
      </c>
      <c r="W529">
        <f t="shared" si="226"/>
        <v>21.58</v>
      </c>
      <c r="X529" s="57">
        <v>2145970.4473280399</v>
      </c>
      <c r="Y529" s="46">
        <v>950069</v>
      </c>
      <c r="Z529" s="37">
        <f t="shared" si="214"/>
        <v>0.42013600000000001</v>
      </c>
      <c r="AA529" s="37" t="str">
        <f t="shared" si="215"/>
        <v/>
      </c>
      <c r="AB529" s="37" t="str">
        <f t="shared" si="216"/>
        <v/>
      </c>
      <c r="AC529" s="76">
        <f t="shared" si="227"/>
        <v>0</v>
      </c>
      <c r="AD529" s="76">
        <f t="shared" si="228"/>
        <v>859.33952498899987</v>
      </c>
      <c r="AE529" s="76">
        <f t="shared" si="234"/>
        <v>0</v>
      </c>
      <c r="AF529" s="76" t="str">
        <f t="shared" si="229"/>
        <v/>
      </c>
      <c r="AG529" s="37" t="str">
        <f t="shared" si="217"/>
        <v/>
      </c>
      <c r="AH529" s="37" t="str">
        <f t="shared" si="218"/>
        <v/>
      </c>
      <c r="AI529" s="38">
        <f t="shared" si="230"/>
        <v>859.34</v>
      </c>
      <c r="AJ529" s="38">
        <f t="shared" si="219"/>
        <v>859.34</v>
      </c>
      <c r="AK529" s="36">
        <f t="shared" si="220"/>
        <v>1705638</v>
      </c>
      <c r="AL529" s="39">
        <f t="shared" si="221"/>
        <v>0.12439734468690533</v>
      </c>
      <c r="AM529" s="36">
        <f t="shared" si="231"/>
        <v>93400.511927201005</v>
      </c>
      <c r="AN529" s="36">
        <f t="shared" si="232"/>
        <v>1048215</v>
      </c>
      <c r="AO529" s="36">
        <f t="shared" si="222"/>
        <v>30340</v>
      </c>
      <c r="AP529" s="36">
        <f t="shared" si="223"/>
        <v>47503.450000000004</v>
      </c>
      <c r="AQ529" s="36">
        <f t="shared" si="233"/>
        <v>924474</v>
      </c>
      <c r="AR529" s="40">
        <f t="shared" si="224"/>
        <v>1048215</v>
      </c>
      <c r="AS529" s="37"/>
      <c r="AT529" s="37">
        <f t="shared" si="225"/>
        <v>1</v>
      </c>
    </row>
    <row r="530" spans="1:46" ht="15" customHeight="1" x14ac:dyDescent="0.25">
      <c r="A530" s="43">
        <v>12</v>
      </c>
      <c r="B530" s="43">
        <v>500</v>
      </c>
      <c r="C530" s="44" t="s">
        <v>516</v>
      </c>
      <c r="D530" s="35">
        <v>115655</v>
      </c>
      <c r="E530" s="36">
        <v>422</v>
      </c>
      <c r="F530" s="58">
        <f t="shared" si="210"/>
        <v>2.6253124509616739</v>
      </c>
      <c r="G530" s="52">
        <v>107</v>
      </c>
      <c r="H530" s="52">
        <v>179</v>
      </c>
      <c r="I530" s="37">
        <f t="shared" si="209"/>
        <v>59.776499999999999</v>
      </c>
      <c r="J530" s="37">
        <v>427</v>
      </c>
      <c r="K530" s="37">
        <v>417</v>
      </c>
      <c r="L530" s="37">
        <v>353</v>
      </c>
      <c r="M530" s="37">
        <v>326</v>
      </c>
      <c r="N530" s="48">
        <v>369</v>
      </c>
      <c r="O530" s="55">
        <v>428</v>
      </c>
      <c r="P530" s="45">
        <f t="shared" si="211"/>
        <v>428</v>
      </c>
      <c r="Q530" s="38">
        <f t="shared" si="212"/>
        <v>1.4</v>
      </c>
      <c r="R530" s="65">
        <v>1921200</v>
      </c>
      <c r="S530" s="65">
        <v>9480668</v>
      </c>
      <c r="T530" s="66">
        <f t="shared" si="213"/>
        <v>20.264395</v>
      </c>
      <c r="U530" s="36">
        <v>64</v>
      </c>
      <c r="V530">
        <v>377</v>
      </c>
      <c r="W530">
        <f t="shared" si="226"/>
        <v>16.98</v>
      </c>
      <c r="X530" s="57">
        <v>104232.20146346401</v>
      </c>
      <c r="Y530" s="46">
        <v>155001</v>
      </c>
      <c r="Z530" s="37">
        <f t="shared" si="214"/>
        <v>0.42013600000000001</v>
      </c>
      <c r="AA530" s="37" t="str">
        <f t="shared" si="215"/>
        <v/>
      </c>
      <c r="AB530" s="37" t="str">
        <f t="shared" si="216"/>
        <v/>
      </c>
      <c r="AC530" s="76">
        <f t="shared" si="227"/>
        <v>776.35813823106162</v>
      </c>
      <c r="AD530" s="76">
        <f t="shared" si="228"/>
        <v>0</v>
      </c>
      <c r="AE530" s="76">
        <f t="shared" si="234"/>
        <v>0</v>
      </c>
      <c r="AF530" s="76" t="str">
        <f t="shared" si="229"/>
        <v/>
      </c>
      <c r="AG530" s="37" t="str">
        <f t="shared" si="217"/>
        <v/>
      </c>
      <c r="AH530" s="37" t="str">
        <f t="shared" si="218"/>
        <v/>
      </c>
      <c r="AI530" s="38">
        <f t="shared" si="230"/>
        <v>776.36</v>
      </c>
      <c r="AJ530" s="38">
        <f t="shared" si="219"/>
        <v>776.36</v>
      </c>
      <c r="AK530" s="36">
        <f t="shared" si="220"/>
        <v>283832</v>
      </c>
      <c r="AL530" s="39">
        <f t="shared" si="221"/>
        <v>0.12439734468690533</v>
      </c>
      <c r="AM530" s="36">
        <f t="shared" si="231"/>
        <v>20920.772237409677</v>
      </c>
      <c r="AN530" s="36">
        <f t="shared" si="232"/>
        <v>136576</v>
      </c>
      <c r="AO530" s="36">
        <f t="shared" si="222"/>
        <v>4220</v>
      </c>
      <c r="AP530" s="36">
        <f t="shared" si="223"/>
        <v>7750.05</v>
      </c>
      <c r="AQ530" s="36">
        <f t="shared" si="233"/>
        <v>111435</v>
      </c>
      <c r="AR530" s="40">
        <f t="shared" si="224"/>
        <v>136576</v>
      </c>
      <c r="AS530" s="37"/>
      <c r="AT530" s="37">
        <f t="shared" si="225"/>
        <v>1</v>
      </c>
    </row>
    <row r="531" spans="1:46" ht="15" customHeight="1" x14ac:dyDescent="0.25">
      <c r="A531" s="43">
        <v>21</v>
      </c>
      <c r="B531" s="43">
        <v>1000</v>
      </c>
      <c r="C531" s="44" t="s">
        <v>517</v>
      </c>
      <c r="D531" s="35">
        <v>11794</v>
      </c>
      <c r="E531" s="36">
        <v>100</v>
      </c>
      <c r="F531" s="58">
        <f t="shared" si="210"/>
        <v>2</v>
      </c>
      <c r="G531" s="52">
        <v>13</v>
      </c>
      <c r="H531" s="52">
        <v>44</v>
      </c>
      <c r="I531" s="37">
        <f t="shared" si="209"/>
        <v>29.545500000000004</v>
      </c>
      <c r="J531" s="37">
        <v>109</v>
      </c>
      <c r="K531" s="37">
        <v>124</v>
      </c>
      <c r="L531" s="37">
        <v>104</v>
      </c>
      <c r="M531" s="37">
        <v>115</v>
      </c>
      <c r="N531" s="48">
        <v>106</v>
      </c>
      <c r="O531" s="55">
        <v>100</v>
      </c>
      <c r="P531" s="45">
        <f t="shared" si="211"/>
        <v>124</v>
      </c>
      <c r="Q531" s="38">
        <f t="shared" si="212"/>
        <v>19.350000000000001</v>
      </c>
      <c r="R531" s="65">
        <v>1490300</v>
      </c>
      <c r="S531" s="65">
        <v>8272907</v>
      </c>
      <c r="T531" s="66">
        <f t="shared" si="213"/>
        <v>18.014223999999999</v>
      </c>
      <c r="U531" s="36">
        <v>18</v>
      </c>
      <c r="V531">
        <v>120</v>
      </c>
      <c r="W531">
        <f t="shared" si="226"/>
        <v>15</v>
      </c>
      <c r="X531" s="57">
        <v>85454.920122804295</v>
      </c>
      <c r="Y531" s="46">
        <v>22318</v>
      </c>
      <c r="Z531" s="37">
        <f t="shared" si="214"/>
        <v>0.42013600000000001</v>
      </c>
      <c r="AA531" s="37" t="str">
        <f t="shared" si="215"/>
        <v/>
      </c>
      <c r="AB531" s="37" t="str">
        <f t="shared" si="216"/>
        <v/>
      </c>
      <c r="AC531" s="76">
        <f t="shared" si="227"/>
        <v>638.24099999999999</v>
      </c>
      <c r="AD531" s="76">
        <f t="shared" si="228"/>
        <v>0</v>
      </c>
      <c r="AE531" s="76">
        <f t="shared" si="234"/>
        <v>0</v>
      </c>
      <c r="AF531" s="76" t="str">
        <f t="shared" si="229"/>
        <v/>
      </c>
      <c r="AG531" s="37" t="str">
        <f t="shared" si="217"/>
        <v/>
      </c>
      <c r="AH531" s="37" t="str">
        <f t="shared" si="218"/>
        <v/>
      </c>
      <c r="AI531" s="38">
        <f t="shared" si="230"/>
        <v>638.24</v>
      </c>
      <c r="AJ531" s="38">
        <f t="shared" si="219"/>
        <v>638.24</v>
      </c>
      <c r="AK531" s="36">
        <f t="shared" si="220"/>
        <v>27921</v>
      </c>
      <c r="AL531" s="39">
        <f t="shared" si="221"/>
        <v>0.12439734468690533</v>
      </c>
      <c r="AM531" s="36">
        <f t="shared" si="231"/>
        <v>2006.1559777657224</v>
      </c>
      <c r="AN531" s="36">
        <f t="shared" si="232"/>
        <v>13800</v>
      </c>
      <c r="AO531" s="36">
        <f t="shared" si="222"/>
        <v>1000</v>
      </c>
      <c r="AP531" s="36">
        <f t="shared" si="223"/>
        <v>1115.9000000000001</v>
      </c>
      <c r="AQ531" s="36">
        <f t="shared" si="233"/>
        <v>10794</v>
      </c>
      <c r="AR531" s="40">
        <f t="shared" si="224"/>
        <v>13800</v>
      </c>
      <c r="AS531" s="37"/>
      <c r="AT531" s="37">
        <f t="shared" si="225"/>
        <v>1</v>
      </c>
    </row>
    <row r="532" spans="1:46" ht="15" customHeight="1" x14ac:dyDescent="0.25">
      <c r="A532" s="43">
        <v>79</v>
      </c>
      <c r="B532" s="43">
        <v>600</v>
      </c>
      <c r="C532" s="44" t="s">
        <v>518</v>
      </c>
      <c r="D532" s="35">
        <v>28094</v>
      </c>
      <c r="E532" s="36">
        <v>152</v>
      </c>
      <c r="F532" s="58">
        <f t="shared" si="210"/>
        <v>2.1818435879447726</v>
      </c>
      <c r="G532" s="52">
        <v>30</v>
      </c>
      <c r="H532" s="52">
        <v>86</v>
      </c>
      <c r="I532" s="37">
        <f t="shared" si="209"/>
        <v>34.883699999999997</v>
      </c>
      <c r="J532" s="37">
        <v>139</v>
      </c>
      <c r="K532" s="37">
        <v>186</v>
      </c>
      <c r="L532" s="37">
        <v>163</v>
      </c>
      <c r="M532" s="37">
        <v>186</v>
      </c>
      <c r="N532" s="48">
        <v>182</v>
      </c>
      <c r="O532" s="55">
        <v>151</v>
      </c>
      <c r="P532" s="45">
        <f t="shared" si="211"/>
        <v>186</v>
      </c>
      <c r="Q532" s="38">
        <f t="shared" si="212"/>
        <v>18.28</v>
      </c>
      <c r="R532" s="65">
        <v>1668400</v>
      </c>
      <c r="S532" s="65">
        <v>11395500</v>
      </c>
      <c r="T532" s="66">
        <f t="shared" si="213"/>
        <v>14.640867</v>
      </c>
      <c r="U532" s="36">
        <v>23</v>
      </c>
      <c r="V532">
        <v>249</v>
      </c>
      <c r="W532">
        <f t="shared" si="226"/>
        <v>9.24</v>
      </c>
      <c r="X532" s="57">
        <v>125284.965594494</v>
      </c>
      <c r="Y532" s="46">
        <v>30000</v>
      </c>
      <c r="Z532" s="37">
        <f t="shared" si="214"/>
        <v>0.42013600000000001</v>
      </c>
      <c r="AA532" s="37" t="str">
        <f t="shared" si="215"/>
        <v/>
      </c>
      <c r="AB532" s="37" t="str">
        <f t="shared" si="216"/>
        <v/>
      </c>
      <c r="AC532" s="76">
        <f t="shared" si="227"/>
        <v>678.40606617447759</v>
      </c>
      <c r="AD532" s="76">
        <f t="shared" si="228"/>
        <v>0</v>
      </c>
      <c r="AE532" s="76">
        <f t="shared" si="234"/>
        <v>0</v>
      </c>
      <c r="AF532" s="76" t="str">
        <f t="shared" si="229"/>
        <v/>
      </c>
      <c r="AG532" s="37" t="str">
        <f t="shared" si="217"/>
        <v/>
      </c>
      <c r="AH532" s="37" t="str">
        <f t="shared" si="218"/>
        <v/>
      </c>
      <c r="AI532" s="38">
        <f t="shared" si="230"/>
        <v>678.41</v>
      </c>
      <c r="AJ532" s="38">
        <f t="shared" si="219"/>
        <v>678.41</v>
      </c>
      <c r="AK532" s="36">
        <f t="shared" si="220"/>
        <v>50482</v>
      </c>
      <c r="AL532" s="39">
        <f t="shared" si="221"/>
        <v>0.12439734468690533</v>
      </c>
      <c r="AM532" s="36">
        <f t="shared" si="231"/>
        <v>2785.0077528504366</v>
      </c>
      <c r="AN532" s="36">
        <f t="shared" si="232"/>
        <v>30879</v>
      </c>
      <c r="AO532" s="36">
        <f t="shared" si="222"/>
        <v>1520</v>
      </c>
      <c r="AP532" s="36">
        <f t="shared" si="223"/>
        <v>1500</v>
      </c>
      <c r="AQ532" s="36">
        <f t="shared" si="233"/>
        <v>26594</v>
      </c>
      <c r="AR532" s="40">
        <f t="shared" si="224"/>
        <v>30879</v>
      </c>
      <c r="AS532" s="37"/>
      <c r="AT532" s="37">
        <f t="shared" si="225"/>
        <v>1</v>
      </c>
    </row>
    <row r="533" spans="1:46" ht="15" customHeight="1" x14ac:dyDescent="0.25">
      <c r="A533" s="43">
        <v>64</v>
      </c>
      <c r="B533" s="43">
        <v>600</v>
      </c>
      <c r="C533" s="44" t="s">
        <v>519</v>
      </c>
      <c r="D533" s="35">
        <v>65819</v>
      </c>
      <c r="E533" s="36">
        <v>256</v>
      </c>
      <c r="F533" s="58">
        <f t="shared" si="210"/>
        <v>2.4082399653118496</v>
      </c>
      <c r="G533" s="52">
        <v>26</v>
      </c>
      <c r="H533" s="52">
        <v>102</v>
      </c>
      <c r="I533" s="37">
        <f t="shared" si="209"/>
        <v>25.490200000000002</v>
      </c>
      <c r="J533" s="37">
        <v>247</v>
      </c>
      <c r="K533" s="37">
        <v>242</v>
      </c>
      <c r="L533" s="37">
        <v>297</v>
      </c>
      <c r="M533" s="37">
        <v>271</v>
      </c>
      <c r="N533" s="48">
        <v>252</v>
      </c>
      <c r="O533" s="55">
        <v>259</v>
      </c>
      <c r="P533" s="45">
        <f t="shared" si="211"/>
        <v>297</v>
      </c>
      <c r="Q533" s="38">
        <f t="shared" si="212"/>
        <v>13.8</v>
      </c>
      <c r="R533" s="65">
        <v>4024500</v>
      </c>
      <c r="S533" s="65">
        <v>12212338</v>
      </c>
      <c r="T533" s="66">
        <f t="shared" si="213"/>
        <v>32.954377999999998</v>
      </c>
      <c r="U533" s="36">
        <v>27</v>
      </c>
      <c r="V533">
        <v>193</v>
      </c>
      <c r="W533">
        <f t="shared" si="226"/>
        <v>13.99</v>
      </c>
      <c r="X533" s="57">
        <v>121245.55032752101</v>
      </c>
      <c r="Y533" s="46">
        <v>196502</v>
      </c>
      <c r="Z533" s="37">
        <f t="shared" si="214"/>
        <v>0.42013600000000001</v>
      </c>
      <c r="AA533" s="37" t="str">
        <f t="shared" si="215"/>
        <v/>
      </c>
      <c r="AB533" s="37" t="str">
        <f t="shared" si="216"/>
        <v/>
      </c>
      <c r="AC533" s="76">
        <f t="shared" si="227"/>
        <v>728.41181881818534</v>
      </c>
      <c r="AD533" s="76">
        <f t="shared" si="228"/>
        <v>0</v>
      </c>
      <c r="AE533" s="76">
        <f t="shared" si="234"/>
        <v>0</v>
      </c>
      <c r="AF533" s="76" t="str">
        <f t="shared" si="229"/>
        <v/>
      </c>
      <c r="AG533" s="37" t="str">
        <f t="shared" si="217"/>
        <v/>
      </c>
      <c r="AH533" s="37" t="str">
        <f t="shared" si="218"/>
        <v/>
      </c>
      <c r="AI533" s="38">
        <f t="shared" si="230"/>
        <v>728.41</v>
      </c>
      <c r="AJ533" s="38">
        <f t="shared" si="219"/>
        <v>728.41</v>
      </c>
      <c r="AK533" s="36">
        <f t="shared" si="220"/>
        <v>135533</v>
      </c>
      <c r="AL533" s="39">
        <f t="shared" si="221"/>
        <v>0.12439734468690533</v>
      </c>
      <c r="AM533" s="36">
        <f t="shared" si="231"/>
        <v>8672.236487502918</v>
      </c>
      <c r="AN533" s="36">
        <f t="shared" si="232"/>
        <v>74491</v>
      </c>
      <c r="AO533" s="36">
        <f t="shared" si="222"/>
        <v>2560</v>
      </c>
      <c r="AP533" s="36">
        <f t="shared" si="223"/>
        <v>9825.1</v>
      </c>
      <c r="AQ533" s="36">
        <f t="shared" si="233"/>
        <v>63259</v>
      </c>
      <c r="AR533" s="40">
        <f t="shared" si="224"/>
        <v>74491</v>
      </c>
      <c r="AS533" s="37"/>
      <c r="AT533" s="37">
        <f t="shared" si="225"/>
        <v>1</v>
      </c>
    </row>
    <row r="534" spans="1:46" ht="15" customHeight="1" x14ac:dyDescent="0.25">
      <c r="A534" s="43">
        <v>21</v>
      </c>
      <c r="B534" s="43">
        <v>1100</v>
      </c>
      <c r="C534" s="44" t="s">
        <v>520</v>
      </c>
      <c r="D534" s="35">
        <v>79190</v>
      </c>
      <c r="E534" s="36">
        <v>437</v>
      </c>
      <c r="F534" s="58">
        <f t="shared" si="210"/>
        <v>2.6404814369704219</v>
      </c>
      <c r="G534" s="52">
        <v>12</v>
      </c>
      <c r="H534" s="52">
        <v>140</v>
      </c>
      <c r="I534" s="37">
        <f t="shared" si="209"/>
        <v>8.5714000000000006</v>
      </c>
      <c r="J534" s="37">
        <v>172</v>
      </c>
      <c r="K534" s="37">
        <v>187</v>
      </c>
      <c r="L534" s="37">
        <v>181</v>
      </c>
      <c r="M534" s="37">
        <v>279</v>
      </c>
      <c r="N534" s="48">
        <v>424</v>
      </c>
      <c r="O534" s="55">
        <v>431</v>
      </c>
      <c r="P534" s="45">
        <f t="shared" si="211"/>
        <v>431</v>
      </c>
      <c r="Q534" s="38">
        <f t="shared" si="212"/>
        <v>0</v>
      </c>
      <c r="R534" s="65">
        <v>5615000</v>
      </c>
      <c r="S534" s="65">
        <v>31667007</v>
      </c>
      <c r="T534" s="66">
        <f t="shared" si="213"/>
        <v>17.731387999999999</v>
      </c>
      <c r="U534" s="36">
        <v>45</v>
      </c>
      <c r="V534">
        <v>360</v>
      </c>
      <c r="W534">
        <f t="shared" si="226"/>
        <v>12.5</v>
      </c>
      <c r="X534" s="57">
        <v>295672.28855627001</v>
      </c>
      <c r="Y534" s="46">
        <v>135993</v>
      </c>
      <c r="Z534" s="37">
        <f t="shared" si="214"/>
        <v>0.42013600000000001</v>
      </c>
      <c r="AA534" s="37" t="str">
        <f t="shared" si="215"/>
        <v/>
      </c>
      <c r="AB534" s="37" t="str">
        <f t="shared" si="216"/>
        <v/>
      </c>
      <c r="AC534" s="76">
        <f t="shared" si="227"/>
        <v>779.70861835371591</v>
      </c>
      <c r="AD534" s="76">
        <f t="shared" si="228"/>
        <v>0</v>
      </c>
      <c r="AE534" s="76">
        <f t="shared" si="234"/>
        <v>0</v>
      </c>
      <c r="AF534" s="76" t="str">
        <f t="shared" si="229"/>
        <v/>
      </c>
      <c r="AG534" s="37" t="str">
        <f t="shared" si="217"/>
        <v/>
      </c>
      <c r="AH534" s="37" t="str">
        <f t="shared" si="218"/>
        <v/>
      </c>
      <c r="AI534" s="38">
        <f t="shared" si="230"/>
        <v>779.71</v>
      </c>
      <c r="AJ534" s="38">
        <f t="shared" si="219"/>
        <v>779.71</v>
      </c>
      <c r="AK534" s="36">
        <f t="shared" si="220"/>
        <v>216511</v>
      </c>
      <c r="AL534" s="39">
        <f t="shared" si="221"/>
        <v>0.12439734468690533</v>
      </c>
      <c r="AM534" s="36">
        <f t="shared" si="231"/>
        <v>17082.367769750526</v>
      </c>
      <c r="AN534" s="36">
        <f t="shared" si="232"/>
        <v>96272</v>
      </c>
      <c r="AO534" s="36">
        <f t="shared" si="222"/>
        <v>4370</v>
      </c>
      <c r="AP534" s="36">
        <f t="shared" si="223"/>
        <v>6799.6500000000005</v>
      </c>
      <c r="AQ534" s="36">
        <f t="shared" si="233"/>
        <v>74820</v>
      </c>
      <c r="AR534" s="40">
        <f t="shared" si="224"/>
        <v>96272</v>
      </c>
      <c r="AS534" s="37"/>
      <c r="AT534" s="37">
        <f t="shared" si="225"/>
        <v>1</v>
      </c>
    </row>
    <row r="535" spans="1:46" ht="15" customHeight="1" x14ac:dyDescent="0.25">
      <c r="A535" s="43">
        <v>27</v>
      </c>
      <c r="B535" s="43">
        <v>8800</v>
      </c>
      <c r="C535" s="44" t="s">
        <v>521</v>
      </c>
      <c r="D535" s="35">
        <v>74542064</v>
      </c>
      <c r="E535" s="36">
        <v>434346</v>
      </c>
      <c r="F535" s="58">
        <f t="shared" si="210"/>
        <v>5.6378358263418642</v>
      </c>
      <c r="G535" s="52">
        <v>85452</v>
      </c>
      <c r="H535" s="52">
        <v>194532</v>
      </c>
      <c r="I535" s="37">
        <f t="shared" si="209"/>
        <v>43.927</v>
      </c>
      <c r="J535" s="37">
        <v>434400</v>
      </c>
      <c r="K535" s="37">
        <v>370951</v>
      </c>
      <c r="L535" s="37">
        <v>368383</v>
      </c>
      <c r="M535" s="37">
        <v>382618</v>
      </c>
      <c r="N535" s="45">
        <v>382578</v>
      </c>
      <c r="O535" s="55">
        <v>429954</v>
      </c>
      <c r="P535" s="45">
        <f t="shared" si="211"/>
        <v>434400</v>
      </c>
      <c r="Q535" s="38">
        <f t="shared" si="212"/>
        <v>0.01</v>
      </c>
      <c r="R535" s="65">
        <v>13150856700</v>
      </c>
      <c r="S535" s="65">
        <v>64093791809</v>
      </c>
      <c r="T535" s="66">
        <f t="shared" si="213"/>
        <v>20.518143999999999</v>
      </c>
      <c r="U535" s="36">
        <v>43287</v>
      </c>
      <c r="V535">
        <v>425091</v>
      </c>
      <c r="W535">
        <f t="shared" si="226"/>
        <v>10.18</v>
      </c>
      <c r="X535" s="57">
        <v>764848843.00356305</v>
      </c>
      <c r="Y535" s="46">
        <v>416711384</v>
      </c>
      <c r="Z535" s="37">
        <f t="shared" si="214"/>
        <v>0.42013600000000001</v>
      </c>
      <c r="AA535" s="37" t="str">
        <f t="shared" si="215"/>
        <v/>
      </c>
      <c r="AB535" s="37" t="str">
        <f t="shared" si="216"/>
        <v/>
      </c>
      <c r="AC535" s="76">
        <f t="shared" si="227"/>
        <v>0</v>
      </c>
      <c r="AD535" s="76">
        <f t="shared" si="228"/>
        <v>0</v>
      </c>
      <c r="AE535" s="76">
        <f t="shared" si="234"/>
        <v>1039.6520599664</v>
      </c>
      <c r="AF535" s="76" t="str">
        <f t="shared" si="229"/>
        <v/>
      </c>
      <c r="AG535" s="37" t="str">
        <f t="shared" si="217"/>
        <v/>
      </c>
      <c r="AH535" s="37" t="str">
        <f t="shared" si="218"/>
        <v/>
      </c>
      <c r="AI535" s="38">
        <f t="shared" si="230"/>
        <v>1039.6500000000001</v>
      </c>
      <c r="AJ535" s="38">
        <f t="shared" si="219"/>
        <v>1039.6500000000001</v>
      </c>
      <c r="AK535" s="36">
        <f t="shared" si="220"/>
        <v>130227285</v>
      </c>
      <c r="AL535" s="39">
        <f t="shared" si="221"/>
        <v>0.12439734468690533</v>
      </c>
      <c r="AM535" s="36">
        <f t="shared" si="231"/>
        <v>6927093.6307034995</v>
      </c>
      <c r="AN535" s="36">
        <f t="shared" si="232"/>
        <v>81469158</v>
      </c>
      <c r="AO535" s="36">
        <f t="shared" si="222"/>
        <v>4343460</v>
      </c>
      <c r="AP535" s="36">
        <f t="shared" si="223"/>
        <v>20835569.200000003</v>
      </c>
      <c r="AQ535" s="36">
        <f t="shared" si="233"/>
        <v>70198604</v>
      </c>
      <c r="AR535" s="40">
        <f t="shared" si="224"/>
        <v>81469158</v>
      </c>
      <c r="AS535" s="37"/>
      <c r="AT535" s="37">
        <f t="shared" si="225"/>
        <v>1</v>
      </c>
    </row>
    <row r="536" spans="1:46" ht="15" customHeight="1" x14ac:dyDescent="0.25">
      <c r="A536" s="43">
        <v>79</v>
      </c>
      <c r="B536" s="43">
        <v>7800</v>
      </c>
      <c r="C536" s="44" t="s">
        <v>522</v>
      </c>
      <c r="D536" s="35">
        <v>3270</v>
      </c>
      <c r="E536" s="36">
        <v>97</v>
      </c>
      <c r="F536" s="58">
        <f t="shared" si="210"/>
        <v>1.9867717342662448</v>
      </c>
      <c r="G536" s="52">
        <v>18</v>
      </c>
      <c r="H536" s="52">
        <v>60</v>
      </c>
      <c r="I536" s="37">
        <f t="shared" si="209"/>
        <v>30</v>
      </c>
      <c r="J536" s="37">
        <v>80</v>
      </c>
      <c r="K536" s="37">
        <v>132</v>
      </c>
      <c r="L536" s="37">
        <v>127</v>
      </c>
      <c r="M536" s="37">
        <v>116</v>
      </c>
      <c r="N536" s="48">
        <v>111</v>
      </c>
      <c r="O536" s="55">
        <v>97</v>
      </c>
      <c r="P536" s="45">
        <f t="shared" si="211"/>
        <v>132</v>
      </c>
      <c r="Q536" s="38">
        <f t="shared" si="212"/>
        <v>26.52</v>
      </c>
      <c r="R536" s="65">
        <v>1030800</v>
      </c>
      <c r="S536" s="65">
        <v>12238700</v>
      </c>
      <c r="T536" s="66">
        <f t="shared" si="213"/>
        <v>8.4224630000000005</v>
      </c>
      <c r="U536" s="36">
        <v>25</v>
      </c>
      <c r="V536">
        <v>108</v>
      </c>
      <c r="W536">
        <f t="shared" si="226"/>
        <v>23.15</v>
      </c>
      <c r="X536" s="57">
        <v>122463.0962186094</v>
      </c>
      <c r="Y536" s="46">
        <v>15403</v>
      </c>
      <c r="Z536" s="37">
        <f t="shared" si="214"/>
        <v>0.42013600000000001</v>
      </c>
      <c r="AA536" s="37" t="str">
        <f t="shared" si="215"/>
        <v/>
      </c>
      <c r="AB536" s="37" t="str">
        <f t="shared" si="216"/>
        <v/>
      </c>
      <c r="AC536" s="76">
        <f t="shared" si="227"/>
        <v>635.31918034952537</v>
      </c>
      <c r="AD536" s="76">
        <f t="shared" si="228"/>
        <v>0</v>
      </c>
      <c r="AE536" s="76">
        <f t="shared" si="234"/>
        <v>0</v>
      </c>
      <c r="AF536" s="76" t="str">
        <f t="shared" si="229"/>
        <v/>
      </c>
      <c r="AG536" s="37" t="str">
        <f t="shared" si="217"/>
        <v/>
      </c>
      <c r="AH536" s="37" t="str">
        <f t="shared" si="218"/>
        <v/>
      </c>
      <c r="AI536" s="38">
        <f t="shared" si="230"/>
        <v>635.32000000000005</v>
      </c>
      <c r="AJ536" s="38">
        <f t="shared" si="219"/>
        <v>635.32000000000005</v>
      </c>
      <c r="AK536" s="36">
        <f t="shared" si="220"/>
        <v>10175</v>
      </c>
      <c r="AL536" s="39">
        <f t="shared" si="221"/>
        <v>0.12439734468690533</v>
      </c>
      <c r="AM536" s="36">
        <f t="shared" si="231"/>
        <v>858.96366506308129</v>
      </c>
      <c r="AN536" s="36">
        <f t="shared" si="232"/>
        <v>4129</v>
      </c>
      <c r="AO536" s="36">
        <f t="shared" si="222"/>
        <v>970</v>
      </c>
      <c r="AP536" s="36">
        <f t="shared" si="223"/>
        <v>770.15000000000009</v>
      </c>
      <c r="AQ536" s="36">
        <f t="shared" si="233"/>
        <v>2500</v>
      </c>
      <c r="AR536" s="40">
        <f t="shared" si="224"/>
        <v>4129</v>
      </c>
      <c r="AS536" s="37"/>
      <c r="AT536" s="37">
        <f t="shared" si="225"/>
        <v>1</v>
      </c>
    </row>
    <row r="537" spans="1:46" ht="15" customHeight="1" x14ac:dyDescent="0.25">
      <c r="A537" s="43">
        <v>42</v>
      </c>
      <c r="B537" s="43">
        <v>1100</v>
      </c>
      <c r="C537" s="44" t="s">
        <v>523</v>
      </c>
      <c r="D537" s="35">
        <v>523890</v>
      </c>
      <c r="E537" s="36">
        <v>1360</v>
      </c>
      <c r="F537" s="58">
        <f t="shared" si="210"/>
        <v>3.1335389083702174</v>
      </c>
      <c r="G537" s="52">
        <v>150</v>
      </c>
      <c r="H537" s="52">
        <v>642</v>
      </c>
      <c r="I537" s="37">
        <f t="shared" si="209"/>
        <v>23.3645</v>
      </c>
      <c r="J537" s="37">
        <v>1320</v>
      </c>
      <c r="K537" s="37">
        <v>1470</v>
      </c>
      <c r="L537" s="37">
        <v>1417</v>
      </c>
      <c r="M537" s="37">
        <v>1449</v>
      </c>
      <c r="N537" s="45">
        <v>1392</v>
      </c>
      <c r="O537" s="55">
        <v>1366</v>
      </c>
      <c r="P537" s="45">
        <f t="shared" si="211"/>
        <v>1470</v>
      </c>
      <c r="Q537" s="38">
        <f t="shared" si="212"/>
        <v>7.48</v>
      </c>
      <c r="R537" s="65">
        <v>8003800</v>
      </c>
      <c r="S537" s="65">
        <v>76452523</v>
      </c>
      <c r="T537" s="66">
        <f t="shared" si="213"/>
        <v>10.468980999999999</v>
      </c>
      <c r="U537" s="36">
        <v>246</v>
      </c>
      <c r="V537">
        <v>1293</v>
      </c>
      <c r="W537">
        <f t="shared" si="226"/>
        <v>19.03</v>
      </c>
      <c r="X537" s="57">
        <v>675350.943371117</v>
      </c>
      <c r="Y537" s="46">
        <v>655676</v>
      </c>
      <c r="Z537" s="37">
        <f t="shared" si="214"/>
        <v>0.42013600000000001</v>
      </c>
      <c r="AA537" s="37" t="str">
        <f t="shared" si="215"/>
        <v/>
      </c>
      <c r="AB537" s="37" t="str">
        <f t="shared" si="216"/>
        <v/>
      </c>
      <c r="AC537" s="76">
        <f t="shared" si="227"/>
        <v>888.61367346408849</v>
      </c>
      <c r="AD537" s="76">
        <f t="shared" si="228"/>
        <v>0</v>
      </c>
      <c r="AE537" s="76">
        <f t="shared" si="234"/>
        <v>0</v>
      </c>
      <c r="AF537" s="76" t="str">
        <f t="shared" si="229"/>
        <v/>
      </c>
      <c r="AG537" s="37" t="str">
        <f t="shared" si="217"/>
        <v/>
      </c>
      <c r="AH537" s="37" t="str">
        <f t="shared" si="218"/>
        <v/>
      </c>
      <c r="AI537" s="38">
        <f t="shared" si="230"/>
        <v>888.61</v>
      </c>
      <c r="AJ537" s="38">
        <f t="shared" si="219"/>
        <v>888.61</v>
      </c>
      <c r="AK537" s="36">
        <f t="shared" si="220"/>
        <v>924770</v>
      </c>
      <c r="AL537" s="39">
        <f t="shared" si="221"/>
        <v>0.12439734468690533</v>
      </c>
      <c r="AM537" s="36">
        <f t="shared" si="231"/>
        <v>49868.407538086612</v>
      </c>
      <c r="AN537" s="36">
        <f t="shared" si="232"/>
        <v>573758</v>
      </c>
      <c r="AO537" s="36">
        <f t="shared" si="222"/>
        <v>13600</v>
      </c>
      <c r="AP537" s="36">
        <f t="shared" si="223"/>
        <v>32783.800000000003</v>
      </c>
      <c r="AQ537" s="36">
        <f t="shared" si="233"/>
        <v>510290</v>
      </c>
      <c r="AR537" s="40">
        <f t="shared" si="224"/>
        <v>573758</v>
      </c>
      <c r="AS537" s="37"/>
      <c r="AT537" s="37">
        <f t="shared" si="225"/>
        <v>1</v>
      </c>
    </row>
    <row r="538" spans="1:46" ht="15" customHeight="1" x14ac:dyDescent="0.25">
      <c r="A538" s="43">
        <v>85</v>
      </c>
      <c r="B538" s="43">
        <v>800</v>
      </c>
      <c r="C538" s="44" t="s">
        <v>524</v>
      </c>
      <c r="D538" s="35">
        <v>38942</v>
      </c>
      <c r="E538" s="36">
        <v>200</v>
      </c>
      <c r="F538" s="58">
        <f t="shared" si="210"/>
        <v>2.3010299956639813</v>
      </c>
      <c r="G538" s="52">
        <v>33</v>
      </c>
      <c r="H538" s="52">
        <v>100</v>
      </c>
      <c r="I538" s="37">
        <f t="shared" si="209"/>
        <v>33</v>
      </c>
      <c r="J538" s="37">
        <v>301</v>
      </c>
      <c r="K538" s="37">
        <v>265</v>
      </c>
      <c r="L538" s="37">
        <v>258</v>
      </c>
      <c r="M538" s="37">
        <v>235</v>
      </c>
      <c r="N538" s="48">
        <v>204</v>
      </c>
      <c r="O538" s="55">
        <v>202</v>
      </c>
      <c r="P538" s="45">
        <f t="shared" si="211"/>
        <v>301</v>
      </c>
      <c r="Q538" s="38">
        <f t="shared" si="212"/>
        <v>33.549999999999997</v>
      </c>
      <c r="R538" s="65">
        <v>2044600</v>
      </c>
      <c r="S538" s="65">
        <v>12400800</v>
      </c>
      <c r="T538" s="66">
        <f t="shared" si="213"/>
        <v>16.487646000000002</v>
      </c>
      <c r="U538" s="36">
        <v>33</v>
      </c>
      <c r="V538">
        <v>188</v>
      </c>
      <c r="W538">
        <f t="shared" si="226"/>
        <v>17.55</v>
      </c>
      <c r="X538" s="57">
        <v>132620.80992607199</v>
      </c>
      <c r="Y538" s="46">
        <v>30000</v>
      </c>
      <c r="Z538" s="37">
        <f t="shared" si="214"/>
        <v>0.42013600000000001</v>
      </c>
      <c r="AA538" s="37" t="str">
        <f t="shared" si="215"/>
        <v/>
      </c>
      <c r="AB538" s="37" t="str">
        <f t="shared" si="216"/>
        <v/>
      </c>
      <c r="AC538" s="76">
        <f t="shared" si="227"/>
        <v>704.73160235227317</v>
      </c>
      <c r="AD538" s="76">
        <f t="shared" si="228"/>
        <v>0</v>
      </c>
      <c r="AE538" s="76">
        <f t="shared" si="234"/>
        <v>0</v>
      </c>
      <c r="AF538" s="76" t="str">
        <f t="shared" si="229"/>
        <v/>
      </c>
      <c r="AG538" s="37" t="str">
        <f t="shared" si="217"/>
        <v/>
      </c>
      <c r="AH538" s="37" t="str">
        <f t="shared" si="218"/>
        <v/>
      </c>
      <c r="AI538" s="38">
        <f t="shared" si="230"/>
        <v>704.73</v>
      </c>
      <c r="AJ538" s="38">
        <f t="shared" si="219"/>
        <v>704.73</v>
      </c>
      <c r="AK538" s="36">
        <f t="shared" si="220"/>
        <v>85227</v>
      </c>
      <c r="AL538" s="39">
        <f t="shared" si="221"/>
        <v>0.12439734468690533</v>
      </c>
      <c r="AM538" s="36">
        <f t="shared" si="231"/>
        <v>5757.7310988334129</v>
      </c>
      <c r="AN538" s="36">
        <f t="shared" si="232"/>
        <v>44700</v>
      </c>
      <c r="AO538" s="36">
        <f t="shared" si="222"/>
        <v>2000</v>
      </c>
      <c r="AP538" s="36">
        <f t="shared" si="223"/>
        <v>1500</v>
      </c>
      <c r="AQ538" s="36">
        <f t="shared" si="233"/>
        <v>37442</v>
      </c>
      <c r="AR538" s="40">
        <f t="shared" si="224"/>
        <v>44700</v>
      </c>
      <c r="AS538" s="37"/>
      <c r="AT538" s="37">
        <f t="shared" si="225"/>
        <v>1</v>
      </c>
    </row>
    <row r="539" spans="1:46" ht="15" customHeight="1" x14ac:dyDescent="0.25">
      <c r="A539" s="43">
        <v>22</v>
      </c>
      <c r="B539" s="43">
        <v>7300</v>
      </c>
      <c r="C539" s="44" t="s">
        <v>525</v>
      </c>
      <c r="D539" s="35">
        <v>201935</v>
      </c>
      <c r="E539" s="36">
        <v>654</v>
      </c>
      <c r="F539" s="58">
        <f t="shared" si="210"/>
        <v>2.8155777483242672</v>
      </c>
      <c r="G539" s="52">
        <v>75</v>
      </c>
      <c r="H539" s="52">
        <v>307</v>
      </c>
      <c r="I539" s="37">
        <f t="shared" si="209"/>
        <v>24.43</v>
      </c>
      <c r="J539" s="37">
        <v>711</v>
      </c>
      <c r="K539" s="37">
        <v>744</v>
      </c>
      <c r="L539" s="37">
        <v>681</v>
      </c>
      <c r="M539" s="37">
        <v>681</v>
      </c>
      <c r="N539" s="48">
        <v>687</v>
      </c>
      <c r="O539" s="55">
        <v>661</v>
      </c>
      <c r="P539" s="45">
        <f t="shared" si="211"/>
        <v>744</v>
      </c>
      <c r="Q539" s="38">
        <f t="shared" si="212"/>
        <v>12.1</v>
      </c>
      <c r="R539" s="65">
        <v>3378600</v>
      </c>
      <c r="S539" s="65">
        <v>39813400</v>
      </c>
      <c r="T539" s="66">
        <f t="shared" si="213"/>
        <v>8.4860880000000005</v>
      </c>
      <c r="U539" s="36">
        <v>89</v>
      </c>
      <c r="V539">
        <v>600</v>
      </c>
      <c r="W539">
        <f t="shared" si="226"/>
        <v>14.83</v>
      </c>
      <c r="X539" s="57">
        <v>346977.94594247336</v>
      </c>
      <c r="Y539" s="46">
        <v>330868</v>
      </c>
      <c r="Z539" s="37">
        <f t="shared" si="214"/>
        <v>0.42013600000000001</v>
      </c>
      <c r="AA539" s="37" t="str">
        <f t="shared" si="215"/>
        <v/>
      </c>
      <c r="AB539" s="37" t="str">
        <f t="shared" si="216"/>
        <v/>
      </c>
      <c r="AC539" s="76">
        <f t="shared" si="227"/>
        <v>818.38336631661912</v>
      </c>
      <c r="AD539" s="76">
        <f t="shared" si="228"/>
        <v>0</v>
      </c>
      <c r="AE539" s="76">
        <f t="shared" si="234"/>
        <v>0</v>
      </c>
      <c r="AF539" s="76" t="str">
        <f t="shared" si="229"/>
        <v/>
      </c>
      <c r="AG539" s="37" t="str">
        <f t="shared" si="217"/>
        <v/>
      </c>
      <c r="AH539" s="37" t="str">
        <f t="shared" si="218"/>
        <v/>
      </c>
      <c r="AI539" s="38">
        <f t="shared" si="230"/>
        <v>818.38</v>
      </c>
      <c r="AJ539" s="38">
        <f t="shared" si="219"/>
        <v>818.38</v>
      </c>
      <c r="AK539" s="36">
        <f t="shared" si="220"/>
        <v>389443</v>
      </c>
      <c r="AL539" s="39">
        <f t="shared" si="221"/>
        <v>0.12439734468690533</v>
      </c>
      <c r="AM539" s="36">
        <f t="shared" si="231"/>
        <v>23325.497307552247</v>
      </c>
      <c r="AN539" s="36">
        <f t="shared" si="232"/>
        <v>225260</v>
      </c>
      <c r="AO539" s="36">
        <f t="shared" si="222"/>
        <v>6540</v>
      </c>
      <c r="AP539" s="36">
        <f t="shared" si="223"/>
        <v>16543.400000000001</v>
      </c>
      <c r="AQ539" s="36">
        <f t="shared" si="233"/>
        <v>195395</v>
      </c>
      <c r="AR539" s="40">
        <f t="shared" si="224"/>
        <v>225260</v>
      </c>
      <c r="AS539" s="37"/>
      <c r="AT539" s="37">
        <f t="shared" si="225"/>
        <v>1</v>
      </c>
    </row>
    <row r="540" spans="1:46" ht="15" customHeight="1" x14ac:dyDescent="0.25">
      <c r="A540" s="43">
        <v>27</v>
      </c>
      <c r="B540" s="43">
        <v>5200</v>
      </c>
      <c r="C540" s="44" t="s">
        <v>526</v>
      </c>
      <c r="D540" s="35">
        <v>0</v>
      </c>
      <c r="E540" s="36">
        <v>54704</v>
      </c>
      <c r="F540" s="58">
        <f t="shared" si="210"/>
        <v>4.7380190834525191</v>
      </c>
      <c r="G540" s="52">
        <v>864</v>
      </c>
      <c r="H540" s="52">
        <v>24513</v>
      </c>
      <c r="I540" s="37">
        <f t="shared" si="209"/>
        <v>3.5247000000000002</v>
      </c>
      <c r="J540" s="37">
        <v>35776</v>
      </c>
      <c r="K540" s="37">
        <v>38683</v>
      </c>
      <c r="L540" s="37">
        <v>48370</v>
      </c>
      <c r="M540" s="37">
        <v>51301</v>
      </c>
      <c r="N540" s="45">
        <v>49734</v>
      </c>
      <c r="O540" s="55">
        <v>53781</v>
      </c>
      <c r="P540" s="45">
        <f t="shared" si="211"/>
        <v>53781</v>
      </c>
      <c r="Q540" s="38">
        <f t="shared" si="212"/>
        <v>0</v>
      </c>
      <c r="R540" s="65">
        <v>2118006500</v>
      </c>
      <c r="S540" s="65">
        <v>12501255849</v>
      </c>
      <c r="T540" s="66">
        <f t="shared" si="213"/>
        <v>16.942350000000001</v>
      </c>
      <c r="U540" s="36">
        <v>11180</v>
      </c>
      <c r="V540">
        <v>53809</v>
      </c>
      <c r="W540">
        <f t="shared" si="226"/>
        <v>20.78</v>
      </c>
      <c r="X540" s="57">
        <v>130000870.11574</v>
      </c>
      <c r="Y540" s="46">
        <v>44965227</v>
      </c>
      <c r="Z540" s="37">
        <f t="shared" si="214"/>
        <v>0.42013600000000001</v>
      </c>
      <c r="AA540" s="37" t="str">
        <f t="shared" si="215"/>
        <v/>
      </c>
      <c r="AB540" s="37" t="str">
        <f t="shared" si="216"/>
        <v/>
      </c>
      <c r="AC540" s="76">
        <f t="shared" si="227"/>
        <v>0</v>
      </c>
      <c r="AD540" s="76">
        <f t="shared" si="228"/>
        <v>0</v>
      </c>
      <c r="AE540" s="76">
        <f t="shared" si="234"/>
        <v>757.85960025749989</v>
      </c>
      <c r="AF540" s="76" t="str">
        <f t="shared" si="229"/>
        <v/>
      </c>
      <c r="AG540" s="37" t="str">
        <f t="shared" si="217"/>
        <v/>
      </c>
      <c r="AH540" s="37" t="str">
        <f t="shared" si="218"/>
        <v/>
      </c>
      <c r="AI540" s="38">
        <f t="shared" si="230"/>
        <v>757.86</v>
      </c>
      <c r="AJ540" s="38">
        <f t="shared" si="219"/>
        <v>757.86</v>
      </c>
      <c r="AK540" s="36">
        <f t="shared" si="220"/>
        <v>0</v>
      </c>
      <c r="AL540" s="39">
        <f t="shared" si="221"/>
        <v>0.12439734468690533</v>
      </c>
      <c r="AM540" s="36">
        <f t="shared" si="231"/>
        <v>0</v>
      </c>
      <c r="AN540" s="36">
        <f t="shared" si="232"/>
        <v>0</v>
      </c>
      <c r="AO540" s="36">
        <f t="shared" si="222"/>
        <v>547040</v>
      </c>
      <c r="AP540" s="36">
        <f t="shared" si="223"/>
        <v>2248261.35</v>
      </c>
      <c r="AQ540" s="36">
        <f t="shared" si="233"/>
        <v>-547040</v>
      </c>
      <c r="AR540" s="40">
        <f t="shared" si="224"/>
        <v>0</v>
      </c>
      <c r="AS540" s="37"/>
      <c r="AT540" s="37">
        <f t="shared" si="225"/>
        <v>0</v>
      </c>
    </row>
    <row r="541" spans="1:46" ht="15" customHeight="1" x14ac:dyDescent="0.25">
      <c r="A541" s="43">
        <v>27</v>
      </c>
      <c r="B541" s="43">
        <v>1900</v>
      </c>
      <c r="C541" s="44" t="s">
        <v>527</v>
      </c>
      <c r="D541" s="35">
        <v>0</v>
      </c>
      <c r="E541" s="36">
        <v>547</v>
      </c>
      <c r="F541" s="58">
        <f t="shared" si="210"/>
        <v>2.7379873263334309</v>
      </c>
      <c r="G541" s="52">
        <v>56</v>
      </c>
      <c r="H541" s="52">
        <v>204</v>
      </c>
      <c r="I541" s="37">
        <f t="shared" si="209"/>
        <v>27.450999999999997</v>
      </c>
      <c r="J541" s="37">
        <v>586</v>
      </c>
      <c r="K541" s="37">
        <v>575</v>
      </c>
      <c r="L541" s="37">
        <v>573</v>
      </c>
      <c r="M541" s="37">
        <v>614</v>
      </c>
      <c r="N541" s="48">
        <v>539</v>
      </c>
      <c r="O541" s="55">
        <v>546</v>
      </c>
      <c r="P541" s="45">
        <f t="shared" si="211"/>
        <v>614</v>
      </c>
      <c r="Q541" s="38">
        <f t="shared" si="212"/>
        <v>10.91</v>
      </c>
      <c r="R541" s="65">
        <v>4636300</v>
      </c>
      <c r="S541" s="65">
        <v>478994350</v>
      </c>
      <c r="T541" s="66">
        <f t="shared" si="213"/>
        <v>0.96792400000000001</v>
      </c>
      <c r="U541" s="36">
        <v>66</v>
      </c>
      <c r="V541">
        <v>497</v>
      </c>
      <c r="W541">
        <f t="shared" si="226"/>
        <v>13.28</v>
      </c>
      <c r="X541" s="57">
        <v>5156456.1931402404</v>
      </c>
      <c r="Y541" s="46">
        <v>1092410</v>
      </c>
      <c r="Z541" s="37">
        <f t="shared" si="214"/>
        <v>0.42013600000000001</v>
      </c>
      <c r="AA541" s="37" t="str">
        <f t="shared" si="215"/>
        <v/>
      </c>
      <c r="AB541" s="37" t="str">
        <f t="shared" si="216"/>
        <v/>
      </c>
      <c r="AC541" s="76">
        <f t="shared" si="227"/>
        <v>801.24542667854917</v>
      </c>
      <c r="AD541" s="76">
        <f t="shared" si="228"/>
        <v>0</v>
      </c>
      <c r="AE541" s="76">
        <f t="shared" si="234"/>
        <v>0</v>
      </c>
      <c r="AF541" s="76" t="str">
        <f t="shared" si="229"/>
        <v/>
      </c>
      <c r="AG541" s="37" t="str">
        <f t="shared" si="217"/>
        <v/>
      </c>
      <c r="AH541" s="37" t="str">
        <f t="shared" si="218"/>
        <v/>
      </c>
      <c r="AI541" s="38">
        <f t="shared" si="230"/>
        <v>801.25</v>
      </c>
      <c r="AJ541" s="38">
        <f t="shared" si="219"/>
        <v>801.25</v>
      </c>
      <c r="AK541" s="36">
        <f t="shared" si="220"/>
        <v>0</v>
      </c>
      <c r="AL541" s="39">
        <f t="shared" si="221"/>
        <v>0.12439734468690533</v>
      </c>
      <c r="AM541" s="36">
        <f t="shared" si="231"/>
        <v>0</v>
      </c>
      <c r="AN541" s="36">
        <f t="shared" si="232"/>
        <v>0</v>
      </c>
      <c r="AO541" s="36">
        <f t="shared" si="222"/>
        <v>5470</v>
      </c>
      <c r="AP541" s="36">
        <f t="shared" si="223"/>
        <v>54620.5</v>
      </c>
      <c r="AQ541" s="36">
        <f t="shared" si="233"/>
        <v>-5470</v>
      </c>
      <c r="AR541" s="40">
        <f t="shared" si="224"/>
        <v>0</v>
      </c>
      <c r="AS541" s="37"/>
      <c r="AT541" s="37">
        <f t="shared" si="225"/>
        <v>0</v>
      </c>
    </row>
    <row r="542" spans="1:46" ht="15" customHeight="1" x14ac:dyDescent="0.25">
      <c r="A542" s="43">
        <v>27</v>
      </c>
      <c r="B542" s="43">
        <v>5800</v>
      </c>
      <c r="C542" s="44" t="s">
        <v>528</v>
      </c>
      <c r="D542" s="35">
        <v>0</v>
      </c>
      <c r="E542" s="36">
        <v>8593</v>
      </c>
      <c r="F542" s="58">
        <f t="shared" si="210"/>
        <v>3.9341448117924771</v>
      </c>
      <c r="G542" s="52">
        <v>112</v>
      </c>
      <c r="H542" s="52">
        <v>2986</v>
      </c>
      <c r="I542" s="37">
        <f t="shared" si="209"/>
        <v>3.7507999999999999</v>
      </c>
      <c r="J542" s="37">
        <v>2878</v>
      </c>
      <c r="K542" s="37">
        <v>3236</v>
      </c>
      <c r="L542" s="37">
        <v>3439</v>
      </c>
      <c r="M542" s="37">
        <v>4358</v>
      </c>
      <c r="N542" s="45">
        <v>6384</v>
      </c>
      <c r="O542" s="55">
        <v>8262</v>
      </c>
      <c r="P542" s="45">
        <f t="shared" si="211"/>
        <v>8262</v>
      </c>
      <c r="Q542" s="38">
        <f t="shared" si="212"/>
        <v>0</v>
      </c>
      <c r="R542" s="65">
        <v>34024200</v>
      </c>
      <c r="S542" s="65">
        <v>2711422994</v>
      </c>
      <c r="T542" s="66">
        <f t="shared" si="213"/>
        <v>1.254847</v>
      </c>
      <c r="U542" s="36">
        <v>690</v>
      </c>
      <c r="V542">
        <v>8215</v>
      </c>
      <c r="W542">
        <f t="shared" si="226"/>
        <v>8.4</v>
      </c>
      <c r="X542" s="57">
        <v>24398366.504625998</v>
      </c>
      <c r="Y542" s="46">
        <v>5375557</v>
      </c>
      <c r="Z542" s="37">
        <f t="shared" si="214"/>
        <v>0.42013600000000001</v>
      </c>
      <c r="AA542" s="37" t="str">
        <f t="shared" si="215"/>
        <v/>
      </c>
      <c r="AB542" s="37" t="str">
        <f t="shared" si="216"/>
        <v/>
      </c>
      <c r="AC542" s="76">
        <f t="shared" si="227"/>
        <v>0</v>
      </c>
      <c r="AD542" s="76">
        <f t="shared" si="228"/>
        <v>613.95969851074994</v>
      </c>
      <c r="AE542" s="76">
        <f t="shared" si="234"/>
        <v>0</v>
      </c>
      <c r="AF542" s="76" t="str">
        <f t="shared" si="229"/>
        <v/>
      </c>
      <c r="AG542" s="37" t="str">
        <f t="shared" si="217"/>
        <v/>
      </c>
      <c r="AH542" s="37" t="str">
        <f t="shared" si="218"/>
        <v/>
      </c>
      <c r="AI542" s="38">
        <f t="shared" si="230"/>
        <v>613.96</v>
      </c>
      <c r="AJ542" s="38">
        <f t="shared" si="219"/>
        <v>613.96</v>
      </c>
      <c r="AK542" s="36">
        <f t="shared" si="220"/>
        <v>0</v>
      </c>
      <c r="AL542" s="39">
        <f t="shared" si="221"/>
        <v>0.12439734468690533</v>
      </c>
      <c r="AM542" s="36">
        <f t="shared" si="231"/>
        <v>0</v>
      </c>
      <c r="AN542" s="36">
        <f t="shared" si="232"/>
        <v>0</v>
      </c>
      <c r="AO542" s="36">
        <f t="shared" si="222"/>
        <v>85930</v>
      </c>
      <c r="AP542" s="36">
        <f t="shared" si="223"/>
        <v>268777.85000000003</v>
      </c>
      <c r="AQ542" s="36">
        <f t="shared" si="233"/>
        <v>-85930</v>
      </c>
      <c r="AR542" s="40">
        <f t="shared" si="224"/>
        <v>0</v>
      </c>
      <c r="AS542" s="37"/>
      <c r="AT542" s="37">
        <f t="shared" si="225"/>
        <v>0</v>
      </c>
    </row>
    <row r="543" spans="1:46" ht="15" customHeight="1" x14ac:dyDescent="0.25">
      <c r="A543" s="43">
        <v>36</v>
      </c>
      <c r="B543" s="43">
        <v>1800</v>
      </c>
      <c r="C543" s="44" t="s">
        <v>529</v>
      </c>
      <c r="D543" s="35">
        <v>12324</v>
      </c>
      <c r="E543" s="36">
        <v>57</v>
      </c>
      <c r="F543" s="58">
        <f t="shared" si="210"/>
        <v>1.7558748556724915</v>
      </c>
      <c r="G543" s="52">
        <v>17</v>
      </c>
      <c r="H543" s="52">
        <v>42</v>
      </c>
      <c r="I543" s="37">
        <f t="shared" si="209"/>
        <v>40.476199999999999</v>
      </c>
      <c r="J543" s="37">
        <v>118</v>
      </c>
      <c r="K543" s="37">
        <v>129</v>
      </c>
      <c r="L543" s="37">
        <v>100</v>
      </c>
      <c r="M543" s="37">
        <v>78</v>
      </c>
      <c r="N543" s="48">
        <v>56</v>
      </c>
      <c r="O543" s="55">
        <v>58</v>
      </c>
      <c r="P543" s="45">
        <f t="shared" si="211"/>
        <v>129</v>
      </c>
      <c r="Q543" s="38">
        <f t="shared" si="212"/>
        <v>55.81</v>
      </c>
      <c r="R543" s="65">
        <v>170000</v>
      </c>
      <c r="S543" s="65">
        <v>3100376</v>
      </c>
      <c r="T543" s="66">
        <f t="shared" si="213"/>
        <v>5.483206</v>
      </c>
      <c r="U543" s="36">
        <v>12</v>
      </c>
      <c r="V543">
        <v>69</v>
      </c>
      <c r="W543">
        <f t="shared" si="226"/>
        <v>17.39</v>
      </c>
      <c r="X543" s="57">
        <v>30365.573378630001</v>
      </c>
      <c r="Y543" s="46">
        <v>1750</v>
      </c>
      <c r="Z543" s="37">
        <f t="shared" si="214"/>
        <v>0.42013600000000001</v>
      </c>
      <c r="AA543" s="37" t="str">
        <f t="shared" si="215"/>
        <v/>
      </c>
      <c r="AB543" s="37" t="str">
        <f t="shared" si="216"/>
        <v/>
      </c>
      <c r="AC543" s="76">
        <f t="shared" si="227"/>
        <v>584.31937049637293</v>
      </c>
      <c r="AD543" s="76">
        <f t="shared" si="228"/>
        <v>0</v>
      </c>
      <c r="AE543" s="76">
        <f t="shared" si="234"/>
        <v>0</v>
      </c>
      <c r="AF543" s="76" t="str">
        <f t="shared" si="229"/>
        <v/>
      </c>
      <c r="AG543" s="37" t="str">
        <f t="shared" si="217"/>
        <v/>
      </c>
      <c r="AH543" s="37" t="str">
        <f t="shared" si="218"/>
        <v/>
      </c>
      <c r="AI543" s="38">
        <f t="shared" si="230"/>
        <v>584.32000000000005</v>
      </c>
      <c r="AJ543" s="38">
        <f t="shared" si="219"/>
        <v>584.32000000000005</v>
      </c>
      <c r="AK543" s="36">
        <f t="shared" si="220"/>
        <v>20549</v>
      </c>
      <c r="AL543" s="39">
        <f t="shared" si="221"/>
        <v>0.12439734468690533</v>
      </c>
      <c r="AM543" s="36">
        <f t="shared" si="231"/>
        <v>1023.1681600497964</v>
      </c>
      <c r="AN543" s="36">
        <f t="shared" si="232"/>
        <v>13347</v>
      </c>
      <c r="AO543" s="36">
        <f t="shared" si="222"/>
        <v>570</v>
      </c>
      <c r="AP543" s="36">
        <f t="shared" si="223"/>
        <v>87.5</v>
      </c>
      <c r="AQ543" s="36">
        <f t="shared" si="233"/>
        <v>12237</v>
      </c>
      <c r="AR543" s="40">
        <f t="shared" si="224"/>
        <v>13347</v>
      </c>
      <c r="AS543" s="37"/>
      <c r="AT543" s="37">
        <f t="shared" si="225"/>
        <v>1</v>
      </c>
    </row>
    <row r="544" spans="1:46" ht="15" customHeight="1" x14ac:dyDescent="0.25">
      <c r="A544" s="43">
        <v>12</v>
      </c>
      <c r="B544" s="43">
        <v>600</v>
      </c>
      <c r="C544" s="44" t="s">
        <v>530</v>
      </c>
      <c r="D544" s="35">
        <v>2375333</v>
      </c>
      <c r="E544" s="36">
        <v>5359</v>
      </c>
      <c r="F544" s="58">
        <f t="shared" si="210"/>
        <v>3.7290837570436119</v>
      </c>
      <c r="G544" s="52">
        <v>577</v>
      </c>
      <c r="H544" s="52">
        <v>2435</v>
      </c>
      <c r="I544" s="37">
        <f t="shared" si="209"/>
        <v>23.696100000000001</v>
      </c>
      <c r="J544" s="37">
        <v>5661</v>
      </c>
      <c r="K544" s="37">
        <v>5845</v>
      </c>
      <c r="L544" s="37">
        <v>5499</v>
      </c>
      <c r="M544" s="37">
        <v>5346</v>
      </c>
      <c r="N544" s="45">
        <v>5383</v>
      </c>
      <c r="O544" s="55">
        <v>5398</v>
      </c>
      <c r="P544" s="45">
        <f t="shared" si="211"/>
        <v>5845</v>
      </c>
      <c r="Q544" s="38">
        <f t="shared" si="212"/>
        <v>8.31</v>
      </c>
      <c r="R544" s="65">
        <v>69150700</v>
      </c>
      <c r="S544" s="65">
        <v>287640109</v>
      </c>
      <c r="T544" s="66">
        <f t="shared" si="213"/>
        <v>24.040702</v>
      </c>
      <c r="U544" s="36">
        <v>1088</v>
      </c>
      <c r="V544">
        <v>5360</v>
      </c>
      <c r="W544">
        <f t="shared" si="226"/>
        <v>20.3</v>
      </c>
      <c r="X544" s="57">
        <v>3235730.3818527898</v>
      </c>
      <c r="Y544" s="46">
        <v>2666815</v>
      </c>
      <c r="Z544" s="37">
        <f t="shared" si="214"/>
        <v>0.42013600000000001</v>
      </c>
      <c r="AA544" s="37" t="str">
        <f t="shared" si="215"/>
        <v/>
      </c>
      <c r="AB544" s="37" t="str">
        <f t="shared" si="216"/>
        <v/>
      </c>
      <c r="AC544" s="76">
        <f t="shared" si="227"/>
        <v>0</v>
      </c>
      <c r="AD544" s="76">
        <f t="shared" si="228"/>
        <v>1162.0267892744998</v>
      </c>
      <c r="AE544" s="76">
        <f t="shared" si="234"/>
        <v>0</v>
      </c>
      <c r="AF544" s="76" t="str">
        <f t="shared" si="229"/>
        <v/>
      </c>
      <c r="AG544" s="37" t="str">
        <f t="shared" si="217"/>
        <v/>
      </c>
      <c r="AH544" s="37" t="str">
        <f t="shared" si="218"/>
        <v/>
      </c>
      <c r="AI544" s="38">
        <f t="shared" si="230"/>
        <v>1162.03</v>
      </c>
      <c r="AJ544" s="38">
        <f t="shared" si="219"/>
        <v>1162.03</v>
      </c>
      <c r="AK544" s="36">
        <f t="shared" si="220"/>
        <v>4867872</v>
      </c>
      <c r="AL544" s="39">
        <f t="shared" si="221"/>
        <v>0.12439734468690533</v>
      </c>
      <c r="AM544" s="36">
        <f t="shared" si="231"/>
        <v>310065.2331285543</v>
      </c>
      <c r="AN544" s="36">
        <f t="shared" si="232"/>
        <v>2685398</v>
      </c>
      <c r="AO544" s="36">
        <f t="shared" si="222"/>
        <v>53590</v>
      </c>
      <c r="AP544" s="36">
        <f t="shared" si="223"/>
        <v>133340.75</v>
      </c>
      <c r="AQ544" s="36">
        <f t="shared" si="233"/>
        <v>2321743</v>
      </c>
      <c r="AR544" s="40">
        <f t="shared" si="224"/>
        <v>2685398</v>
      </c>
      <c r="AS544" s="37"/>
      <c r="AT544" s="37">
        <f t="shared" si="225"/>
        <v>1</v>
      </c>
    </row>
    <row r="545" spans="1:46" ht="15" customHeight="1" x14ac:dyDescent="0.25">
      <c r="A545" s="43">
        <v>40</v>
      </c>
      <c r="B545" s="43">
        <v>800</v>
      </c>
      <c r="C545" s="44" t="s">
        <v>531</v>
      </c>
      <c r="D545" s="35">
        <v>910244</v>
      </c>
      <c r="E545" s="36">
        <v>3376</v>
      </c>
      <c r="F545" s="58">
        <f t="shared" si="210"/>
        <v>3.5284024379536176</v>
      </c>
      <c r="G545" s="52">
        <v>532</v>
      </c>
      <c r="H545" s="52">
        <v>1374</v>
      </c>
      <c r="I545" s="37">
        <f t="shared" si="209"/>
        <v>38.719099999999997</v>
      </c>
      <c r="J545" s="37">
        <v>2281</v>
      </c>
      <c r="K545" s="37">
        <v>2349</v>
      </c>
      <c r="L545" s="37">
        <v>2399</v>
      </c>
      <c r="M545" s="37">
        <v>2794</v>
      </c>
      <c r="N545" s="45">
        <v>2956</v>
      </c>
      <c r="O545" s="55">
        <v>3249</v>
      </c>
      <c r="P545" s="45">
        <f t="shared" si="211"/>
        <v>3249</v>
      </c>
      <c r="Q545" s="38">
        <f t="shared" si="212"/>
        <v>0</v>
      </c>
      <c r="R545" s="65">
        <v>30284100</v>
      </c>
      <c r="S545" s="65">
        <v>314337300</v>
      </c>
      <c r="T545" s="66">
        <f t="shared" si="213"/>
        <v>9.6342689999999997</v>
      </c>
      <c r="U545" s="36">
        <v>558</v>
      </c>
      <c r="V545">
        <v>3237</v>
      </c>
      <c r="W545">
        <f t="shared" si="226"/>
        <v>17.239999999999998</v>
      </c>
      <c r="X545" s="57">
        <v>2946068.8170551099</v>
      </c>
      <c r="Y545" s="46">
        <v>1802214</v>
      </c>
      <c r="Z545" s="37">
        <f t="shared" si="214"/>
        <v>0.42013600000000001</v>
      </c>
      <c r="AA545" s="37" t="str">
        <f t="shared" si="215"/>
        <v/>
      </c>
      <c r="AB545" s="37" t="str">
        <f t="shared" si="216"/>
        <v/>
      </c>
      <c r="AC545" s="76">
        <f t="shared" si="227"/>
        <v>0</v>
      </c>
      <c r="AD545" s="76">
        <f t="shared" si="228"/>
        <v>970.86223281524985</v>
      </c>
      <c r="AE545" s="76">
        <f t="shared" si="234"/>
        <v>0</v>
      </c>
      <c r="AF545" s="76" t="str">
        <f t="shared" si="229"/>
        <v/>
      </c>
      <c r="AG545" s="37" t="str">
        <f t="shared" si="217"/>
        <v/>
      </c>
      <c r="AH545" s="37" t="str">
        <f t="shared" si="218"/>
        <v/>
      </c>
      <c r="AI545" s="38">
        <f t="shared" si="230"/>
        <v>970.86</v>
      </c>
      <c r="AJ545" s="38">
        <f t="shared" si="219"/>
        <v>970.86</v>
      </c>
      <c r="AK545" s="36">
        <f t="shared" si="220"/>
        <v>2039874</v>
      </c>
      <c r="AL545" s="39">
        <f t="shared" si="221"/>
        <v>0.12439734468690533</v>
      </c>
      <c r="AM545" s="36">
        <f t="shared" si="231"/>
        <v>140522.97247866887</v>
      </c>
      <c r="AN545" s="36">
        <f t="shared" si="232"/>
        <v>1050767</v>
      </c>
      <c r="AO545" s="36">
        <f t="shared" si="222"/>
        <v>33760</v>
      </c>
      <c r="AP545" s="36">
        <f t="shared" si="223"/>
        <v>90110.700000000012</v>
      </c>
      <c r="AQ545" s="36">
        <f t="shared" si="233"/>
        <v>876484</v>
      </c>
      <c r="AR545" s="40">
        <f t="shared" si="224"/>
        <v>1050767</v>
      </c>
      <c r="AS545" s="37"/>
      <c r="AT545" s="37">
        <f t="shared" si="225"/>
        <v>1</v>
      </c>
    </row>
    <row r="546" spans="1:46" ht="15" customHeight="1" x14ac:dyDescent="0.25">
      <c r="A546" s="43">
        <v>86</v>
      </c>
      <c r="B546" s="43">
        <v>1200</v>
      </c>
      <c r="C546" s="44" t="s">
        <v>532</v>
      </c>
      <c r="D546" s="35">
        <v>0</v>
      </c>
      <c r="E546" s="36">
        <v>14619</v>
      </c>
      <c r="F546" s="58">
        <f t="shared" si="210"/>
        <v>4.1649176661009566</v>
      </c>
      <c r="G546" s="52">
        <v>223</v>
      </c>
      <c r="H546" s="52">
        <v>5401</v>
      </c>
      <c r="I546" s="37">
        <f t="shared" si="209"/>
        <v>4.1288999999999998</v>
      </c>
      <c r="J546" s="37">
        <v>1636</v>
      </c>
      <c r="K546" s="37">
        <v>2830</v>
      </c>
      <c r="L546" s="37">
        <v>4941</v>
      </c>
      <c r="M546" s="37">
        <v>7868</v>
      </c>
      <c r="N546" s="45">
        <v>12759</v>
      </c>
      <c r="O546" s="55">
        <v>14455</v>
      </c>
      <c r="P546" s="45">
        <f t="shared" si="211"/>
        <v>14455</v>
      </c>
      <c r="Q546" s="38">
        <f t="shared" si="212"/>
        <v>0</v>
      </c>
      <c r="R546" s="65">
        <v>1208661600</v>
      </c>
      <c r="S546" s="65">
        <v>2496370600</v>
      </c>
      <c r="T546" s="66">
        <f t="shared" si="213"/>
        <v>48.416753999999997</v>
      </c>
      <c r="U546" s="36">
        <v>1408</v>
      </c>
      <c r="V546">
        <v>14235</v>
      </c>
      <c r="W546">
        <f t="shared" si="226"/>
        <v>9.89</v>
      </c>
      <c r="X546" s="57">
        <v>32496203.288350601</v>
      </c>
      <c r="Y546" s="46">
        <v>11353052</v>
      </c>
      <c r="Z546" s="37">
        <f t="shared" si="214"/>
        <v>0.42013600000000001</v>
      </c>
      <c r="AA546" s="37" t="str">
        <f t="shared" si="215"/>
        <v/>
      </c>
      <c r="AB546" s="37" t="str">
        <f t="shared" si="216"/>
        <v/>
      </c>
      <c r="AC546" s="76">
        <f t="shared" si="227"/>
        <v>0</v>
      </c>
      <c r="AD546" s="76">
        <f t="shared" si="228"/>
        <v>0</v>
      </c>
      <c r="AE546" s="76">
        <f t="shared" si="234"/>
        <v>826.8730079648999</v>
      </c>
      <c r="AF546" s="76" t="str">
        <f t="shared" si="229"/>
        <v/>
      </c>
      <c r="AG546" s="37" t="str">
        <f t="shared" si="217"/>
        <v/>
      </c>
      <c r="AH546" s="37" t="str">
        <f t="shared" si="218"/>
        <v/>
      </c>
      <c r="AI546" s="38">
        <f t="shared" si="230"/>
        <v>826.87</v>
      </c>
      <c r="AJ546" s="38">
        <f t="shared" si="219"/>
        <v>826.87</v>
      </c>
      <c r="AK546" s="36">
        <f t="shared" si="220"/>
        <v>0</v>
      </c>
      <c r="AL546" s="39">
        <f t="shared" si="221"/>
        <v>0.12439734468690533</v>
      </c>
      <c r="AM546" s="36">
        <f t="shared" si="231"/>
        <v>0</v>
      </c>
      <c r="AN546" s="36">
        <f t="shared" si="232"/>
        <v>0</v>
      </c>
      <c r="AO546" s="36">
        <f t="shared" si="222"/>
        <v>146190</v>
      </c>
      <c r="AP546" s="36">
        <f t="shared" si="223"/>
        <v>567652.6</v>
      </c>
      <c r="AQ546" s="36">
        <f t="shared" si="233"/>
        <v>-146190</v>
      </c>
      <c r="AR546" s="40">
        <f t="shared" si="224"/>
        <v>0</v>
      </c>
      <c r="AS546" s="37"/>
      <c r="AT546" s="37">
        <f t="shared" si="225"/>
        <v>0</v>
      </c>
    </row>
    <row r="547" spans="1:46" ht="15" customHeight="1" x14ac:dyDescent="0.25">
      <c r="A547" s="43">
        <v>86</v>
      </c>
      <c r="B547" s="43">
        <v>1300</v>
      </c>
      <c r="C547" s="44" t="s">
        <v>533</v>
      </c>
      <c r="D547" s="35">
        <v>654559</v>
      </c>
      <c r="E547" s="36">
        <v>3837</v>
      </c>
      <c r="F547" s="58">
        <f t="shared" si="210"/>
        <v>3.5839917991983166</v>
      </c>
      <c r="G547" s="52">
        <v>84</v>
      </c>
      <c r="H547" s="52">
        <v>1444</v>
      </c>
      <c r="I547" s="37">
        <f t="shared" si="209"/>
        <v>5.8171999999999997</v>
      </c>
      <c r="J547" s="37">
        <v>379</v>
      </c>
      <c r="K547" s="37">
        <v>762</v>
      </c>
      <c r="L547" s="37">
        <v>1008</v>
      </c>
      <c r="M547" s="37">
        <v>1143</v>
      </c>
      <c r="N547" s="45">
        <v>2847</v>
      </c>
      <c r="O547" s="55">
        <v>3775</v>
      </c>
      <c r="P547" s="45">
        <f t="shared" si="211"/>
        <v>3775</v>
      </c>
      <c r="Q547" s="38">
        <f t="shared" si="212"/>
        <v>0</v>
      </c>
      <c r="R547" s="65">
        <v>19385700</v>
      </c>
      <c r="S547" s="65">
        <v>351338600</v>
      </c>
      <c r="T547" s="66">
        <f t="shared" si="213"/>
        <v>5.5176689999999997</v>
      </c>
      <c r="U547" s="36">
        <v>327</v>
      </c>
      <c r="V547">
        <v>3703</v>
      </c>
      <c r="W547">
        <f t="shared" si="226"/>
        <v>8.83</v>
      </c>
      <c r="X547" s="57">
        <v>3069473.8722604099</v>
      </c>
      <c r="Y547" s="46">
        <v>1491250</v>
      </c>
      <c r="Z547" s="37">
        <f t="shared" si="214"/>
        <v>0.42013600000000001</v>
      </c>
      <c r="AA547" s="37" t="str">
        <f t="shared" si="215"/>
        <v/>
      </c>
      <c r="AB547" s="37" t="str">
        <f t="shared" si="216"/>
        <v/>
      </c>
      <c r="AC547" s="76">
        <f t="shared" si="227"/>
        <v>0</v>
      </c>
      <c r="AD547" s="76">
        <f t="shared" si="228"/>
        <v>674.97708107024994</v>
      </c>
      <c r="AE547" s="76">
        <f t="shared" si="234"/>
        <v>0</v>
      </c>
      <c r="AF547" s="76" t="str">
        <f t="shared" si="229"/>
        <v/>
      </c>
      <c r="AG547" s="37" t="str">
        <f t="shared" si="217"/>
        <v/>
      </c>
      <c r="AH547" s="37" t="str">
        <f t="shared" si="218"/>
        <v/>
      </c>
      <c r="AI547" s="38">
        <f t="shared" si="230"/>
        <v>674.98</v>
      </c>
      <c r="AJ547" s="38">
        <f t="shared" si="219"/>
        <v>674.98</v>
      </c>
      <c r="AK547" s="36">
        <f t="shared" si="220"/>
        <v>1300302</v>
      </c>
      <c r="AL547" s="39">
        <f t="shared" si="221"/>
        <v>0.12439734468690533</v>
      </c>
      <c r="AM547" s="36">
        <f t="shared" si="231"/>
        <v>80328.714550156306</v>
      </c>
      <c r="AN547" s="36">
        <f t="shared" si="232"/>
        <v>734888</v>
      </c>
      <c r="AO547" s="36">
        <f t="shared" si="222"/>
        <v>38370</v>
      </c>
      <c r="AP547" s="36">
        <f t="shared" si="223"/>
        <v>74562.5</v>
      </c>
      <c r="AQ547" s="36">
        <f t="shared" si="233"/>
        <v>616189</v>
      </c>
      <c r="AR547" s="40">
        <f t="shared" si="224"/>
        <v>734888</v>
      </c>
      <c r="AS547" s="37"/>
      <c r="AT547" s="37">
        <f t="shared" si="225"/>
        <v>1</v>
      </c>
    </row>
    <row r="548" spans="1:46" ht="15" customHeight="1" x14ac:dyDescent="0.25">
      <c r="A548" s="43">
        <v>14</v>
      </c>
      <c r="B548" s="43">
        <v>1600</v>
      </c>
      <c r="C548" s="44" t="s">
        <v>534</v>
      </c>
      <c r="D548" s="35">
        <v>7391794</v>
      </c>
      <c r="E548" s="36">
        <v>44583</v>
      </c>
      <c r="F548" s="58">
        <f t="shared" si="210"/>
        <v>4.6491692888999179</v>
      </c>
      <c r="G548" s="52">
        <v>1725</v>
      </c>
      <c r="H548" s="52">
        <v>18361</v>
      </c>
      <c r="I548" s="37">
        <f t="shared" si="209"/>
        <v>9.3948999999999998</v>
      </c>
      <c r="J548" s="37">
        <v>29687</v>
      </c>
      <c r="K548" s="37">
        <v>29998</v>
      </c>
      <c r="L548" s="37">
        <v>32295</v>
      </c>
      <c r="M548" s="37">
        <v>32177</v>
      </c>
      <c r="N548" s="45">
        <v>38065</v>
      </c>
      <c r="O548" s="55">
        <v>44505</v>
      </c>
      <c r="P548" s="45">
        <f t="shared" si="211"/>
        <v>44505</v>
      </c>
      <c r="Q548" s="38">
        <f t="shared" si="212"/>
        <v>0</v>
      </c>
      <c r="R548" s="65">
        <v>554548800</v>
      </c>
      <c r="S548" s="65">
        <v>3527659150</v>
      </c>
      <c r="T548" s="66">
        <f t="shared" si="213"/>
        <v>15.720022</v>
      </c>
      <c r="U548" s="36">
        <v>5263</v>
      </c>
      <c r="V548">
        <v>44129</v>
      </c>
      <c r="W548">
        <f t="shared" si="226"/>
        <v>11.93</v>
      </c>
      <c r="X548" s="57">
        <v>38487319.889950998</v>
      </c>
      <c r="Y548" s="46">
        <v>17005999</v>
      </c>
      <c r="Z548" s="37">
        <f t="shared" si="214"/>
        <v>0.42013600000000001</v>
      </c>
      <c r="AA548" s="37" t="str">
        <f t="shared" si="215"/>
        <v/>
      </c>
      <c r="AB548" s="37" t="str">
        <f t="shared" si="216"/>
        <v/>
      </c>
      <c r="AC548" s="76">
        <f t="shared" si="227"/>
        <v>0</v>
      </c>
      <c r="AD548" s="76">
        <f t="shared" si="228"/>
        <v>0</v>
      </c>
      <c r="AE548" s="76">
        <f t="shared" si="234"/>
        <v>690.70760491069996</v>
      </c>
      <c r="AF548" s="76" t="str">
        <f t="shared" si="229"/>
        <v/>
      </c>
      <c r="AG548" s="37" t="str">
        <f t="shared" si="217"/>
        <v/>
      </c>
      <c r="AH548" s="37" t="str">
        <f t="shared" si="218"/>
        <v/>
      </c>
      <c r="AI548" s="38">
        <f t="shared" si="230"/>
        <v>690.71</v>
      </c>
      <c r="AJ548" s="38">
        <f t="shared" si="219"/>
        <v>690.71</v>
      </c>
      <c r="AK548" s="36">
        <f t="shared" si="220"/>
        <v>14624015</v>
      </c>
      <c r="AL548" s="39">
        <f t="shared" si="221"/>
        <v>0.12439734468690533</v>
      </c>
      <c r="AM548" s="36">
        <f t="shared" si="231"/>
        <v>899669.08858887514</v>
      </c>
      <c r="AN548" s="36">
        <f t="shared" si="232"/>
        <v>8291463</v>
      </c>
      <c r="AO548" s="36">
        <f t="shared" si="222"/>
        <v>445830</v>
      </c>
      <c r="AP548" s="36">
        <f t="shared" si="223"/>
        <v>850299.95000000007</v>
      </c>
      <c r="AQ548" s="36">
        <f t="shared" si="233"/>
        <v>6945964</v>
      </c>
      <c r="AR548" s="40">
        <f t="shared" si="224"/>
        <v>8291463</v>
      </c>
      <c r="AS548" s="37"/>
      <c r="AT548" s="37">
        <f t="shared" si="225"/>
        <v>1</v>
      </c>
    </row>
    <row r="549" spans="1:46" ht="15" customHeight="1" x14ac:dyDescent="0.25">
      <c r="A549" s="43">
        <v>9</v>
      </c>
      <c r="B549" s="43">
        <v>1200</v>
      </c>
      <c r="C549" s="44" t="s">
        <v>535</v>
      </c>
      <c r="D549" s="35">
        <v>989310</v>
      </c>
      <c r="E549" s="36">
        <v>2603</v>
      </c>
      <c r="F549" s="58">
        <f t="shared" si="210"/>
        <v>3.4154741681092355</v>
      </c>
      <c r="G549" s="52">
        <v>94</v>
      </c>
      <c r="H549" s="52">
        <v>642</v>
      </c>
      <c r="I549" s="37">
        <f t="shared" si="209"/>
        <v>14.641699999999998</v>
      </c>
      <c r="J549" s="37">
        <v>1400</v>
      </c>
      <c r="K549" s="37">
        <v>1408</v>
      </c>
      <c r="L549" s="37">
        <v>1206</v>
      </c>
      <c r="M549" s="37">
        <v>2239</v>
      </c>
      <c r="N549" s="45">
        <v>2751</v>
      </c>
      <c r="O549" s="55">
        <v>2789</v>
      </c>
      <c r="P549" s="45">
        <f t="shared" si="211"/>
        <v>2789</v>
      </c>
      <c r="Q549" s="38">
        <f t="shared" si="212"/>
        <v>6.67</v>
      </c>
      <c r="R549" s="65">
        <v>25434800</v>
      </c>
      <c r="S549" s="65">
        <v>108725350</v>
      </c>
      <c r="T549" s="66">
        <f t="shared" si="213"/>
        <v>23.393623999999999</v>
      </c>
      <c r="U549" s="36">
        <v>545</v>
      </c>
      <c r="V549">
        <v>3258</v>
      </c>
      <c r="W549">
        <f t="shared" si="226"/>
        <v>16.73</v>
      </c>
      <c r="X549" s="57">
        <v>1162144.28181848</v>
      </c>
      <c r="Y549" s="46">
        <v>751598</v>
      </c>
      <c r="Z549" s="37">
        <f t="shared" si="214"/>
        <v>0.42013600000000001</v>
      </c>
      <c r="AA549" s="37">
        <f t="shared" si="215"/>
        <v>0.20600000000000002</v>
      </c>
      <c r="AB549" s="37" t="str">
        <f t="shared" si="216"/>
        <v/>
      </c>
      <c r="AC549" s="76">
        <f t="shared" si="227"/>
        <v>950.88668782946365</v>
      </c>
      <c r="AD549" s="76">
        <f t="shared" si="228"/>
        <v>1055.4202384189998</v>
      </c>
      <c r="AE549" s="76">
        <f t="shared" si="234"/>
        <v>0</v>
      </c>
      <c r="AF549" s="76">
        <f t="shared" si="229"/>
        <v>972.42059925090825</v>
      </c>
      <c r="AG549" s="37" t="str">
        <f t="shared" si="217"/>
        <v/>
      </c>
      <c r="AH549" s="37">
        <f t="shared" si="218"/>
        <v>1</v>
      </c>
      <c r="AI549" s="38">
        <f t="shared" si="230"/>
        <v>972.42</v>
      </c>
      <c r="AJ549" s="38">
        <f t="shared" si="219"/>
        <v>972.42</v>
      </c>
      <c r="AK549" s="36">
        <f t="shared" si="220"/>
        <v>2042951</v>
      </c>
      <c r="AL549" s="39">
        <f t="shared" si="221"/>
        <v>0.12439734468690533</v>
      </c>
      <c r="AM549" s="36">
        <f t="shared" si="231"/>
        <v>131070.14265325562</v>
      </c>
      <c r="AN549" s="36">
        <f t="shared" si="232"/>
        <v>1120380</v>
      </c>
      <c r="AO549" s="36">
        <f t="shared" si="222"/>
        <v>26030</v>
      </c>
      <c r="AP549" s="36">
        <f t="shared" si="223"/>
        <v>37579.9</v>
      </c>
      <c r="AQ549" s="36">
        <f t="shared" si="233"/>
        <v>963280</v>
      </c>
      <c r="AR549" s="40">
        <f t="shared" si="224"/>
        <v>1120380</v>
      </c>
      <c r="AS549" s="37"/>
      <c r="AT549" s="37">
        <f t="shared" si="225"/>
        <v>1</v>
      </c>
    </row>
    <row r="550" spans="1:46" ht="15" customHeight="1" x14ac:dyDescent="0.25">
      <c r="A550" s="43">
        <v>33</v>
      </c>
      <c r="B550" s="43">
        <v>200</v>
      </c>
      <c r="C550" s="44" t="s">
        <v>536</v>
      </c>
      <c r="D550" s="35">
        <v>1045625</v>
      </c>
      <c r="E550" s="36">
        <v>3733</v>
      </c>
      <c r="F550" s="58">
        <f t="shared" si="210"/>
        <v>3.5720579899263045</v>
      </c>
      <c r="G550" s="52">
        <v>315</v>
      </c>
      <c r="H550" s="52">
        <v>1624</v>
      </c>
      <c r="I550" s="37">
        <f t="shared" si="209"/>
        <v>19.396599999999999</v>
      </c>
      <c r="J550" s="37">
        <v>2582</v>
      </c>
      <c r="K550" s="37">
        <v>2890</v>
      </c>
      <c r="L550" s="37">
        <v>2905</v>
      </c>
      <c r="M550" s="37">
        <v>3193</v>
      </c>
      <c r="N550" s="45">
        <v>3571</v>
      </c>
      <c r="O550" s="55">
        <v>3665</v>
      </c>
      <c r="P550" s="45">
        <f t="shared" si="211"/>
        <v>3665</v>
      </c>
      <c r="Q550" s="38">
        <f t="shared" si="212"/>
        <v>0</v>
      </c>
      <c r="R550" s="65">
        <v>60055400</v>
      </c>
      <c r="S550" s="65">
        <v>258220300</v>
      </c>
      <c r="T550" s="66">
        <f t="shared" si="213"/>
        <v>23.257428000000001</v>
      </c>
      <c r="U550" s="36">
        <v>886</v>
      </c>
      <c r="V550">
        <v>3569</v>
      </c>
      <c r="W550">
        <f t="shared" si="226"/>
        <v>24.82</v>
      </c>
      <c r="X550" s="57">
        <v>2584292.2739154999</v>
      </c>
      <c r="Y550" s="46">
        <v>1194521</v>
      </c>
      <c r="Z550" s="37">
        <f t="shared" si="214"/>
        <v>0.42013600000000001</v>
      </c>
      <c r="AA550" s="37" t="str">
        <f t="shared" si="215"/>
        <v/>
      </c>
      <c r="AB550" s="37" t="str">
        <f t="shared" si="216"/>
        <v/>
      </c>
      <c r="AC550" s="76">
        <f t="shared" si="227"/>
        <v>0</v>
      </c>
      <c r="AD550" s="76">
        <f t="shared" si="228"/>
        <v>967.08368090299996</v>
      </c>
      <c r="AE550" s="76">
        <f t="shared" si="234"/>
        <v>0</v>
      </c>
      <c r="AF550" s="76" t="str">
        <f t="shared" si="229"/>
        <v/>
      </c>
      <c r="AG550" s="37" t="str">
        <f t="shared" si="217"/>
        <v/>
      </c>
      <c r="AH550" s="37" t="str">
        <f t="shared" si="218"/>
        <v/>
      </c>
      <c r="AI550" s="38">
        <f t="shared" si="230"/>
        <v>967.08</v>
      </c>
      <c r="AJ550" s="38">
        <f t="shared" si="219"/>
        <v>967.08</v>
      </c>
      <c r="AK550" s="36">
        <f t="shared" si="220"/>
        <v>2524355</v>
      </c>
      <c r="AL550" s="39">
        <f t="shared" si="221"/>
        <v>0.12439734468690533</v>
      </c>
      <c r="AM550" s="36">
        <f t="shared" si="231"/>
        <v>183950.08550886752</v>
      </c>
      <c r="AN550" s="36">
        <f t="shared" si="232"/>
        <v>1229575</v>
      </c>
      <c r="AO550" s="36">
        <f t="shared" si="222"/>
        <v>37330</v>
      </c>
      <c r="AP550" s="36">
        <f t="shared" si="223"/>
        <v>59726.05</v>
      </c>
      <c r="AQ550" s="36">
        <f t="shared" si="233"/>
        <v>1008295</v>
      </c>
      <c r="AR550" s="40">
        <f t="shared" si="224"/>
        <v>1229575</v>
      </c>
      <c r="AS550" s="37"/>
      <c r="AT550" s="37">
        <f t="shared" si="225"/>
        <v>1</v>
      </c>
    </row>
    <row r="551" spans="1:46" ht="15" customHeight="1" x14ac:dyDescent="0.25">
      <c r="A551" s="43">
        <v>64</v>
      </c>
      <c r="B551" s="43">
        <v>700</v>
      </c>
      <c r="C551" s="44" t="s">
        <v>537</v>
      </c>
      <c r="D551" s="35">
        <v>362639</v>
      </c>
      <c r="E551" s="36">
        <v>880</v>
      </c>
      <c r="F551" s="58">
        <f t="shared" si="210"/>
        <v>2.9444826721501687</v>
      </c>
      <c r="G551" s="52">
        <v>138</v>
      </c>
      <c r="H551" s="52">
        <v>394</v>
      </c>
      <c r="I551" s="37">
        <f t="shared" si="209"/>
        <v>35.025399999999998</v>
      </c>
      <c r="J551" s="37">
        <v>972</v>
      </c>
      <c r="K551" s="37">
        <v>975</v>
      </c>
      <c r="L551" s="37">
        <v>965</v>
      </c>
      <c r="M551" s="37">
        <v>903</v>
      </c>
      <c r="N551" s="48">
        <v>896</v>
      </c>
      <c r="O551" s="55">
        <v>888</v>
      </c>
      <c r="P551" s="45">
        <f t="shared" si="211"/>
        <v>975</v>
      </c>
      <c r="Q551" s="38">
        <f t="shared" si="212"/>
        <v>9.74</v>
      </c>
      <c r="R551" s="65">
        <v>5866300</v>
      </c>
      <c r="S551" s="65">
        <v>32001238</v>
      </c>
      <c r="T551" s="66">
        <f t="shared" si="213"/>
        <v>18.331478000000001</v>
      </c>
      <c r="U551" s="36">
        <v>181</v>
      </c>
      <c r="V551">
        <v>864</v>
      </c>
      <c r="W551">
        <f t="shared" si="226"/>
        <v>20.95</v>
      </c>
      <c r="X551" s="57">
        <v>326262.97962533298</v>
      </c>
      <c r="Y551" s="46">
        <v>422563</v>
      </c>
      <c r="Z551" s="37">
        <f t="shared" si="214"/>
        <v>0.42013600000000001</v>
      </c>
      <c r="AA551" s="37" t="str">
        <f t="shared" si="215"/>
        <v/>
      </c>
      <c r="AB551" s="37" t="str">
        <f t="shared" si="216"/>
        <v/>
      </c>
      <c r="AC551" s="76">
        <f t="shared" si="227"/>
        <v>846.85549917651281</v>
      </c>
      <c r="AD551" s="76">
        <f t="shared" si="228"/>
        <v>0</v>
      </c>
      <c r="AE551" s="76">
        <f t="shared" si="234"/>
        <v>0</v>
      </c>
      <c r="AF551" s="76" t="str">
        <f t="shared" si="229"/>
        <v/>
      </c>
      <c r="AG551" s="37" t="str">
        <f t="shared" si="217"/>
        <v/>
      </c>
      <c r="AH551" s="37" t="str">
        <f t="shared" si="218"/>
        <v/>
      </c>
      <c r="AI551" s="38">
        <f t="shared" si="230"/>
        <v>846.86</v>
      </c>
      <c r="AJ551" s="38">
        <f t="shared" si="219"/>
        <v>846.86</v>
      </c>
      <c r="AK551" s="36">
        <f t="shared" si="220"/>
        <v>608162</v>
      </c>
      <c r="AL551" s="39">
        <f t="shared" si="221"/>
        <v>0.12439734468690533</v>
      </c>
      <c r="AM551" s="36">
        <f t="shared" si="231"/>
        <v>30542.409259563057</v>
      </c>
      <c r="AN551" s="36">
        <f t="shared" si="232"/>
        <v>393181</v>
      </c>
      <c r="AO551" s="36">
        <f t="shared" si="222"/>
        <v>8800</v>
      </c>
      <c r="AP551" s="36">
        <f t="shared" si="223"/>
        <v>21128.15</v>
      </c>
      <c r="AQ551" s="36">
        <f t="shared" si="233"/>
        <v>353839</v>
      </c>
      <c r="AR551" s="40">
        <f t="shared" si="224"/>
        <v>393181</v>
      </c>
      <c r="AS551" s="37"/>
      <c r="AT551" s="37">
        <f t="shared" si="225"/>
        <v>1</v>
      </c>
    </row>
    <row r="552" spans="1:46" ht="15" customHeight="1" x14ac:dyDescent="0.25">
      <c r="A552" s="43">
        <v>75</v>
      </c>
      <c r="B552" s="43">
        <v>500</v>
      </c>
      <c r="C552" s="44" t="s">
        <v>538</v>
      </c>
      <c r="D552" s="35">
        <v>2442599</v>
      </c>
      <c r="E552" s="36">
        <v>4863</v>
      </c>
      <c r="F552" s="58">
        <f t="shared" si="210"/>
        <v>3.6869042695681773</v>
      </c>
      <c r="G552" s="52">
        <v>350</v>
      </c>
      <c r="H552" s="52">
        <v>2381</v>
      </c>
      <c r="I552" s="37">
        <f t="shared" si="209"/>
        <v>14.699699999999998</v>
      </c>
      <c r="J552" s="37">
        <v>5366</v>
      </c>
      <c r="K552" s="37">
        <v>5367</v>
      </c>
      <c r="L552" s="37">
        <v>5613</v>
      </c>
      <c r="M552" s="37">
        <v>5068</v>
      </c>
      <c r="N552" s="45">
        <v>5286</v>
      </c>
      <c r="O552" s="55">
        <v>5105</v>
      </c>
      <c r="P552" s="45">
        <f t="shared" si="211"/>
        <v>5613</v>
      </c>
      <c r="Q552" s="38">
        <f t="shared" si="212"/>
        <v>13.36</v>
      </c>
      <c r="R552" s="65">
        <v>72167500</v>
      </c>
      <c r="S552" s="65">
        <v>277546827</v>
      </c>
      <c r="T552" s="66">
        <f t="shared" si="213"/>
        <v>26.001919000000001</v>
      </c>
      <c r="U552" s="36">
        <v>797</v>
      </c>
      <c r="V552">
        <v>5190</v>
      </c>
      <c r="W552">
        <f t="shared" si="226"/>
        <v>15.36</v>
      </c>
      <c r="X552" s="57">
        <v>3414890.3807947598</v>
      </c>
      <c r="Y552" s="46">
        <v>1657342</v>
      </c>
      <c r="Z552" s="37">
        <f t="shared" si="214"/>
        <v>0.42013600000000001</v>
      </c>
      <c r="AA552" s="37" t="str">
        <f t="shared" si="215"/>
        <v/>
      </c>
      <c r="AB552" s="37" t="str">
        <f t="shared" si="216"/>
        <v/>
      </c>
      <c r="AC552" s="76">
        <f t="shared" si="227"/>
        <v>0</v>
      </c>
      <c r="AD552" s="76">
        <f t="shared" si="228"/>
        <v>1207.2248550077497</v>
      </c>
      <c r="AE552" s="76">
        <f t="shared" si="234"/>
        <v>0</v>
      </c>
      <c r="AF552" s="76" t="str">
        <f t="shared" si="229"/>
        <v/>
      </c>
      <c r="AG552" s="37" t="str">
        <f t="shared" si="217"/>
        <v/>
      </c>
      <c r="AH552" s="37" t="str">
        <f t="shared" si="218"/>
        <v/>
      </c>
      <c r="AI552" s="38">
        <f t="shared" si="230"/>
        <v>1207.22</v>
      </c>
      <c r="AJ552" s="38">
        <f t="shared" si="219"/>
        <v>1207.22</v>
      </c>
      <c r="AK552" s="36">
        <f t="shared" si="220"/>
        <v>4435992</v>
      </c>
      <c r="AL552" s="39">
        <f t="shared" si="221"/>
        <v>0.12439734468690533</v>
      </c>
      <c r="AM552" s="36">
        <f t="shared" si="231"/>
        <v>247972.79611746428</v>
      </c>
      <c r="AN552" s="36">
        <f t="shared" si="232"/>
        <v>2690572</v>
      </c>
      <c r="AO552" s="36">
        <f t="shared" si="222"/>
        <v>48630</v>
      </c>
      <c r="AP552" s="36">
        <f t="shared" si="223"/>
        <v>82867.100000000006</v>
      </c>
      <c r="AQ552" s="36">
        <f t="shared" si="233"/>
        <v>2393969</v>
      </c>
      <c r="AR552" s="40">
        <f t="shared" si="224"/>
        <v>2690572</v>
      </c>
      <c r="AS552" s="37"/>
      <c r="AT552" s="37">
        <f t="shared" si="225"/>
        <v>1</v>
      </c>
    </row>
    <row r="553" spans="1:46" ht="15" customHeight="1" x14ac:dyDescent="0.25">
      <c r="A553" s="43">
        <v>66</v>
      </c>
      <c r="B553" s="43">
        <v>500</v>
      </c>
      <c r="C553" s="44" t="s">
        <v>539</v>
      </c>
      <c r="D553" s="35">
        <v>331121</v>
      </c>
      <c r="E553" s="36">
        <v>955</v>
      </c>
      <c r="F553" s="58">
        <f t="shared" si="210"/>
        <v>2.9800033715837464</v>
      </c>
      <c r="G553" s="52">
        <v>127</v>
      </c>
      <c r="H553" s="52">
        <v>387</v>
      </c>
      <c r="I553" s="37">
        <f t="shared" si="209"/>
        <v>32.816499999999998</v>
      </c>
      <c r="J553" s="37">
        <v>659</v>
      </c>
      <c r="K553" s="37">
        <v>639</v>
      </c>
      <c r="L553" s="37">
        <v>784</v>
      </c>
      <c r="M553" s="37">
        <v>981</v>
      </c>
      <c r="N553" s="48">
        <v>987</v>
      </c>
      <c r="O553" s="55">
        <v>949</v>
      </c>
      <c r="P553" s="45">
        <f t="shared" si="211"/>
        <v>987</v>
      </c>
      <c r="Q553" s="38">
        <f t="shared" si="212"/>
        <v>3.24</v>
      </c>
      <c r="R553" s="65">
        <v>5375900</v>
      </c>
      <c r="S553" s="65">
        <v>62891000</v>
      </c>
      <c r="T553" s="66">
        <f t="shared" si="213"/>
        <v>8.5479640000000003</v>
      </c>
      <c r="U553" s="36">
        <v>151</v>
      </c>
      <c r="V553">
        <v>809</v>
      </c>
      <c r="W553">
        <f t="shared" si="226"/>
        <v>18.670000000000002</v>
      </c>
      <c r="X553" s="57">
        <v>574299.08929500403</v>
      </c>
      <c r="Y553" s="46">
        <v>462284</v>
      </c>
      <c r="Z553" s="37">
        <f t="shared" si="214"/>
        <v>0.42013600000000001</v>
      </c>
      <c r="AA553" s="37" t="str">
        <f t="shared" si="215"/>
        <v/>
      </c>
      <c r="AB553" s="37" t="str">
        <f t="shared" si="216"/>
        <v/>
      </c>
      <c r="AC553" s="76">
        <f t="shared" si="227"/>
        <v>854.7012047053031</v>
      </c>
      <c r="AD553" s="76">
        <f t="shared" si="228"/>
        <v>0</v>
      </c>
      <c r="AE553" s="76">
        <f t="shared" si="234"/>
        <v>0</v>
      </c>
      <c r="AF553" s="76" t="str">
        <f t="shared" si="229"/>
        <v/>
      </c>
      <c r="AG553" s="37" t="str">
        <f t="shared" si="217"/>
        <v/>
      </c>
      <c r="AH553" s="37" t="str">
        <f t="shared" si="218"/>
        <v/>
      </c>
      <c r="AI553" s="38">
        <f t="shared" si="230"/>
        <v>854.7</v>
      </c>
      <c r="AJ553" s="38">
        <f t="shared" si="219"/>
        <v>854.7</v>
      </c>
      <c r="AK553" s="36">
        <f t="shared" si="220"/>
        <v>574955</v>
      </c>
      <c r="AL553" s="39">
        <f t="shared" si="221"/>
        <v>0.12439734468690533</v>
      </c>
      <c r="AM553" s="36">
        <f t="shared" si="231"/>
        <v>30332.302144386875</v>
      </c>
      <c r="AN553" s="36">
        <f t="shared" si="232"/>
        <v>361453</v>
      </c>
      <c r="AO553" s="36">
        <f t="shared" si="222"/>
        <v>9550</v>
      </c>
      <c r="AP553" s="36">
        <f t="shared" si="223"/>
        <v>23114.2</v>
      </c>
      <c r="AQ553" s="36">
        <f t="shared" si="233"/>
        <v>321571</v>
      </c>
      <c r="AR553" s="40">
        <f t="shared" si="224"/>
        <v>361453</v>
      </c>
      <c r="AS553" s="37"/>
      <c r="AT553" s="37">
        <f t="shared" si="225"/>
        <v>1</v>
      </c>
    </row>
    <row r="554" spans="1:46" ht="15" customHeight="1" x14ac:dyDescent="0.25">
      <c r="A554" s="43">
        <v>65</v>
      </c>
      <c r="B554" s="43">
        <v>700</v>
      </c>
      <c r="C554" s="44" t="s">
        <v>540</v>
      </c>
      <c r="D554" s="35">
        <v>144450</v>
      </c>
      <c r="E554" s="36">
        <v>407</v>
      </c>
      <c r="F554" s="58">
        <f t="shared" si="210"/>
        <v>2.6095944092252199</v>
      </c>
      <c r="G554" s="52">
        <v>88</v>
      </c>
      <c r="H554" s="52">
        <v>178</v>
      </c>
      <c r="I554" s="37">
        <f t="shared" ref="I554:I617" si="235">ROUND(G554/H554,6)*100</f>
        <v>49.438200000000002</v>
      </c>
      <c r="J554" s="37">
        <v>591</v>
      </c>
      <c r="K554" s="37">
        <v>549</v>
      </c>
      <c r="L554" s="37">
        <v>448</v>
      </c>
      <c r="M554" s="37">
        <v>442</v>
      </c>
      <c r="N554" s="48">
        <v>411</v>
      </c>
      <c r="O554" s="55">
        <v>410</v>
      </c>
      <c r="P554" s="45">
        <f t="shared" si="211"/>
        <v>591</v>
      </c>
      <c r="Q554" s="38">
        <f t="shared" si="212"/>
        <v>31.13</v>
      </c>
      <c r="R554" s="65">
        <v>4506200</v>
      </c>
      <c r="S554" s="65">
        <v>15377196</v>
      </c>
      <c r="T554" s="66">
        <f t="shared" si="213"/>
        <v>29.304431999999998</v>
      </c>
      <c r="U554" s="36">
        <v>91</v>
      </c>
      <c r="V554">
        <v>367</v>
      </c>
      <c r="W554">
        <f t="shared" si="226"/>
        <v>24.8</v>
      </c>
      <c r="X554" s="57">
        <v>146269.655246387</v>
      </c>
      <c r="Y554" s="46">
        <v>207854</v>
      </c>
      <c r="Z554" s="37">
        <f t="shared" si="214"/>
        <v>0.42013600000000001</v>
      </c>
      <c r="AA554" s="37" t="str">
        <f t="shared" si="215"/>
        <v/>
      </c>
      <c r="AB554" s="37" t="str">
        <f t="shared" si="216"/>
        <v/>
      </c>
      <c r="AC554" s="76">
        <f t="shared" si="227"/>
        <v>772.88638432643893</v>
      </c>
      <c r="AD554" s="76">
        <f t="shared" si="228"/>
        <v>0</v>
      </c>
      <c r="AE554" s="76">
        <f t="shared" si="234"/>
        <v>0</v>
      </c>
      <c r="AF554" s="76" t="str">
        <f t="shared" si="229"/>
        <v/>
      </c>
      <c r="AG554" s="37" t="str">
        <f t="shared" si="217"/>
        <v/>
      </c>
      <c r="AH554" s="37" t="str">
        <f t="shared" si="218"/>
        <v/>
      </c>
      <c r="AI554" s="38">
        <f t="shared" si="230"/>
        <v>772.89</v>
      </c>
      <c r="AJ554" s="38">
        <f t="shared" si="219"/>
        <v>772.89</v>
      </c>
      <c r="AK554" s="36">
        <f t="shared" si="220"/>
        <v>253113</v>
      </c>
      <c r="AL554" s="39">
        <f t="shared" si="221"/>
        <v>0.12439734468690533</v>
      </c>
      <c r="AM554" s="36">
        <f t="shared" si="231"/>
        <v>13517.388665713193</v>
      </c>
      <c r="AN554" s="36">
        <f t="shared" si="232"/>
        <v>157967</v>
      </c>
      <c r="AO554" s="36">
        <f t="shared" si="222"/>
        <v>4070</v>
      </c>
      <c r="AP554" s="36">
        <f t="shared" si="223"/>
        <v>10392.700000000001</v>
      </c>
      <c r="AQ554" s="36">
        <f t="shared" si="233"/>
        <v>140380</v>
      </c>
      <c r="AR554" s="40">
        <f t="shared" si="224"/>
        <v>157967</v>
      </c>
      <c r="AS554" s="37"/>
      <c r="AT554" s="37">
        <f t="shared" si="225"/>
        <v>1</v>
      </c>
    </row>
    <row r="555" spans="1:46" ht="15" customHeight="1" x14ac:dyDescent="0.25">
      <c r="A555" s="43">
        <v>49</v>
      </c>
      <c r="B555" s="43">
        <v>7900</v>
      </c>
      <c r="C555" s="44" t="s">
        <v>541</v>
      </c>
      <c r="D555" s="35">
        <v>190828</v>
      </c>
      <c r="E555" s="36">
        <v>680</v>
      </c>
      <c r="F555" s="58">
        <f t="shared" si="210"/>
        <v>2.8325089127062362</v>
      </c>
      <c r="G555" s="52">
        <v>29</v>
      </c>
      <c r="H555" s="52">
        <v>371</v>
      </c>
      <c r="I555" s="37">
        <f t="shared" si="235"/>
        <v>7.8167</v>
      </c>
      <c r="J555" s="37">
        <v>351</v>
      </c>
      <c r="K555" s="37">
        <v>444</v>
      </c>
      <c r="L555" s="37">
        <v>441</v>
      </c>
      <c r="M555" s="37">
        <v>585</v>
      </c>
      <c r="N555" s="48">
        <v>671</v>
      </c>
      <c r="O555" s="55">
        <v>680</v>
      </c>
      <c r="P555" s="45">
        <f t="shared" si="211"/>
        <v>680</v>
      </c>
      <c r="Q555" s="38">
        <f t="shared" si="212"/>
        <v>0</v>
      </c>
      <c r="R555" s="65">
        <v>12521500</v>
      </c>
      <c r="S555" s="65">
        <v>37171100</v>
      </c>
      <c r="T555" s="66">
        <f t="shared" si="213"/>
        <v>33.686115999999998</v>
      </c>
      <c r="U555" s="36">
        <v>179</v>
      </c>
      <c r="V555">
        <v>618</v>
      </c>
      <c r="W555">
        <f t="shared" si="226"/>
        <v>28.96</v>
      </c>
      <c r="X555" s="57">
        <v>425159.24620490021</v>
      </c>
      <c r="Y555" s="46">
        <v>406199</v>
      </c>
      <c r="Z555" s="37">
        <f t="shared" si="214"/>
        <v>0.42013600000000001</v>
      </c>
      <c r="AA555" s="37" t="str">
        <f t="shared" si="215"/>
        <v/>
      </c>
      <c r="AB555" s="37" t="str">
        <f t="shared" si="216"/>
        <v/>
      </c>
      <c r="AC555" s="76">
        <f t="shared" si="227"/>
        <v>822.12307111181531</v>
      </c>
      <c r="AD555" s="76">
        <f t="shared" si="228"/>
        <v>0</v>
      </c>
      <c r="AE555" s="76">
        <f t="shared" si="234"/>
        <v>0</v>
      </c>
      <c r="AF555" s="76" t="str">
        <f t="shared" si="229"/>
        <v/>
      </c>
      <c r="AG555" s="37" t="str">
        <f t="shared" si="217"/>
        <v/>
      </c>
      <c r="AH555" s="37" t="str">
        <f t="shared" si="218"/>
        <v/>
      </c>
      <c r="AI555" s="38">
        <f t="shared" si="230"/>
        <v>822.12</v>
      </c>
      <c r="AJ555" s="38">
        <f t="shared" si="219"/>
        <v>822.12</v>
      </c>
      <c r="AK555" s="36">
        <f t="shared" si="220"/>
        <v>380417</v>
      </c>
      <c r="AL555" s="39">
        <f t="shared" si="221"/>
        <v>0.12439734468690533</v>
      </c>
      <c r="AM555" s="36">
        <f t="shared" si="231"/>
        <v>23584.368181845693</v>
      </c>
      <c r="AN555" s="36">
        <f t="shared" si="232"/>
        <v>214412</v>
      </c>
      <c r="AO555" s="36">
        <f t="shared" si="222"/>
        <v>6800</v>
      </c>
      <c r="AP555" s="36">
        <f t="shared" si="223"/>
        <v>20309.95</v>
      </c>
      <c r="AQ555" s="36">
        <f t="shared" si="233"/>
        <v>184028</v>
      </c>
      <c r="AR555" s="40">
        <f t="shared" si="224"/>
        <v>214412</v>
      </c>
      <c r="AS555" s="37"/>
      <c r="AT555" s="37">
        <f t="shared" si="225"/>
        <v>1</v>
      </c>
    </row>
    <row r="556" spans="1:46" ht="15" customHeight="1" x14ac:dyDescent="0.25">
      <c r="A556" s="43">
        <v>27</v>
      </c>
      <c r="B556" s="43">
        <v>2100</v>
      </c>
      <c r="C556" s="44" t="s">
        <v>542</v>
      </c>
      <c r="D556" s="35">
        <v>168842</v>
      </c>
      <c r="E556" s="36">
        <v>9408</v>
      </c>
      <c r="F556" s="58">
        <f t="shared" si="210"/>
        <v>3.9734973087320631</v>
      </c>
      <c r="G556" s="52">
        <v>855</v>
      </c>
      <c r="H556" s="52">
        <v>4722</v>
      </c>
      <c r="I556" s="37">
        <f t="shared" si="235"/>
        <v>18.1067</v>
      </c>
      <c r="J556" s="37">
        <v>7572</v>
      </c>
      <c r="K556" s="37">
        <v>9280</v>
      </c>
      <c r="L556" s="37">
        <v>9634</v>
      </c>
      <c r="M556" s="37">
        <v>9435</v>
      </c>
      <c r="N556" s="45">
        <v>9052</v>
      </c>
      <c r="O556" s="55">
        <v>9398</v>
      </c>
      <c r="P556" s="45">
        <f t="shared" si="211"/>
        <v>9634</v>
      </c>
      <c r="Q556" s="38">
        <f t="shared" si="212"/>
        <v>2.35</v>
      </c>
      <c r="R556" s="65">
        <v>57587200</v>
      </c>
      <c r="S556" s="65">
        <v>2026286228</v>
      </c>
      <c r="T556" s="66">
        <f t="shared" si="213"/>
        <v>2.8420070000000002</v>
      </c>
      <c r="U556" s="36">
        <v>1669</v>
      </c>
      <c r="V556">
        <v>9365</v>
      </c>
      <c r="W556">
        <f t="shared" si="226"/>
        <v>17.82</v>
      </c>
      <c r="X556" s="57">
        <v>18015546.224993199</v>
      </c>
      <c r="Y556" s="46">
        <v>6639414</v>
      </c>
      <c r="Z556" s="37">
        <f t="shared" si="214"/>
        <v>0.42013600000000001</v>
      </c>
      <c r="AA556" s="37" t="str">
        <f t="shared" si="215"/>
        <v/>
      </c>
      <c r="AB556" s="37" t="str">
        <f t="shared" si="216"/>
        <v/>
      </c>
      <c r="AC556" s="76">
        <f t="shared" si="227"/>
        <v>0</v>
      </c>
      <c r="AD556" s="76">
        <f t="shared" si="228"/>
        <v>784.30553541574989</v>
      </c>
      <c r="AE556" s="76">
        <f t="shared" si="234"/>
        <v>0</v>
      </c>
      <c r="AF556" s="76" t="str">
        <f t="shared" si="229"/>
        <v/>
      </c>
      <c r="AG556" s="37" t="str">
        <f t="shared" si="217"/>
        <v/>
      </c>
      <c r="AH556" s="37" t="str">
        <f t="shared" si="218"/>
        <v/>
      </c>
      <c r="AI556" s="38">
        <f t="shared" si="230"/>
        <v>784.31</v>
      </c>
      <c r="AJ556" s="38">
        <f t="shared" si="219"/>
        <v>784.31</v>
      </c>
      <c r="AK556" s="36">
        <f t="shared" si="220"/>
        <v>0</v>
      </c>
      <c r="AL556" s="39">
        <f t="shared" si="221"/>
        <v>0.12439734468690533</v>
      </c>
      <c r="AM556" s="36">
        <f t="shared" si="231"/>
        <v>-21003.496471626469</v>
      </c>
      <c r="AN556" s="36">
        <f t="shared" si="232"/>
        <v>0</v>
      </c>
      <c r="AO556" s="36">
        <f t="shared" si="222"/>
        <v>94080</v>
      </c>
      <c r="AP556" s="36">
        <f t="shared" si="223"/>
        <v>331970.7</v>
      </c>
      <c r="AQ556" s="36">
        <f t="shared" si="233"/>
        <v>74762</v>
      </c>
      <c r="AR556" s="40">
        <f t="shared" si="224"/>
        <v>74762</v>
      </c>
      <c r="AS556" s="37"/>
      <c r="AT556" s="37">
        <f t="shared" si="225"/>
        <v>1</v>
      </c>
    </row>
    <row r="557" spans="1:46" ht="15" customHeight="1" x14ac:dyDescent="0.25">
      <c r="A557" s="43">
        <v>62</v>
      </c>
      <c r="B557" s="43">
        <v>1700</v>
      </c>
      <c r="C557" s="44" t="s">
        <v>543</v>
      </c>
      <c r="D557" s="35">
        <v>856860</v>
      </c>
      <c r="E557" s="36">
        <v>13133</v>
      </c>
      <c r="F557" s="58">
        <f t="shared" si="210"/>
        <v>4.1183639442634412</v>
      </c>
      <c r="G557" s="52">
        <v>92</v>
      </c>
      <c r="H557" s="52">
        <v>5393</v>
      </c>
      <c r="I557" s="37">
        <f t="shared" si="235"/>
        <v>1.7059000000000002</v>
      </c>
      <c r="J557" s="37">
        <v>10599</v>
      </c>
      <c r="K557" s="37">
        <v>12593</v>
      </c>
      <c r="L557" s="37">
        <v>12541</v>
      </c>
      <c r="M557" s="37">
        <v>12738</v>
      </c>
      <c r="N557" s="45">
        <v>12155</v>
      </c>
      <c r="O557" s="55">
        <v>13249</v>
      </c>
      <c r="P557" s="45">
        <f t="shared" si="211"/>
        <v>13249</v>
      </c>
      <c r="Q557" s="38">
        <f t="shared" si="212"/>
        <v>0.88</v>
      </c>
      <c r="R557" s="65">
        <v>347442500</v>
      </c>
      <c r="S557" s="65">
        <v>1566947043</v>
      </c>
      <c r="T557" s="66">
        <f t="shared" si="213"/>
        <v>22.173213000000001</v>
      </c>
      <c r="U557" s="36">
        <v>2046</v>
      </c>
      <c r="V557">
        <v>13187</v>
      </c>
      <c r="W557">
        <f t="shared" si="226"/>
        <v>15.52</v>
      </c>
      <c r="X557" s="57">
        <v>17046620.263645299</v>
      </c>
      <c r="Y557" s="46">
        <v>6178870</v>
      </c>
      <c r="Z557" s="37">
        <f t="shared" si="214"/>
        <v>0.42013600000000001</v>
      </c>
      <c r="AA557" s="37" t="str">
        <f t="shared" si="215"/>
        <v/>
      </c>
      <c r="AB557" s="37" t="str">
        <f t="shared" si="216"/>
        <v/>
      </c>
      <c r="AC557" s="76">
        <f t="shared" si="227"/>
        <v>0</v>
      </c>
      <c r="AD557" s="76">
        <f t="shared" si="228"/>
        <v>0</v>
      </c>
      <c r="AE557" s="76">
        <f t="shared" si="234"/>
        <v>714.40343693904993</v>
      </c>
      <c r="AF557" s="76" t="str">
        <f t="shared" si="229"/>
        <v/>
      </c>
      <c r="AG557" s="37" t="str">
        <f t="shared" si="217"/>
        <v/>
      </c>
      <c r="AH557" s="37" t="str">
        <f t="shared" si="218"/>
        <v/>
      </c>
      <c r="AI557" s="38">
        <f t="shared" si="230"/>
        <v>714.4</v>
      </c>
      <c r="AJ557" s="38">
        <f t="shared" si="219"/>
        <v>714.4</v>
      </c>
      <c r="AK557" s="36">
        <f t="shared" si="220"/>
        <v>2220316</v>
      </c>
      <c r="AL557" s="39">
        <f t="shared" si="221"/>
        <v>0.12439734468690533</v>
      </c>
      <c r="AM557" s="36">
        <f t="shared" si="231"/>
        <v>169610.30599742918</v>
      </c>
      <c r="AN557" s="36">
        <f t="shared" si="232"/>
        <v>1026470</v>
      </c>
      <c r="AO557" s="36">
        <f t="shared" si="222"/>
        <v>131330</v>
      </c>
      <c r="AP557" s="36">
        <f t="shared" si="223"/>
        <v>308943.5</v>
      </c>
      <c r="AQ557" s="36">
        <f t="shared" si="233"/>
        <v>725530</v>
      </c>
      <c r="AR557" s="40">
        <f t="shared" si="224"/>
        <v>1026470</v>
      </c>
      <c r="AS557" s="37"/>
      <c r="AT557" s="37">
        <f t="shared" si="225"/>
        <v>1</v>
      </c>
    </row>
    <row r="558" spans="1:46" ht="15" customHeight="1" x14ac:dyDescent="0.25">
      <c r="A558" s="43">
        <v>69</v>
      </c>
      <c r="B558" s="43">
        <v>5400</v>
      </c>
      <c r="C558" s="44" t="s">
        <v>544</v>
      </c>
      <c r="D558" s="35">
        <v>1436859</v>
      </c>
      <c r="E558" s="36">
        <v>2862</v>
      </c>
      <c r="F558" s="58">
        <f t="shared" si="210"/>
        <v>3.4566696294237578</v>
      </c>
      <c r="G558" s="52">
        <v>149</v>
      </c>
      <c r="H558" s="52">
        <v>1431</v>
      </c>
      <c r="I558" s="37">
        <f t="shared" si="235"/>
        <v>10.4123</v>
      </c>
      <c r="J558" s="37">
        <v>1698</v>
      </c>
      <c r="K558" s="37">
        <v>4134</v>
      </c>
      <c r="L558" s="37">
        <v>3362</v>
      </c>
      <c r="M558" s="37">
        <v>2999</v>
      </c>
      <c r="N558" s="45">
        <v>2869</v>
      </c>
      <c r="O558" s="55">
        <v>2878</v>
      </c>
      <c r="P558" s="45">
        <f t="shared" si="211"/>
        <v>4134</v>
      </c>
      <c r="Q558" s="38">
        <f t="shared" si="212"/>
        <v>30.77</v>
      </c>
      <c r="R558" s="65">
        <v>87693800</v>
      </c>
      <c r="S558" s="65">
        <v>272178399</v>
      </c>
      <c r="T558" s="66">
        <f t="shared" si="213"/>
        <v>32.219236000000002</v>
      </c>
      <c r="U558" s="36">
        <v>655</v>
      </c>
      <c r="V558">
        <v>2874</v>
      </c>
      <c r="W558">
        <f t="shared" si="226"/>
        <v>22.79</v>
      </c>
      <c r="X558" s="57">
        <v>3050069.94340414</v>
      </c>
      <c r="Y558" s="46">
        <v>1407616.87</v>
      </c>
      <c r="Z558" s="37">
        <f t="shared" si="214"/>
        <v>0.42013600000000001</v>
      </c>
      <c r="AA558" s="37">
        <f t="shared" si="215"/>
        <v>0.72399999999999998</v>
      </c>
      <c r="AB558" s="37" t="str">
        <f t="shared" si="216"/>
        <v/>
      </c>
      <c r="AC558" s="76">
        <f t="shared" si="227"/>
        <v>959.98581773823139</v>
      </c>
      <c r="AD558" s="76">
        <f t="shared" si="228"/>
        <v>1562.2053489159998</v>
      </c>
      <c r="AE558" s="76">
        <f t="shared" si="234"/>
        <v>0</v>
      </c>
      <c r="AF558" s="76">
        <f t="shared" si="229"/>
        <v>1395.9927583109356</v>
      </c>
      <c r="AG558" s="37" t="str">
        <f t="shared" si="217"/>
        <v/>
      </c>
      <c r="AH558" s="37">
        <f t="shared" si="218"/>
        <v>1</v>
      </c>
      <c r="AI558" s="38">
        <f t="shared" si="230"/>
        <v>1395.99</v>
      </c>
      <c r="AJ558" s="38">
        <f t="shared" si="219"/>
        <v>1395.99</v>
      </c>
      <c r="AK558" s="36">
        <f t="shared" si="220"/>
        <v>2713879</v>
      </c>
      <c r="AL558" s="39">
        <f t="shared" si="221"/>
        <v>0.12439734468690533</v>
      </c>
      <c r="AM558" s="36">
        <f t="shared" si="231"/>
        <v>158857.89711207183</v>
      </c>
      <c r="AN558" s="36">
        <f t="shared" si="232"/>
        <v>1595717</v>
      </c>
      <c r="AO558" s="36">
        <f t="shared" si="222"/>
        <v>28620</v>
      </c>
      <c r="AP558" s="36">
        <f t="shared" si="223"/>
        <v>70380.843500000003</v>
      </c>
      <c r="AQ558" s="36">
        <f t="shared" si="233"/>
        <v>1408239</v>
      </c>
      <c r="AR558" s="40">
        <f t="shared" si="224"/>
        <v>1595717</v>
      </c>
      <c r="AS558" s="37"/>
      <c r="AT558" s="37">
        <f t="shared" si="225"/>
        <v>1</v>
      </c>
    </row>
    <row r="559" spans="1:46" ht="15" customHeight="1" x14ac:dyDescent="0.25">
      <c r="A559" s="43">
        <v>17</v>
      </c>
      <c r="B559" s="43">
        <v>400</v>
      </c>
      <c r="C559" s="44" t="s">
        <v>545</v>
      </c>
      <c r="D559" s="35">
        <v>941026</v>
      </c>
      <c r="E559" s="36">
        <v>2027</v>
      </c>
      <c r="F559" s="58">
        <f t="shared" si="210"/>
        <v>3.3068537486930087</v>
      </c>
      <c r="G559" s="52">
        <v>259</v>
      </c>
      <c r="H559" s="52">
        <v>805</v>
      </c>
      <c r="I559" s="37">
        <f t="shared" si="235"/>
        <v>32.173900000000003</v>
      </c>
      <c r="J559" s="37">
        <v>1986</v>
      </c>
      <c r="K559" s="37">
        <v>2277</v>
      </c>
      <c r="L559" s="37">
        <v>1906</v>
      </c>
      <c r="M559" s="37">
        <v>2082</v>
      </c>
      <c r="N559" s="45">
        <v>2104</v>
      </c>
      <c r="O559" s="55">
        <v>1999</v>
      </c>
      <c r="P559" s="45">
        <f t="shared" si="211"/>
        <v>2277</v>
      </c>
      <c r="Q559" s="38">
        <f t="shared" si="212"/>
        <v>10.98</v>
      </c>
      <c r="R559" s="65">
        <v>19984000</v>
      </c>
      <c r="S559" s="65">
        <v>98292337</v>
      </c>
      <c r="T559" s="66">
        <f t="shared" si="213"/>
        <v>20.331188000000001</v>
      </c>
      <c r="U559" s="36">
        <v>345</v>
      </c>
      <c r="V559">
        <v>1952</v>
      </c>
      <c r="W559">
        <f t="shared" si="226"/>
        <v>17.670000000000002</v>
      </c>
      <c r="X559" s="57">
        <v>894906.08166179003</v>
      </c>
      <c r="Y559" s="46">
        <v>893597</v>
      </c>
      <c r="Z559" s="37">
        <f t="shared" si="214"/>
        <v>0.42013600000000001</v>
      </c>
      <c r="AA559" s="37" t="str">
        <f t="shared" si="215"/>
        <v/>
      </c>
      <c r="AB559" s="37" t="str">
        <f t="shared" si="216"/>
        <v/>
      </c>
      <c r="AC559" s="76">
        <f t="shared" si="227"/>
        <v>926.89493545006565</v>
      </c>
      <c r="AD559" s="76">
        <f t="shared" si="228"/>
        <v>0</v>
      </c>
      <c r="AE559" s="76">
        <f t="shared" si="234"/>
        <v>0</v>
      </c>
      <c r="AF559" s="76" t="str">
        <f t="shared" si="229"/>
        <v/>
      </c>
      <c r="AG559" s="37" t="str">
        <f t="shared" si="217"/>
        <v/>
      </c>
      <c r="AH559" s="37" t="str">
        <f t="shared" si="218"/>
        <v/>
      </c>
      <c r="AI559" s="38">
        <f t="shared" si="230"/>
        <v>926.89</v>
      </c>
      <c r="AJ559" s="38">
        <f t="shared" si="219"/>
        <v>926.89</v>
      </c>
      <c r="AK559" s="36">
        <f t="shared" si="220"/>
        <v>1502824</v>
      </c>
      <c r="AL559" s="39">
        <f t="shared" si="221"/>
        <v>0.12439734468690533</v>
      </c>
      <c r="AM559" s="36">
        <f t="shared" si="231"/>
        <v>69886.179450414042</v>
      </c>
      <c r="AN559" s="36">
        <f t="shared" si="232"/>
        <v>1010912</v>
      </c>
      <c r="AO559" s="36">
        <f t="shared" si="222"/>
        <v>20270</v>
      </c>
      <c r="AP559" s="36">
        <f t="shared" si="223"/>
        <v>44679.850000000006</v>
      </c>
      <c r="AQ559" s="36">
        <f t="shared" si="233"/>
        <v>920756</v>
      </c>
      <c r="AR559" s="40">
        <f t="shared" si="224"/>
        <v>1010912</v>
      </c>
      <c r="AS559" s="37"/>
      <c r="AT559" s="37">
        <f t="shared" si="225"/>
        <v>1</v>
      </c>
    </row>
    <row r="560" spans="1:46" ht="15" customHeight="1" x14ac:dyDescent="0.25">
      <c r="A560" s="43">
        <v>76</v>
      </c>
      <c r="B560" s="43">
        <v>800</v>
      </c>
      <c r="C560" s="44" t="s">
        <v>546</v>
      </c>
      <c r="D560" s="35">
        <v>51118</v>
      </c>
      <c r="E560" s="36">
        <v>310</v>
      </c>
      <c r="F560" s="58">
        <f t="shared" si="210"/>
        <v>2.4913616938342726</v>
      </c>
      <c r="G560" s="52">
        <v>49</v>
      </c>
      <c r="H560" s="52">
        <v>106</v>
      </c>
      <c r="I560" s="37">
        <f t="shared" si="235"/>
        <v>46.226399999999998</v>
      </c>
      <c r="J560" s="37">
        <v>358</v>
      </c>
      <c r="K560" s="37">
        <v>343</v>
      </c>
      <c r="L560" s="37">
        <v>282</v>
      </c>
      <c r="M560" s="37">
        <v>303</v>
      </c>
      <c r="N560" s="48">
        <v>278</v>
      </c>
      <c r="O560" s="55">
        <v>306</v>
      </c>
      <c r="P560" s="45">
        <f t="shared" si="211"/>
        <v>358</v>
      </c>
      <c r="Q560" s="38">
        <f t="shared" si="212"/>
        <v>13.41</v>
      </c>
      <c r="R560" s="65">
        <v>10071500</v>
      </c>
      <c r="S560" s="65">
        <v>19595418</v>
      </c>
      <c r="T560" s="66">
        <f t="shared" si="213"/>
        <v>51.397219</v>
      </c>
      <c r="U560" s="36">
        <v>23</v>
      </c>
      <c r="V560">
        <v>280</v>
      </c>
      <c r="W560">
        <f t="shared" si="226"/>
        <v>8.2100000000000009</v>
      </c>
      <c r="X560" s="57">
        <v>295650.72651277098</v>
      </c>
      <c r="Y560" s="46">
        <v>136541</v>
      </c>
      <c r="Z560" s="37">
        <f t="shared" si="214"/>
        <v>0.42013600000000001</v>
      </c>
      <c r="AA560" s="37" t="str">
        <f t="shared" si="215"/>
        <v/>
      </c>
      <c r="AB560" s="37" t="str">
        <f t="shared" si="216"/>
        <v/>
      </c>
      <c r="AC560" s="76">
        <f t="shared" si="227"/>
        <v>746.77149684903259</v>
      </c>
      <c r="AD560" s="76">
        <f t="shared" si="228"/>
        <v>0</v>
      </c>
      <c r="AE560" s="76">
        <f t="shared" si="234"/>
        <v>0</v>
      </c>
      <c r="AF560" s="76" t="str">
        <f t="shared" si="229"/>
        <v/>
      </c>
      <c r="AG560" s="37" t="str">
        <f t="shared" si="217"/>
        <v/>
      </c>
      <c r="AH560" s="37" t="str">
        <f t="shared" si="218"/>
        <v/>
      </c>
      <c r="AI560" s="38">
        <f t="shared" si="230"/>
        <v>746.77</v>
      </c>
      <c r="AJ560" s="38">
        <f t="shared" si="219"/>
        <v>746.77</v>
      </c>
      <c r="AK560" s="36">
        <f t="shared" si="220"/>
        <v>107285</v>
      </c>
      <c r="AL560" s="39">
        <f t="shared" si="221"/>
        <v>0.12439734468690533</v>
      </c>
      <c r="AM560" s="36">
        <f t="shared" si="231"/>
        <v>6987.0256590294121</v>
      </c>
      <c r="AN560" s="36">
        <f t="shared" si="232"/>
        <v>58105</v>
      </c>
      <c r="AO560" s="36">
        <f t="shared" si="222"/>
        <v>3100</v>
      </c>
      <c r="AP560" s="36">
        <f t="shared" si="223"/>
        <v>6827.05</v>
      </c>
      <c r="AQ560" s="36">
        <f t="shared" si="233"/>
        <v>48018</v>
      </c>
      <c r="AR560" s="40">
        <f t="shared" si="224"/>
        <v>58105</v>
      </c>
      <c r="AS560" s="37"/>
      <c r="AT560" s="37">
        <f t="shared" si="225"/>
        <v>1</v>
      </c>
    </row>
    <row r="561" spans="1:46" ht="15" customHeight="1" x14ac:dyDescent="0.25">
      <c r="A561" s="43">
        <v>24</v>
      </c>
      <c r="B561" s="43">
        <v>1600</v>
      </c>
      <c r="C561" s="44" t="s">
        <v>547</v>
      </c>
      <c r="D561" s="35">
        <v>9443</v>
      </c>
      <c r="E561" s="36">
        <v>49</v>
      </c>
      <c r="F561" s="58">
        <f t="shared" si="210"/>
        <v>1.6901960800285136</v>
      </c>
      <c r="G561" s="52">
        <v>8</v>
      </c>
      <c r="H561" s="52">
        <v>16</v>
      </c>
      <c r="I561" s="37">
        <f t="shared" si="235"/>
        <v>50</v>
      </c>
      <c r="J561" s="37">
        <v>83</v>
      </c>
      <c r="K561" s="37">
        <v>86</v>
      </c>
      <c r="L561" s="37">
        <v>72</v>
      </c>
      <c r="M561" s="37">
        <v>63</v>
      </c>
      <c r="N561" s="48">
        <v>48</v>
      </c>
      <c r="O561" s="55">
        <v>47</v>
      </c>
      <c r="P561" s="45">
        <f t="shared" si="211"/>
        <v>86</v>
      </c>
      <c r="Q561" s="38">
        <f t="shared" si="212"/>
        <v>43.02</v>
      </c>
      <c r="R561" s="65">
        <v>1379300</v>
      </c>
      <c r="S561" s="65">
        <v>2509200</v>
      </c>
      <c r="T561" s="66">
        <f t="shared" si="213"/>
        <v>54.969710999999997</v>
      </c>
      <c r="U561" s="36">
        <v>12</v>
      </c>
      <c r="V561">
        <v>60</v>
      </c>
      <c r="W561">
        <f t="shared" si="226"/>
        <v>20</v>
      </c>
      <c r="X561" s="57">
        <v>29825.103321922499</v>
      </c>
      <c r="Y561" s="46">
        <v>13000</v>
      </c>
      <c r="Z561" s="37">
        <f t="shared" si="214"/>
        <v>0.42013600000000001</v>
      </c>
      <c r="AA561" s="37" t="str">
        <f t="shared" si="215"/>
        <v/>
      </c>
      <c r="AB561" s="37" t="str">
        <f t="shared" si="216"/>
        <v/>
      </c>
      <c r="AC561" s="76">
        <f t="shared" si="227"/>
        <v>569.81243956845799</v>
      </c>
      <c r="AD561" s="76">
        <f t="shared" si="228"/>
        <v>0</v>
      </c>
      <c r="AE561" s="76">
        <f t="shared" si="234"/>
        <v>0</v>
      </c>
      <c r="AF561" s="76" t="str">
        <f t="shared" si="229"/>
        <v/>
      </c>
      <c r="AG561" s="37" t="str">
        <f t="shared" si="217"/>
        <v/>
      </c>
      <c r="AH561" s="37" t="str">
        <f t="shared" si="218"/>
        <v/>
      </c>
      <c r="AI561" s="38">
        <f t="shared" si="230"/>
        <v>569.80999999999995</v>
      </c>
      <c r="AJ561" s="38">
        <f t="shared" si="219"/>
        <v>569.80999999999995</v>
      </c>
      <c r="AK561" s="36">
        <f t="shared" si="220"/>
        <v>15390</v>
      </c>
      <c r="AL561" s="39">
        <f t="shared" si="221"/>
        <v>0.12439734468690533</v>
      </c>
      <c r="AM561" s="36">
        <f t="shared" si="231"/>
        <v>739.79100885302603</v>
      </c>
      <c r="AN561" s="36">
        <f t="shared" si="232"/>
        <v>10183</v>
      </c>
      <c r="AO561" s="36">
        <f t="shared" si="222"/>
        <v>490</v>
      </c>
      <c r="AP561" s="36">
        <f t="shared" si="223"/>
        <v>650</v>
      </c>
      <c r="AQ561" s="36">
        <f t="shared" si="233"/>
        <v>8953</v>
      </c>
      <c r="AR561" s="40">
        <f t="shared" si="224"/>
        <v>10183</v>
      </c>
      <c r="AS561" s="37"/>
      <c r="AT561" s="37">
        <f t="shared" si="225"/>
        <v>1</v>
      </c>
    </row>
    <row r="562" spans="1:46" ht="15" customHeight="1" x14ac:dyDescent="0.25">
      <c r="A562" s="43">
        <v>84</v>
      </c>
      <c r="B562" s="43">
        <v>900</v>
      </c>
      <c r="C562" s="44" t="s">
        <v>548</v>
      </c>
      <c r="D562" s="35">
        <v>0</v>
      </c>
      <c r="E562" s="36">
        <v>65</v>
      </c>
      <c r="F562" s="58">
        <f t="shared" si="210"/>
        <v>1.8129133566428555</v>
      </c>
      <c r="G562" s="52">
        <v>9</v>
      </c>
      <c r="H562" s="52">
        <v>17</v>
      </c>
      <c r="I562" s="37">
        <f t="shared" si="235"/>
        <v>52.941200000000002</v>
      </c>
      <c r="J562" s="37">
        <v>114</v>
      </c>
      <c r="K562" s="37">
        <v>89</v>
      </c>
      <c r="L562" s="37">
        <v>63</v>
      </c>
      <c r="M562" s="37">
        <v>69</v>
      </c>
      <c r="N562" s="48">
        <v>68</v>
      </c>
      <c r="O562" s="55">
        <v>67</v>
      </c>
      <c r="P562" s="45">
        <f t="shared" si="211"/>
        <v>114</v>
      </c>
      <c r="Q562" s="38">
        <f t="shared" si="212"/>
        <v>42.98</v>
      </c>
      <c r="R562" s="65">
        <v>2100300</v>
      </c>
      <c r="S562" s="65">
        <v>12421584</v>
      </c>
      <c r="T562" s="66">
        <f t="shared" si="213"/>
        <v>16.908472</v>
      </c>
      <c r="U562" s="36">
        <v>3</v>
      </c>
      <c r="V562">
        <v>64</v>
      </c>
      <c r="W562">
        <f t="shared" si="226"/>
        <v>4.6900000000000004</v>
      </c>
      <c r="X562" s="57">
        <v>122575.987715781</v>
      </c>
      <c r="Y562" s="46">
        <v>9302</v>
      </c>
      <c r="Z562" s="37">
        <f t="shared" si="214"/>
        <v>0.42013600000000001</v>
      </c>
      <c r="AA562" s="37" t="str">
        <f t="shared" si="215"/>
        <v/>
      </c>
      <c r="AB562" s="37" t="str">
        <f t="shared" si="216"/>
        <v/>
      </c>
      <c r="AC562" s="76">
        <f t="shared" si="227"/>
        <v>596.91786347520394</v>
      </c>
      <c r="AD562" s="76">
        <f t="shared" si="228"/>
        <v>0</v>
      </c>
      <c r="AE562" s="76">
        <f t="shared" si="234"/>
        <v>0</v>
      </c>
      <c r="AF562" s="76" t="str">
        <f t="shared" si="229"/>
        <v/>
      </c>
      <c r="AG562" s="37" t="str">
        <f t="shared" si="217"/>
        <v/>
      </c>
      <c r="AH562" s="37" t="str">
        <f t="shared" si="218"/>
        <v/>
      </c>
      <c r="AI562" s="38">
        <f t="shared" si="230"/>
        <v>596.91999999999996</v>
      </c>
      <c r="AJ562" s="38">
        <f t="shared" si="219"/>
        <v>596.91999999999996</v>
      </c>
      <c r="AK562" s="36">
        <f t="shared" si="220"/>
        <v>0</v>
      </c>
      <c r="AL562" s="39">
        <f t="shared" si="221"/>
        <v>0.12439734468690533</v>
      </c>
      <c r="AM562" s="36">
        <f t="shared" si="231"/>
        <v>0</v>
      </c>
      <c r="AN562" s="36">
        <f t="shared" si="232"/>
        <v>0</v>
      </c>
      <c r="AO562" s="36">
        <f t="shared" si="222"/>
        <v>650</v>
      </c>
      <c r="AP562" s="36">
        <f t="shared" si="223"/>
        <v>465.1</v>
      </c>
      <c r="AQ562" s="36">
        <f t="shared" si="233"/>
        <v>-465</v>
      </c>
      <c r="AR562" s="40">
        <f t="shared" si="224"/>
        <v>0</v>
      </c>
      <c r="AS562" s="37"/>
      <c r="AT562" s="37">
        <f t="shared" si="225"/>
        <v>0</v>
      </c>
    </row>
    <row r="563" spans="1:46" ht="15" customHeight="1" x14ac:dyDescent="0.25">
      <c r="A563" s="43">
        <v>31</v>
      </c>
      <c r="B563" s="43">
        <v>2600</v>
      </c>
      <c r="C563" s="44" t="s">
        <v>549</v>
      </c>
      <c r="D563" s="35">
        <v>346816</v>
      </c>
      <c r="E563" s="36">
        <v>957</v>
      </c>
      <c r="F563" s="58">
        <f t="shared" si="210"/>
        <v>2.9809119377768436</v>
      </c>
      <c r="G563" s="52">
        <v>238</v>
      </c>
      <c r="H563" s="52">
        <v>600</v>
      </c>
      <c r="I563" s="37">
        <f t="shared" si="235"/>
        <v>39.666699999999999</v>
      </c>
      <c r="J563" s="37">
        <v>1341</v>
      </c>
      <c r="K563" s="37">
        <v>1419</v>
      </c>
      <c r="L563" s="37">
        <v>1026</v>
      </c>
      <c r="M563" s="37">
        <v>935</v>
      </c>
      <c r="N563" s="48">
        <v>983</v>
      </c>
      <c r="O563" s="55">
        <v>970</v>
      </c>
      <c r="P563" s="45">
        <f t="shared" si="211"/>
        <v>1419</v>
      </c>
      <c r="Q563" s="38">
        <f t="shared" si="212"/>
        <v>32.56</v>
      </c>
      <c r="R563" s="65">
        <v>30336700</v>
      </c>
      <c r="S563" s="65">
        <v>76964704</v>
      </c>
      <c r="T563" s="66">
        <f t="shared" si="213"/>
        <v>39.416379999999997</v>
      </c>
      <c r="U563" s="36">
        <v>203</v>
      </c>
      <c r="V563">
        <v>1144</v>
      </c>
      <c r="W563">
        <f t="shared" si="226"/>
        <v>17.739999999999998</v>
      </c>
      <c r="X563" s="57">
        <v>836287.80101495096</v>
      </c>
      <c r="Y563" s="46">
        <v>588655</v>
      </c>
      <c r="Z563" s="37">
        <f t="shared" si="214"/>
        <v>0.42013600000000001</v>
      </c>
      <c r="AA563" s="37" t="str">
        <f t="shared" si="215"/>
        <v/>
      </c>
      <c r="AB563" s="37" t="str">
        <f t="shared" si="216"/>
        <v/>
      </c>
      <c r="AC563" s="76">
        <f t="shared" si="227"/>
        <v>854.90188608033588</v>
      </c>
      <c r="AD563" s="76">
        <f t="shared" si="228"/>
        <v>0</v>
      </c>
      <c r="AE563" s="76">
        <f t="shared" si="234"/>
        <v>0</v>
      </c>
      <c r="AF563" s="76" t="str">
        <f t="shared" si="229"/>
        <v/>
      </c>
      <c r="AG563" s="37" t="str">
        <f t="shared" si="217"/>
        <v/>
      </c>
      <c r="AH563" s="37" t="str">
        <f t="shared" si="218"/>
        <v/>
      </c>
      <c r="AI563" s="38">
        <f t="shared" si="230"/>
        <v>854.9</v>
      </c>
      <c r="AJ563" s="38">
        <f t="shared" si="219"/>
        <v>854.9</v>
      </c>
      <c r="AK563" s="36">
        <f t="shared" si="220"/>
        <v>466785</v>
      </c>
      <c r="AL563" s="39">
        <f t="shared" si="221"/>
        <v>0.12439734468690533</v>
      </c>
      <c r="AM563" s="36">
        <f t="shared" si="231"/>
        <v>14923.825044743346</v>
      </c>
      <c r="AN563" s="36">
        <f t="shared" si="232"/>
        <v>361740</v>
      </c>
      <c r="AO563" s="36">
        <f t="shared" si="222"/>
        <v>9570</v>
      </c>
      <c r="AP563" s="36">
        <f t="shared" si="223"/>
        <v>29432.75</v>
      </c>
      <c r="AQ563" s="36">
        <f t="shared" si="233"/>
        <v>337246</v>
      </c>
      <c r="AR563" s="40">
        <f t="shared" si="224"/>
        <v>361740</v>
      </c>
      <c r="AS563" s="37"/>
      <c r="AT563" s="37">
        <f t="shared" si="225"/>
        <v>1</v>
      </c>
    </row>
    <row r="564" spans="1:46" ht="15" customHeight="1" x14ac:dyDescent="0.25">
      <c r="A564" s="43">
        <v>37</v>
      </c>
      <c r="B564" s="43">
        <v>700</v>
      </c>
      <c r="C564" s="44" t="s">
        <v>550</v>
      </c>
      <c r="D564" s="35">
        <v>12598</v>
      </c>
      <c r="E564" s="36">
        <v>65</v>
      </c>
      <c r="F564" s="58">
        <f t="shared" si="210"/>
        <v>1.8129133566428555</v>
      </c>
      <c r="G564" s="52">
        <v>22</v>
      </c>
      <c r="H564" s="52">
        <v>34</v>
      </c>
      <c r="I564" s="37">
        <f t="shared" si="235"/>
        <v>64.7059</v>
      </c>
      <c r="J564" s="37">
        <v>126</v>
      </c>
      <c r="K564" s="37">
        <v>115</v>
      </c>
      <c r="L564" s="37">
        <v>83</v>
      </c>
      <c r="M564" s="37">
        <v>83</v>
      </c>
      <c r="N564" s="48">
        <v>72</v>
      </c>
      <c r="O564" s="55">
        <v>65</v>
      </c>
      <c r="P564" s="45">
        <f t="shared" si="211"/>
        <v>126</v>
      </c>
      <c r="Q564" s="38">
        <f t="shared" si="212"/>
        <v>48.41</v>
      </c>
      <c r="R564" s="65">
        <v>2129100</v>
      </c>
      <c r="S564" s="65">
        <v>3288105</v>
      </c>
      <c r="T564" s="66">
        <f t="shared" si="213"/>
        <v>64.751581999999999</v>
      </c>
      <c r="U564" s="36">
        <v>16</v>
      </c>
      <c r="V564">
        <v>59</v>
      </c>
      <c r="W564">
        <f t="shared" si="226"/>
        <v>27.12</v>
      </c>
      <c r="X564" s="57">
        <v>51558.3835659736</v>
      </c>
      <c r="Y564" s="46">
        <v>21042</v>
      </c>
      <c r="Z564" s="37">
        <f t="shared" si="214"/>
        <v>0.42013600000000001</v>
      </c>
      <c r="AA564" s="37" t="str">
        <f t="shared" si="215"/>
        <v/>
      </c>
      <c r="AB564" s="37" t="str">
        <f t="shared" si="216"/>
        <v/>
      </c>
      <c r="AC564" s="76">
        <f t="shared" si="227"/>
        <v>596.91786347520394</v>
      </c>
      <c r="AD564" s="76">
        <f t="shared" si="228"/>
        <v>0</v>
      </c>
      <c r="AE564" s="76">
        <f t="shared" si="234"/>
        <v>0</v>
      </c>
      <c r="AF564" s="76" t="str">
        <f t="shared" si="229"/>
        <v/>
      </c>
      <c r="AG564" s="37" t="str">
        <f t="shared" si="217"/>
        <v/>
      </c>
      <c r="AH564" s="37" t="str">
        <f t="shared" si="218"/>
        <v/>
      </c>
      <c r="AI564" s="38">
        <f t="shared" si="230"/>
        <v>596.91999999999996</v>
      </c>
      <c r="AJ564" s="38">
        <f t="shared" si="219"/>
        <v>596.91999999999996</v>
      </c>
      <c r="AK564" s="36">
        <f t="shared" si="220"/>
        <v>17138</v>
      </c>
      <c r="AL564" s="39">
        <f t="shared" si="221"/>
        <v>0.12439734468690533</v>
      </c>
      <c r="AM564" s="36">
        <f t="shared" si="231"/>
        <v>564.76394487855021</v>
      </c>
      <c r="AN564" s="36">
        <f t="shared" si="232"/>
        <v>13163</v>
      </c>
      <c r="AO564" s="36">
        <f t="shared" si="222"/>
        <v>650</v>
      </c>
      <c r="AP564" s="36">
        <f t="shared" si="223"/>
        <v>1052.1000000000001</v>
      </c>
      <c r="AQ564" s="36">
        <f t="shared" si="233"/>
        <v>11948</v>
      </c>
      <c r="AR564" s="40">
        <f t="shared" si="224"/>
        <v>13163</v>
      </c>
      <c r="AS564" s="37"/>
      <c r="AT564" s="37">
        <f t="shared" si="225"/>
        <v>1</v>
      </c>
    </row>
    <row r="565" spans="1:46" ht="15" customHeight="1" x14ac:dyDescent="0.25">
      <c r="A565" s="43">
        <v>21</v>
      </c>
      <c r="B565" s="43">
        <v>1200</v>
      </c>
      <c r="C565" s="44" t="s">
        <v>551</v>
      </c>
      <c r="D565" s="35">
        <v>32813</v>
      </c>
      <c r="E565" s="36">
        <v>182</v>
      </c>
      <c r="F565" s="58">
        <f t="shared" si="210"/>
        <v>2.2600713879850747</v>
      </c>
      <c r="G565" s="52">
        <v>20</v>
      </c>
      <c r="H565" s="52">
        <v>65</v>
      </c>
      <c r="I565" s="37">
        <f t="shared" si="235"/>
        <v>30.769200000000001</v>
      </c>
      <c r="J565" s="37">
        <v>175</v>
      </c>
      <c r="K565" s="37">
        <v>209</v>
      </c>
      <c r="L565" s="37">
        <v>177</v>
      </c>
      <c r="M565" s="37">
        <v>172</v>
      </c>
      <c r="N565" s="48">
        <v>187</v>
      </c>
      <c r="O565" s="55">
        <v>182</v>
      </c>
      <c r="P565" s="45">
        <f t="shared" si="211"/>
        <v>209</v>
      </c>
      <c r="Q565" s="38">
        <f t="shared" si="212"/>
        <v>12.92</v>
      </c>
      <c r="R565" s="65">
        <v>1577600</v>
      </c>
      <c r="S565" s="65">
        <v>11120682</v>
      </c>
      <c r="T565" s="66">
        <f t="shared" si="213"/>
        <v>14.18618</v>
      </c>
      <c r="U565" s="36">
        <v>12</v>
      </c>
      <c r="V565">
        <v>127</v>
      </c>
      <c r="W565">
        <f t="shared" si="226"/>
        <v>9.4499999999999993</v>
      </c>
      <c r="X565" s="57">
        <v>107138.095833306</v>
      </c>
      <c r="Y565" s="46">
        <v>36001</v>
      </c>
      <c r="Z565" s="37">
        <f t="shared" si="214"/>
        <v>0.42013600000000001</v>
      </c>
      <c r="AA565" s="37" t="str">
        <f t="shared" si="215"/>
        <v/>
      </c>
      <c r="AB565" s="37" t="str">
        <f t="shared" si="216"/>
        <v/>
      </c>
      <c r="AC565" s="76">
        <f t="shared" si="227"/>
        <v>695.68478796397937</v>
      </c>
      <c r="AD565" s="76">
        <f t="shared" si="228"/>
        <v>0</v>
      </c>
      <c r="AE565" s="76">
        <f t="shared" si="234"/>
        <v>0</v>
      </c>
      <c r="AF565" s="76" t="str">
        <f t="shared" si="229"/>
        <v/>
      </c>
      <c r="AG565" s="37" t="str">
        <f t="shared" si="217"/>
        <v/>
      </c>
      <c r="AH565" s="37" t="str">
        <f t="shared" si="218"/>
        <v/>
      </c>
      <c r="AI565" s="38">
        <f t="shared" si="230"/>
        <v>695.68</v>
      </c>
      <c r="AJ565" s="38">
        <f t="shared" si="219"/>
        <v>695.68</v>
      </c>
      <c r="AK565" s="36">
        <f t="shared" si="220"/>
        <v>81601</v>
      </c>
      <c r="AL565" s="39">
        <f t="shared" si="221"/>
        <v>0.12439734468690533</v>
      </c>
      <c r="AM565" s="36">
        <f t="shared" si="231"/>
        <v>6069.0976525847373</v>
      </c>
      <c r="AN565" s="36">
        <f t="shared" si="232"/>
        <v>38882</v>
      </c>
      <c r="AO565" s="36">
        <f t="shared" si="222"/>
        <v>1820</v>
      </c>
      <c r="AP565" s="36">
        <f t="shared" si="223"/>
        <v>1800.0500000000002</v>
      </c>
      <c r="AQ565" s="36">
        <f t="shared" si="233"/>
        <v>31013</v>
      </c>
      <c r="AR565" s="40">
        <f t="shared" si="224"/>
        <v>38882</v>
      </c>
      <c r="AS565" s="37"/>
      <c r="AT565" s="37">
        <f t="shared" si="225"/>
        <v>1</v>
      </c>
    </row>
    <row r="566" spans="1:46" ht="15" customHeight="1" x14ac:dyDescent="0.25">
      <c r="A566" s="43">
        <v>66</v>
      </c>
      <c r="B566" s="43">
        <v>600</v>
      </c>
      <c r="C566" s="44" t="s">
        <v>552</v>
      </c>
      <c r="D566" s="35">
        <v>39439</v>
      </c>
      <c r="E566" s="36">
        <v>273</v>
      </c>
      <c r="F566" s="58">
        <f t="shared" si="210"/>
        <v>2.436162647040756</v>
      </c>
      <c r="G566" s="52">
        <v>53</v>
      </c>
      <c r="H566" s="52">
        <v>110</v>
      </c>
      <c r="I566" s="37">
        <f t="shared" si="235"/>
        <v>48.181800000000003</v>
      </c>
      <c r="J566" s="37">
        <v>231</v>
      </c>
      <c r="K566" s="37">
        <v>255</v>
      </c>
      <c r="L566" s="37">
        <v>210</v>
      </c>
      <c r="M566" s="37">
        <v>233</v>
      </c>
      <c r="N566" s="48">
        <v>295</v>
      </c>
      <c r="O566" s="55">
        <v>273</v>
      </c>
      <c r="P566" s="45">
        <f t="shared" si="211"/>
        <v>295</v>
      </c>
      <c r="Q566" s="38">
        <f t="shared" si="212"/>
        <v>7.46</v>
      </c>
      <c r="R566" s="65">
        <v>3726400</v>
      </c>
      <c r="S566" s="65">
        <v>27926700</v>
      </c>
      <c r="T566" s="66">
        <f t="shared" si="213"/>
        <v>13.343503</v>
      </c>
      <c r="U566" s="36">
        <v>45</v>
      </c>
      <c r="V566">
        <v>268</v>
      </c>
      <c r="W566">
        <f t="shared" si="226"/>
        <v>16.79</v>
      </c>
      <c r="X566" s="57">
        <v>280191.79438949999</v>
      </c>
      <c r="Y566" s="46">
        <v>134500</v>
      </c>
      <c r="Z566" s="37">
        <f t="shared" si="214"/>
        <v>0.42013600000000001</v>
      </c>
      <c r="AA566" s="37" t="str">
        <f t="shared" si="215"/>
        <v/>
      </c>
      <c r="AB566" s="37" t="str">
        <f t="shared" si="216"/>
        <v/>
      </c>
      <c r="AC566" s="76">
        <f t="shared" si="227"/>
        <v>734.57929699042108</v>
      </c>
      <c r="AD566" s="76">
        <f t="shared" si="228"/>
        <v>0</v>
      </c>
      <c r="AE566" s="76">
        <f t="shared" si="234"/>
        <v>0</v>
      </c>
      <c r="AF566" s="76" t="str">
        <f t="shared" si="229"/>
        <v/>
      </c>
      <c r="AG566" s="37" t="str">
        <f t="shared" si="217"/>
        <v/>
      </c>
      <c r="AH566" s="37" t="str">
        <f t="shared" si="218"/>
        <v/>
      </c>
      <c r="AI566" s="38">
        <f t="shared" si="230"/>
        <v>734.58</v>
      </c>
      <c r="AJ566" s="38">
        <f t="shared" si="219"/>
        <v>734.58</v>
      </c>
      <c r="AK566" s="36">
        <f t="shared" si="220"/>
        <v>82822</v>
      </c>
      <c r="AL566" s="39">
        <f t="shared" si="221"/>
        <v>0.12439734468690533</v>
      </c>
      <c r="AM566" s="36">
        <f t="shared" si="231"/>
        <v>5396.7300045520142</v>
      </c>
      <c r="AN566" s="36">
        <f t="shared" si="232"/>
        <v>44836</v>
      </c>
      <c r="AO566" s="36">
        <f t="shared" si="222"/>
        <v>2730</v>
      </c>
      <c r="AP566" s="36">
        <f t="shared" si="223"/>
        <v>6725</v>
      </c>
      <c r="AQ566" s="36">
        <f t="shared" si="233"/>
        <v>36709</v>
      </c>
      <c r="AR566" s="40">
        <f t="shared" si="224"/>
        <v>44836</v>
      </c>
      <c r="AS566" s="37"/>
      <c r="AT566" s="37">
        <f t="shared" si="225"/>
        <v>1</v>
      </c>
    </row>
    <row r="567" spans="1:46" ht="15" customHeight="1" x14ac:dyDescent="0.25">
      <c r="A567" s="43">
        <v>29</v>
      </c>
      <c r="B567" s="43">
        <v>1200</v>
      </c>
      <c r="C567" s="44" t="s">
        <v>553</v>
      </c>
      <c r="D567" s="35">
        <v>69068</v>
      </c>
      <c r="E567" s="36">
        <v>384</v>
      </c>
      <c r="F567" s="58">
        <f t="shared" si="210"/>
        <v>2.5843312243675309</v>
      </c>
      <c r="G567" s="52">
        <v>57</v>
      </c>
      <c r="H567" s="52">
        <v>218</v>
      </c>
      <c r="I567" s="37">
        <f t="shared" si="235"/>
        <v>26.146799999999999</v>
      </c>
      <c r="J567" s="37">
        <v>308</v>
      </c>
      <c r="K567" s="37">
        <v>332</v>
      </c>
      <c r="L567" s="37">
        <v>375</v>
      </c>
      <c r="M567" s="37">
        <v>364</v>
      </c>
      <c r="N567" s="48">
        <v>390</v>
      </c>
      <c r="O567" s="55">
        <v>377</v>
      </c>
      <c r="P567" s="45">
        <f t="shared" si="211"/>
        <v>390</v>
      </c>
      <c r="Q567" s="38">
        <f t="shared" si="212"/>
        <v>1.54</v>
      </c>
      <c r="R567" s="65">
        <v>4957000</v>
      </c>
      <c r="S567" s="65">
        <v>37680600</v>
      </c>
      <c r="T567" s="66">
        <f t="shared" si="213"/>
        <v>13.155310999999999</v>
      </c>
      <c r="U567" s="36">
        <v>77</v>
      </c>
      <c r="V567">
        <v>492</v>
      </c>
      <c r="W567">
        <f t="shared" si="226"/>
        <v>15.65</v>
      </c>
      <c r="X567" s="57">
        <v>328989.55872357998</v>
      </c>
      <c r="Y567" s="46">
        <v>270663</v>
      </c>
      <c r="Z567" s="37">
        <f t="shared" si="214"/>
        <v>0.42013600000000001</v>
      </c>
      <c r="AA567" s="37" t="str">
        <f t="shared" si="215"/>
        <v/>
      </c>
      <c r="AB567" s="37" t="str">
        <f t="shared" si="216"/>
        <v/>
      </c>
      <c r="AC567" s="76">
        <f t="shared" si="227"/>
        <v>767.30632784462716</v>
      </c>
      <c r="AD567" s="76">
        <f t="shared" si="228"/>
        <v>0</v>
      </c>
      <c r="AE567" s="76">
        <f t="shared" si="234"/>
        <v>0</v>
      </c>
      <c r="AF567" s="76" t="str">
        <f t="shared" si="229"/>
        <v/>
      </c>
      <c r="AG567" s="37" t="str">
        <f t="shared" si="217"/>
        <v/>
      </c>
      <c r="AH567" s="37" t="str">
        <f t="shared" si="218"/>
        <v/>
      </c>
      <c r="AI567" s="38">
        <f t="shared" si="230"/>
        <v>767.31</v>
      </c>
      <c r="AJ567" s="38">
        <f t="shared" si="219"/>
        <v>767.31</v>
      </c>
      <c r="AK567" s="36">
        <f t="shared" si="220"/>
        <v>156427</v>
      </c>
      <c r="AL567" s="39">
        <f t="shared" si="221"/>
        <v>0.12439734468690533</v>
      </c>
      <c r="AM567" s="36">
        <f t="shared" si="231"/>
        <v>10867.227634503362</v>
      </c>
      <c r="AN567" s="36">
        <f t="shared" si="232"/>
        <v>79935</v>
      </c>
      <c r="AO567" s="36">
        <f t="shared" si="222"/>
        <v>3840</v>
      </c>
      <c r="AP567" s="36">
        <f t="shared" si="223"/>
        <v>13533.150000000001</v>
      </c>
      <c r="AQ567" s="36">
        <f t="shared" si="233"/>
        <v>65228</v>
      </c>
      <c r="AR567" s="40">
        <f t="shared" si="224"/>
        <v>79935</v>
      </c>
      <c r="AS567" s="37"/>
      <c r="AT567" s="37">
        <f t="shared" si="225"/>
        <v>1</v>
      </c>
    </row>
    <row r="568" spans="1:46" ht="15" customHeight="1" x14ac:dyDescent="0.25">
      <c r="A568" s="43">
        <v>72</v>
      </c>
      <c r="B568" s="43">
        <v>600</v>
      </c>
      <c r="C568" s="44" t="s">
        <v>554</v>
      </c>
      <c r="D568" s="35">
        <v>145028</v>
      </c>
      <c r="E568" s="36">
        <v>414</v>
      </c>
      <c r="F568" s="58">
        <f t="shared" si="210"/>
        <v>2.6170003411208991</v>
      </c>
      <c r="G568" s="52">
        <v>63</v>
      </c>
      <c r="H568" s="52">
        <v>240</v>
      </c>
      <c r="I568" s="37">
        <f t="shared" si="235"/>
        <v>26.25</v>
      </c>
      <c r="J568" s="37">
        <v>274</v>
      </c>
      <c r="K568" s="37">
        <v>331</v>
      </c>
      <c r="L568" s="37">
        <v>363</v>
      </c>
      <c r="M568" s="37">
        <v>488</v>
      </c>
      <c r="N568" s="48">
        <v>456</v>
      </c>
      <c r="O568" s="55">
        <v>411</v>
      </c>
      <c r="P568" s="45">
        <f t="shared" si="211"/>
        <v>488</v>
      </c>
      <c r="Q568" s="38">
        <f t="shared" si="212"/>
        <v>15.16</v>
      </c>
      <c r="R568" s="65">
        <v>792700</v>
      </c>
      <c r="S568" s="65">
        <v>21777329</v>
      </c>
      <c r="T568" s="66">
        <f t="shared" si="213"/>
        <v>3.6400239999999999</v>
      </c>
      <c r="U568" s="36">
        <v>68</v>
      </c>
      <c r="V568">
        <v>498</v>
      </c>
      <c r="W568">
        <f t="shared" si="226"/>
        <v>13.65</v>
      </c>
      <c r="X568" s="57">
        <v>166786.18560645799</v>
      </c>
      <c r="Y568" s="46">
        <v>289251</v>
      </c>
      <c r="Z568" s="37">
        <f t="shared" si="214"/>
        <v>0.42013600000000001</v>
      </c>
      <c r="AA568" s="37" t="str">
        <f t="shared" si="215"/>
        <v/>
      </c>
      <c r="AB568" s="37" t="str">
        <f t="shared" si="216"/>
        <v/>
      </c>
      <c r="AC568" s="76">
        <f t="shared" si="227"/>
        <v>774.52218434576082</v>
      </c>
      <c r="AD568" s="76">
        <f t="shared" si="228"/>
        <v>0</v>
      </c>
      <c r="AE568" s="76">
        <f t="shared" si="234"/>
        <v>0</v>
      </c>
      <c r="AF568" s="76" t="str">
        <f t="shared" si="229"/>
        <v/>
      </c>
      <c r="AG568" s="37" t="str">
        <f t="shared" si="217"/>
        <v/>
      </c>
      <c r="AH568" s="37" t="str">
        <f t="shared" si="218"/>
        <v/>
      </c>
      <c r="AI568" s="38">
        <f t="shared" si="230"/>
        <v>774.52</v>
      </c>
      <c r="AJ568" s="38">
        <f t="shared" si="219"/>
        <v>774.52</v>
      </c>
      <c r="AK568" s="36">
        <f t="shared" si="220"/>
        <v>250578</v>
      </c>
      <c r="AL568" s="39">
        <f t="shared" si="221"/>
        <v>0.12439734468690533</v>
      </c>
      <c r="AM568" s="36">
        <f t="shared" si="231"/>
        <v>13130.139731702857</v>
      </c>
      <c r="AN568" s="36">
        <f t="shared" si="232"/>
        <v>158158</v>
      </c>
      <c r="AO568" s="36">
        <f t="shared" si="222"/>
        <v>4140</v>
      </c>
      <c r="AP568" s="36">
        <f t="shared" si="223"/>
        <v>14462.550000000001</v>
      </c>
      <c r="AQ568" s="36">
        <f t="shared" si="233"/>
        <v>140888</v>
      </c>
      <c r="AR568" s="40">
        <f t="shared" si="224"/>
        <v>158158</v>
      </c>
      <c r="AS568" s="37"/>
      <c r="AT568" s="37">
        <f t="shared" si="225"/>
        <v>1</v>
      </c>
    </row>
    <row r="569" spans="1:46" ht="15" customHeight="1" x14ac:dyDescent="0.25">
      <c r="A569" s="43">
        <v>62</v>
      </c>
      <c r="B569" s="43">
        <v>100</v>
      </c>
      <c r="C569" s="44" t="s">
        <v>555</v>
      </c>
      <c r="D569" s="35">
        <v>441769</v>
      </c>
      <c r="E569" s="36">
        <v>23705</v>
      </c>
      <c r="F569" s="58">
        <f t="shared" si="210"/>
        <v>4.3748399596549756</v>
      </c>
      <c r="G569" s="52">
        <v>340</v>
      </c>
      <c r="H569" s="52">
        <v>9541</v>
      </c>
      <c r="I569" s="37">
        <f t="shared" si="235"/>
        <v>3.5636000000000001</v>
      </c>
      <c r="J569" s="37">
        <v>19507</v>
      </c>
      <c r="K569" s="37">
        <v>23269</v>
      </c>
      <c r="L569" s="37">
        <v>22207</v>
      </c>
      <c r="M569" s="37">
        <v>22206</v>
      </c>
      <c r="N569" s="45">
        <v>21456</v>
      </c>
      <c r="O569" s="55">
        <v>23454</v>
      </c>
      <c r="P569" s="45">
        <f t="shared" si="211"/>
        <v>23454</v>
      </c>
      <c r="Q569" s="38">
        <f t="shared" si="212"/>
        <v>0</v>
      </c>
      <c r="R569" s="65">
        <v>514960800</v>
      </c>
      <c r="S569" s="65">
        <v>3185687319</v>
      </c>
      <c r="T569" s="66">
        <f t="shared" si="213"/>
        <v>16.164826000000001</v>
      </c>
      <c r="U569" s="36">
        <v>3912</v>
      </c>
      <c r="V569">
        <v>23293</v>
      </c>
      <c r="W569">
        <f t="shared" si="226"/>
        <v>16.79</v>
      </c>
      <c r="X569" s="57">
        <v>31998383.388532799</v>
      </c>
      <c r="Y569" s="46">
        <v>11481450</v>
      </c>
      <c r="Z569" s="37">
        <f t="shared" si="214"/>
        <v>0.42013600000000001</v>
      </c>
      <c r="AA569" s="37" t="str">
        <f t="shared" si="215"/>
        <v/>
      </c>
      <c r="AB569" s="37" t="str">
        <f t="shared" si="216"/>
        <v/>
      </c>
      <c r="AC569" s="76">
        <f t="shared" si="227"/>
        <v>0</v>
      </c>
      <c r="AD569" s="76">
        <f t="shared" si="228"/>
        <v>0</v>
      </c>
      <c r="AE569" s="76">
        <f t="shared" si="234"/>
        <v>700.3891909580999</v>
      </c>
      <c r="AF569" s="76" t="str">
        <f t="shared" si="229"/>
        <v/>
      </c>
      <c r="AG569" s="37" t="str">
        <f t="shared" si="217"/>
        <v/>
      </c>
      <c r="AH569" s="37" t="str">
        <f t="shared" si="218"/>
        <v/>
      </c>
      <c r="AI569" s="38">
        <f t="shared" si="230"/>
        <v>700.39</v>
      </c>
      <c r="AJ569" s="38">
        <f t="shared" si="219"/>
        <v>700.39</v>
      </c>
      <c r="AK569" s="36">
        <f t="shared" si="220"/>
        <v>3159072</v>
      </c>
      <c r="AL569" s="39">
        <f t="shared" si="221"/>
        <v>0.12439734468690533</v>
      </c>
      <c r="AM569" s="36">
        <f t="shared" si="231"/>
        <v>338025.27790976194</v>
      </c>
      <c r="AN569" s="36">
        <f t="shared" si="232"/>
        <v>779794</v>
      </c>
      <c r="AO569" s="36">
        <f t="shared" si="222"/>
        <v>237050</v>
      </c>
      <c r="AP569" s="36">
        <f t="shared" si="223"/>
        <v>574072.5</v>
      </c>
      <c r="AQ569" s="36">
        <f t="shared" si="233"/>
        <v>204719</v>
      </c>
      <c r="AR569" s="40">
        <f t="shared" si="224"/>
        <v>779794</v>
      </c>
      <c r="AS569" s="37"/>
      <c r="AT569" s="37">
        <f t="shared" si="225"/>
        <v>1</v>
      </c>
    </row>
    <row r="570" spans="1:46" ht="15" customHeight="1" x14ac:dyDescent="0.25">
      <c r="A570" s="43">
        <v>10</v>
      </c>
      <c r="B570" s="43">
        <v>800</v>
      </c>
      <c r="C570" s="44" t="s">
        <v>556</v>
      </c>
      <c r="D570" s="35">
        <v>33875</v>
      </c>
      <c r="E570" s="36">
        <v>465</v>
      </c>
      <c r="F570" s="58">
        <f t="shared" si="210"/>
        <v>2.667452952889954</v>
      </c>
      <c r="G570" s="52">
        <v>71</v>
      </c>
      <c r="H570" s="52">
        <v>204</v>
      </c>
      <c r="I570" s="37">
        <f t="shared" si="235"/>
        <v>34.803899999999999</v>
      </c>
      <c r="J570" s="37">
        <v>303</v>
      </c>
      <c r="K570" s="37">
        <v>347</v>
      </c>
      <c r="L570" s="37">
        <v>353</v>
      </c>
      <c r="M570" s="37">
        <v>346</v>
      </c>
      <c r="N570" s="48">
        <v>372</v>
      </c>
      <c r="O570" s="55">
        <v>464</v>
      </c>
      <c r="P570" s="45">
        <f t="shared" si="211"/>
        <v>464</v>
      </c>
      <c r="Q570" s="38">
        <f t="shared" si="212"/>
        <v>0</v>
      </c>
      <c r="R570" s="65">
        <v>3973000</v>
      </c>
      <c r="S570" s="65">
        <v>46622100</v>
      </c>
      <c r="T570" s="66">
        <f t="shared" si="213"/>
        <v>8.5217100000000006</v>
      </c>
      <c r="U570" s="36">
        <v>40</v>
      </c>
      <c r="V570">
        <v>504</v>
      </c>
      <c r="W570">
        <f t="shared" si="226"/>
        <v>7.94</v>
      </c>
      <c r="X570" s="57">
        <v>514249.39541871601</v>
      </c>
      <c r="Y570" s="46">
        <v>449486</v>
      </c>
      <c r="Z570" s="37">
        <f t="shared" si="214"/>
        <v>0.42013600000000001</v>
      </c>
      <c r="AA570" s="37" t="str">
        <f t="shared" si="215"/>
        <v/>
      </c>
      <c r="AB570" s="37" t="str">
        <f t="shared" si="216"/>
        <v/>
      </c>
      <c r="AC570" s="76">
        <f t="shared" si="227"/>
        <v>785.66600587547441</v>
      </c>
      <c r="AD570" s="76">
        <f t="shared" si="228"/>
        <v>0</v>
      </c>
      <c r="AE570" s="76">
        <f t="shared" si="234"/>
        <v>0</v>
      </c>
      <c r="AF570" s="76" t="str">
        <f t="shared" si="229"/>
        <v/>
      </c>
      <c r="AG570" s="37" t="str">
        <f t="shared" si="217"/>
        <v/>
      </c>
      <c r="AH570" s="37" t="str">
        <f t="shared" si="218"/>
        <v/>
      </c>
      <c r="AI570" s="38">
        <f t="shared" si="230"/>
        <v>785.67</v>
      </c>
      <c r="AJ570" s="38">
        <f t="shared" si="219"/>
        <v>785.67</v>
      </c>
      <c r="AK570" s="36">
        <f t="shared" si="220"/>
        <v>149282</v>
      </c>
      <c r="AL570" s="39">
        <f t="shared" si="221"/>
        <v>0.12439734468690533</v>
      </c>
      <c r="AM570" s="36">
        <f t="shared" si="231"/>
        <v>14356.324358281683</v>
      </c>
      <c r="AN570" s="36">
        <f t="shared" si="232"/>
        <v>48231</v>
      </c>
      <c r="AO570" s="36">
        <f t="shared" si="222"/>
        <v>4650</v>
      </c>
      <c r="AP570" s="36">
        <f t="shared" si="223"/>
        <v>22474.300000000003</v>
      </c>
      <c r="AQ570" s="36">
        <f t="shared" si="233"/>
        <v>29225</v>
      </c>
      <c r="AR570" s="40">
        <f t="shared" si="224"/>
        <v>48231</v>
      </c>
      <c r="AS570" s="37"/>
      <c r="AT570" s="37">
        <f t="shared" si="225"/>
        <v>1</v>
      </c>
    </row>
    <row r="571" spans="1:46" ht="15" customHeight="1" x14ac:dyDescent="0.25">
      <c r="A571" s="43">
        <v>27</v>
      </c>
      <c r="B571" s="43">
        <v>4200</v>
      </c>
      <c r="C571" s="44" t="s">
        <v>557</v>
      </c>
      <c r="D571" s="35">
        <v>867286</v>
      </c>
      <c r="E571" s="36">
        <v>21870</v>
      </c>
      <c r="F571" s="58">
        <f t="shared" si="210"/>
        <v>4.3398487830376373</v>
      </c>
      <c r="G571" s="52">
        <v>94</v>
      </c>
      <c r="H571" s="52">
        <v>9198</v>
      </c>
      <c r="I571" s="37">
        <f t="shared" si="235"/>
        <v>1.022</v>
      </c>
      <c r="J571" s="37">
        <v>23180</v>
      </c>
      <c r="K571" s="37">
        <v>23087</v>
      </c>
      <c r="L571" s="37">
        <v>21853</v>
      </c>
      <c r="M571" s="37">
        <v>20873</v>
      </c>
      <c r="N571" s="45">
        <v>20339</v>
      </c>
      <c r="O571" s="55">
        <v>21986</v>
      </c>
      <c r="P571" s="45">
        <f t="shared" si="211"/>
        <v>23180</v>
      </c>
      <c r="Q571" s="38">
        <f t="shared" si="212"/>
        <v>5.65</v>
      </c>
      <c r="R571" s="65">
        <v>551870300</v>
      </c>
      <c r="S571" s="65">
        <v>2696783155</v>
      </c>
      <c r="T571" s="66">
        <f t="shared" si="213"/>
        <v>20.464022</v>
      </c>
      <c r="U571" s="36">
        <v>3901</v>
      </c>
      <c r="V571">
        <v>21683</v>
      </c>
      <c r="W571">
        <f t="shared" si="226"/>
        <v>17.989999999999998</v>
      </c>
      <c r="X571" s="57">
        <v>30197798.417356402</v>
      </c>
      <c r="Y571" s="46">
        <v>17823236</v>
      </c>
      <c r="Z571" s="37">
        <f t="shared" si="214"/>
        <v>0.42013600000000001</v>
      </c>
      <c r="AA571" s="37" t="str">
        <f t="shared" si="215"/>
        <v/>
      </c>
      <c r="AB571" s="37" t="str">
        <f t="shared" si="216"/>
        <v/>
      </c>
      <c r="AC571" s="76">
        <f t="shared" si="227"/>
        <v>0</v>
      </c>
      <c r="AD571" s="76">
        <f t="shared" si="228"/>
        <v>0</v>
      </c>
      <c r="AE571" s="76">
        <f t="shared" si="234"/>
        <v>781.09378369069998</v>
      </c>
      <c r="AF571" s="76" t="str">
        <f t="shared" si="229"/>
        <v/>
      </c>
      <c r="AG571" s="37" t="str">
        <f t="shared" si="217"/>
        <v/>
      </c>
      <c r="AH571" s="37" t="str">
        <f t="shared" si="218"/>
        <v/>
      </c>
      <c r="AI571" s="38">
        <f t="shared" si="230"/>
        <v>781.09</v>
      </c>
      <c r="AJ571" s="38">
        <f t="shared" si="219"/>
        <v>781.09</v>
      </c>
      <c r="AK571" s="36">
        <f t="shared" si="220"/>
        <v>4395256</v>
      </c>
      <c r="AL571" s="39">
        <f t="shared" si="221"/>
        <v>0.12439734468690533</v>
      </c>
      <c r="AM571" s="36">
        <f t="shared" si="231"/>
        <v>438870.10013506142</v>
      </c>
      <c r="AN571" s="36">
        <f t="shared" si="232"/>
        <v>1306156</v>
      </c>
      <c r="AO571" s="36">
        <f t="shared" si="222"/>
        <v>218700</v>
      </c>
      <c r="AP571" s="36">
        <f t="shared" si="223"/>
        <v>891161.8</v>
      </c>
      <c r="AQ571" s="36">
        <f t="shared" si="233"/>
        <v>648586</v>
      </c>
      <c r="AR571" s="40">
        <f t="shared" si="224"/>
        <v>1306156</v>
      </c>
      <c r="AS571" s="37"/>
      <c r="AT571" s="37">
        <f t="shared" si="225"/>
        <v>1</v>
      </c>
    </row>
    <row r="572" spans="1:46" ht="15" customHeight="1" x14ac:dyDescent="0.25">
      <c r="A572" s="43">
        <v>34</v>
      </c>
      <c r="B572" s="43">
        <v>600</v>
      </c>
      <c r="C572" s="44" t="s">
        <v>558</v>
      </c>
      <c r="D572" s="35">
        <v>375442</v>
      </c>
      <c r="E572" s="36">
        <v>1276</v>
      </c>
      <c r="F572" s="58">
        <f t="shared" si="210"/>
        <v>3.1058506743851435</v>
      </c>
      <c r="G572" s="52">
        <v>71</v>
      </c>
      <c r="H572" s="52">
        <v>548</v>
      </c>
      <c r="I572" s="37">
        <f t="shared" si="235"/>
        <v>12.956200000000001</v>
      </c>
      <c r="J572" s="37">
        <v>736</v>
      </c>
      <c r="K572" s="37">
        <v>812</v>
      </c>
      <c r="L572" s="37">
        <v>971</v>
      </c>
      <c r="M572" s="37">
        <v>1066</v>
      </c>
      <c r="N572" s="45">
        <v>1251</v>
      </c>
      <c r="O572" s="55">
        <v>1252</v>
      </c>
      <c r="P572" s="45">
        <f t="shared" si="211"/>
        <v>1252</v>
      </c>
      <c r="Q572" s="38">
        <f t="shared" si="212"/>
        <v>0</v>
      </c>
      <c r="R572" s="65">
        <v>19496700</v>
      </c>
      <c r="S572" s="65">
        <v>119771316</v>
      </c>
      <c r="T572" s="66">
        <f t="shared" si="213"/>
        <v>16.278272000000001</v>
      </c>
      <c r="U572" s="36">
        <v>295</v>
      </c>
      <c r="V572">
        <v>1193</v>
      </c>
      <c r="W572">
        <f t="shared" si="226"/>
        <v>24.73</v>
      </c>
      <c r="X572" s="57">
        <v>1048739.6952645599</v>
      </c>
      <c r="Y572" s="46">
        <v>683839</v>
      </c>
      <c r="Z572" s="37">
        <f t="shared" si="214"/>
        <v>0.42013600000000001</v>
      </c>
      <c r="AA572" s="37" t="str">
        <f t="shared" si="215"/>
        <v/>
      </c>
      <c r="AB572" s="37" t="str">
        <f t="shared" si="216"/>
        <v/>
      </c>
      <c r="AC572" s="76">
        <f t="shared" si="227"/>
        <v>882.49797940616736</v>
      </c>
      <c r="AD572" s="76">
        <f t="shared" si="228"/>
        <v>0</v>
      </c>
      <c r="AE572" s="76">
        <f t="shared" si="234"/>
        <v>0</v>
      </c>
      <c r="AF572" s="76" t="str">
        <f t="shared" si="229"/>
        <v/>
      </c>
      <c r="AG572" s="37" t="str">
        <f t="shared" si="217"/>
        <v/>
      </c>
      <c r="AH572" s="37" t="str">
        <f t="shared" si="218"/>
        <v/>
      </c>
      <c r="AI572" s="38">
        <f t="shared" si="230"/>
        <v>882.5</v>
      </c>
      <c r="AJ572" s="38">
        <f t="shared" si="219"/>
        <v>882.5</v>
      </c>
      <c r="AK572" s="36">
        <f t="shared" si="220"/>
        <v>685457</v>
      </c>
      <c r="AL572" s="39">
        <f t="shared" si="221"/>
        <v>0.12439734468690533</v>
      </c>
      <c r="AM572" s="36">
        <f t="shared" si="231"/>
        <v>38565.042813110958</v>
      </c>
      <c r="AN572" s="36">
        <f t="shared" si="232"/>
        <v>414007</v>
      </c>
      <c r="AO572" s="36">
        <f t="shared" si="222"/>
        <v>12760</v>
      </c>
      <c r="AP572" s="36">
        <f t="shared" si="223"/>
        <v>34191.950000000004</v>
      </c>
      <c r="AQ572" s="36">
        <f t="shared" si="233"/>
        <v>362682</v>
      </c>
      <c r="AR572" s="40">
        <f t="shared" si="224"/>
        <v>414007</v>
      </c>
      <c r="AS572" s="37"/>
      <c r="AT572" s="37">
        <f t="shared" si="225"/>
        <v>1</v>
      </c>
    </row>
    <row r="573" spans="1:46" ht="15" customHeight="1" x14ac:dyDescent="0.25">
      <c r="A573" s="43">
        <v>73</v>
      </c>
      <c r="B573" s="43">
        <v>1800</v>
      </c>
      <c r="C573" s="44" t="s">
        <v>559</v>
      </c>
      <c r="D573" s="35">
        <v>81009</v>
      </c>
      <c r="E573" s="36">
        <v>360</v>
      </c>
      <c r="F573" s="58">
        <f t="shared" si="210"/>
        <v>2.5563025007672873</v>
      </c>
      <c r="G573" s="52">
        <v>31</v>
      </c>
      <c r="H573" s="52">
        <v>119</v>
      </c>
      <c r="I573" s="37">
        <f t="shared" si="235"/>
        <v>26.0504</v>
      </c>
      <c r="J573" s="37">
        <v>307</v>
      </c>
      <c r="K573" s="37">
        <v>302</v>
      </c>
      <c r="L573" s="37">
        <v>314</v>
      </c>
      <c r="M573" s="37">
        <v>352</v>
      </c>
      <c r="N573" s="48">
        <v>320</v>
      </c>
      <c r="O573" s="55">
        <v>356</v>
      </c>
      <c r="P573" s="45">
        <f t="shared" si="211"/>
        <v>356</v>
      </c>
      <c r="Q573" s="38">
        <f t="shared" si="212"/>
        <v>0</v>
      </c>
      <c r="R573" s="65">
        <v>2078400</v>
      </c>
      <c r="S573" s="65">
        <v>21432400</v>
      </c>
      <c r="T573" s="66">
        <f t="shared" si="213"/>
        <v>9.6974669999999996</v>
      </c>
      <c r="U573" s="36">
        <v>54</v>
      </c>
      <c r="V573">
        <v>314</v>
      </c>
      <c r="W573">
        <f t="shared" si="226"/>
        <v>17.2</v>
      </c>
      <c r="X573" s="57">
        <v>200287.8253537</v>
      </c>
      <c r="Y573" s="46">
        <v>110000</v>
      </c>
      <c r="Z573" s="37">
        <f t="shared" si="214"/>
        <v>0.42013600000000001</v>
      </c>
      <c r="AA573" s="37" t="str">
        <f t="shared" si="215"/>
        <v/>
      </c>
      <c r="AB573" s="37" t="str">
        <f t="shared" si="216"/>
        <v/>
      </c>
      <c r="AC573" s="76">
        <f t="shared" si="227"/>
        <v>761.11542746197608</v>
      </c>
      <c r="AD573" s="76">
        <f t="shared" si="228"/>
        <v>0</v>
      </c>
      <c r="AE573" s="76">
        <f t="shared" si="234"/>
        <v>0</v>
      </c>
      <c r="AF573" s="76" t="str">
        <f t="shared" si="229"/>
        <v/>
      </c>
      <c r="AG573" s="37" t="str">
        <f t="shared" si="217"/>
        <v/>
      </c>
      <c r="AH573" s="37" t="str">
        <f t="shared" si="218"/>
        <v/>
      </c>
      <c r="AI573" s="38">
        <f t="shared" si="230"/>
        <v>761.12</v>
      </c>
      <c r="AJ573" s="38">
        <f t="shared" si="219"/>
        <v>761.12</v>
      </c>
      <c r="AK573" s="36">
        <f t="shared" si="220"/>
        <v>189855</v>
      </c>
      <c r="AL573" s="39">
        <f t="shared" si="221"/>
        <v>0.12439734468690533</v>
      </c>
      <c r="AM573" s="36">
        <f t="shared" si="231"/>
        <v>13540.153379790898</v>
      </c>
      <c r="AN573" s="36">
        <f t="shared" si="232"/>
        <v>94549</v>
      </c>
      <c r="AO573" s="36">
        <f t="shared" si="222"/>
        <v>3600</v>
      </c>
      <c r="AP573" s="36">
        <f t="shared" si="223"/>
        <v>5500</v>
      </c>
      <c r="AQ573" s="36">
        <f t="shared" si="233"/>
        <v>77409</v>
      </c>
      <c r="AR573" s="40">
        <f t="shared" si="224"/>
        <v>94549</v>
      </c>
      <c r="AS573" s="37"/>
      <c r="AT573" s="37">
        <f t="shared" si="225"/>
        <v>1</v>
      </c>
    </row>
    <row r="574" spans="1:46" ht="15" customHeight="1" x14ac:dyDescent="0.25">
      <c r="A574" s="43">
        <v>70</v>
      </c>
      <c r="B574" s="43">
        <v>8000</v>
      </c>
      <c r="C574" s="44" t="s">
        <v>560</v>
      </c>
      <c r="D574" s="35">
        <v>985808</v>
      </c>
      <c r="E574" s="36">
        <v>8221</v>
      </c>
      <c r="F574" s="58">
        <f t="shared" si="210"/>
        <v>3.9149246482051483</v>
      </c>
      <c r="G574" s="52">
        <v>486</v>
      </c>
      <c r="H574" s="52">
        <v>2915</v>
      </c>
      <c r="I574" s="37">
        <f t="shared" si="235"/>
        <v>16.6724</v>
      </c>
      <c r="J574" s="37">
        <v>2680</v>
      </c>
      <c r="K574" s="37">
        <v>2952</v>
      </c>
      <c r="L574" s="37">
        <v>3569</v>
      </c>
      <c r="M574" s="37">
        <v>4559</v>
      </c>
      <c r="N574" s="45">
        <v>7321</v>
      </c>
      <c r="O574" s="55">
        <v>8162</v>
      </c>
      <c r="P574" s="45">
        <f t="shared" si="211"/>
        <v>8162</v>
      </c>
      <c r="Q574" s="38">
        <f t="shared" si="212"/>
        <v>0</v>
      </c>
      <c r="R574" s="65">
        <v>108745400</v>
      </c>
      <c r="S574" s="65">
        <v>1006882799</v>
      </c>
      <c r="T574" s="66">
        <f t="shared" si="213"/>
        <v>10.800204000000001</v>
      </c>
      <c r="U574" s="36">
        <v>1227</v>
      </c>
      <c r="V574">
        <v>8060</v>
      </c>
      <c r="W574">
        <f t="shared" si="226"/>
        <v>15.22</v>
      </c>
      <c r="X574" s="57">
        <v>9801955.9964913093</v>
      </c>
      <c r="Y574" s="46">
        <v>4660884</v>
      </c>
      <c r="Z574" s="37">
        <f t="shared" si="214"/>
        <v>0.42013600000000001</v>
      </c>
      <c r="AA574" s="37" t="str">
        <f t="shared" si="215"/>
        <v/>
      </c>
      <c r="AB574" s="37" t="str">
        <f t="shared" si="216"/>
        <v/>
      </c>
      <c r="AC574" s="76">
        <f t="shared" si="227"/>
        <v>0</v>
      </c>
      <c r="AD574" s="76">
        <f t="shared" si="228"/>
        <v>814.18478625899991</v>
      </c>
      <c r="AE574" s="76">
        <f t="shared" si="234"/>
        <v>0</v>
      </c>
      <c r="AF574" s="76" t="str">
        <f t="shared" si="229"/>
        <v/>
      </c>
      <c r="AG574" s="37" t="str">
        <f t="shared" si="217"/>
        <v/>
      </c>
      <c r="AH574" s="37" t="str">
        <f t="shared" si="218"/>
        <v/>
      </c>
      <c r="AI574" s="38">
        <f t="shared" si="230"/>
        <v>814.18</v>
      </c>
      <c r="AJ574" s="38">
        <f t="shared" si="219"/>
        <v>814.18</v>
      </c>
      <c r="AK574" s="36">
        <f t="shared" si="220"/>
        <v>2575219</v>
      </c>
      <c r="AL574" s="39">
        <f t="shared" si="221"/>
        <v>0.12439734468690533</v>
      </c>
      <c r="AM574" s="36">
        <f t="shared" si="231"/>
        <v>197718.50801615888</v>
      </c>
      <c r="AN574" s="36">
        <f t="shared" si="232"/>
        <v>1183527</v>
      </c>
      <c r="AO574" s="36">
        <f t="shared" si="222"/>
        <v>82210</v>
      </c>
      <c r="AP574" s="36">
        <f t="shared" si="223"/>
        <v>233044.2</v>
      </c>
      <c r="AQ574" s="36">
        <f t="shared" si="233"/>
        <v>903598</v>
      </c>
      <c r="AR574" s="40">
        <f t="shared" si="224"/>
        <v>1183527</v>
      </c>
      <c r="AS574" s="37"/>
      <c r="AT574" s="37">
        <f t="shared" si="225"/>
        <v>1</v>
      </c>
    </row>
    <row r="575" spans="1:46" ht="15" customHeight="1" x14ac:dyDescent="0.25">
      <c r="A575" s="43">
        <v>81</v>
      </c>
      <c r="B575" s="43">
        <v>400</v>
      </c>
      <c r="C575" s="44" t="s">
        <v>561</v>
      </c>
      <c r="D575" s="35">
        <v>454100</v>
      </c>
      <c r="E575" s="36">
        <v>1229</v>
      </c>
      <c r="F575" s="58">
        <f t="shared" si="210"/>
        <v>3.0895518828864539</v>
      </c>
      <c r="G575" s="52">
        <v>159</v>
      </c>
      <c r="H575" s="52">
        <v>448</v>
      </c>
      <c r="I575" s="37">
        <f t="shared" si="235"/>
        <v>35.491099999999996</v>
      </c>
      <c r="J575" s="37">
        <v>1113</v>
      </c>
      <c r="K575" s="37">
        <v>1263</v>
      </c>
      <c r="L575" s="37">
        <v>1237</v>
      </c>
      <c r="M575" s="37">
        <v>1197</v>
      </c>
      <c r="N575" s="45">
        <v>1203</v>
      </c>
      <c r="O575" s="55">
        <v>1229</v>
      </c>
      <c r="P575" s="45">
        <f t="shared" si="211"/>
        <v>1263</v>
      </c>
      <c r="Q575" s="38">
        <f t="shared" si="212"/>
        <v>2.69</v>
      </c>
      <c r="R575" s="65">
        <v>6918700</v>
      </c>
      <c r="S575" s="65">
        <v>55824100</v>
      </c>
      <c r="T575" s="66">
        <f t="shared" si="213"/>
        <v>12.393751</v>
      </c>
      <c r="U575" s="36">
        <v>239</v>
      </c>
      <c r="V575">
        <v>994</v>
      </c>
      <c r="W575">
        <f t="shared" si="226"/>
        <v>24.04</v>
      </c>
      <c r="X575" s="57">
        <v>542649.85726082104</v>
      </c>
      <c r="Y575" s="46">
        <v>567605</v>
      </c>
      <c r="Z575" s="37">
        <f t="shared" si="214"/>
        <v>0.42013600000000001</v>
      </c>
      <c r="AA575" s="37" t="str">
        <f t="shared" si="215"/>
        <v/>
      </c>
      <c r="AB575" s="37" t="str">
        <f t="shared" si="216"/>
        <v/>
      </c>
      <c r="AC575" s="76">
        <f t="shared" si="227"/>
        <v>878.89795123631131</v>
      </c>
      <c r="AD575" s="76">
        <f t="shared" si="228"/>
        <v>0</v>
      </c>
      <c r="AE575" s="76">
        <f t="shared" si="234"/>
        <v>0</v>
      </c>
      <c r="AF575" s="76" t="str">
        <f t="shared" si="229"/>
        <v/>
      </c>
      <c r="AG575" s="37" t="str">
        <f t="shared" si="217"/>
        <v/>
      </c>
      <c r="AH575" s="37" t="str">
        <f t="shared" si="218"/>
        <v/>
      </c>
      <c r="AI575" s="38">
        <f t="shared" si="230"/>
        <v>878.9</v>
      </c>
      <c r="AJ575" s="38">
        <f t="shared" si="219"/>
        <v>878.9</v>
      </c>
      <c r="AK575" s="36">
        <f t="shared" si="220"/>
        <v>852181</v>
      </c>
      <c r="AL575" s="39">
        <f t="shared" si="221"/>
        <v>0.12439734468690533</v>
      </c>
      <c r="AM575" s="36">
        <f t="shared" si="231"/>
        <v>49520.219370307961</v>
      </c>
      <c r="AN575" s="36">
        <f t="shared" si="232"/>
        <v>503620</v>
      </c>
      <c r="AO575" s="36">
        <f t="shared" si="222"/>
        <v>12290</v>
      </c>
      <c r="AP575" s="36">
        <f t="shared" si="223"/>
        <v>28380.25</v>
      </c>
      <c r="AQ575" s="36">
        <f t="shared" si="233"/>
        <v>441810</v>
      </c>
      <c r="AR575" s="40">
        <f t="shared" si="224"/>
        <v>503620</v>
      </c>
      <c r="AS575" s="37"/>
      <c r="AT575" s="37">
        <f t="shared" si="225"/>
        <v>1</v>
      </c>
    </row>
    <row r="576" spans="1:46" ht="15" customHeight="1" x14ac:dyDescent="0.25">
      <c r="A576" s="43">
        <v>19</v>
      </c>
      <c r="B576" s="43">
        <v>800</v>
      </c>
      <c r="C576" s="44" t="s">
        <v>562</v>
      </c>
      <c r="D576" s="35">
        <v>3542</v>
      </c>
      <c r="E576" s="36">
        <v>86</v>
      </c>
      <c r="F576" s="58">
        <f t="shared" si="210"/>
        <v>1.9344984512435677</v>
      </c>
      <c r="G576" s="52">
        <v>8</v>
      </c>
      <c r="H576" s="52">
        <v>32</v>
      </c>
      <c r="I576" s="37">
        <f t="shared" si="235"/>
        <v>25</v>
      </c>
      <c r="J576" s="37">
        <v>153</v>
      </c>
      <c r="K576" s="37">
        <v>115</v>
      </c>
      <c r="L576" s="37">
        <v>96</v>
      </c>
      <c r="M576" s="37">
        <v>116</v>
      </c>
      <c r="N576" s="48">
        <v>112</v>
      </c>
      <c r="O576" s="55">
        <v>86</v>
      </c>
      <c r="P576" s="45">
        <f t="shared" si="211"/>
        <v>153</v>
      </c>
      <c r="Q576" s="38">
        <f t="shared" si="212"/>
        <v>43.79</v>
      </c>
      <c r="R576" s="65">
        <v>524300</v>
      </c>
      <c r="S576" s="65">
        <v>9353830</v>
      </c>
      <c r="T576" s="66">
        <f t="shared" si="213"/>
        <v>5.6051909999999996</v>
      </c>
      <c r="U576" s="36">
        <v>12</v>
      </c>
      <c r="V576">
        <v>85</v>
      </c>
      <c r="W576">
        <f t="shared" si="226"/>
        <v>14.12</v>
      </c>
      <c r="X576" s="57">
        <v>113967.083236487</v>
      </c>
      <c r="Y576" s="46">
        <v>58001</v>
      </c>
      <c r="Z576" s="37">
        <f t="shared" si="214"/>
        <v>0.42013600000000001</v>
      </c>
      <c r="AA576" s="37" t="str">
        <f t="shared" si="215"/>
        <v/>
      </c>
      <c r="AB576" s="37" t="str">
        <f t="shared" si="216"/>
        <v/>
      </c>
      <c r="AC576" s="76">
        <f t="shared" si="227"/>
        <v>623.77321441532547</v>
      </c>
      <c r="AD576" s="76">
        <f t="shared" si="228"/>
        <v>0</v>
      </c>
      <c r="AE576" s="76">
        <f t="shared" si="234"/>
        <v>0</v>
      </c>
      <c r="AF576" s="76" t="str">
        <f t="shared" si="229"/>
        <v/>
      </c>
      <c r="AG576" s="37" t="str">
        <f t="shared" si="217"/>
        <v/>
      </c>
      <c r="AH576" s="37" t="str">
        <f t="shared" si="218"/>
        <v/>
      </c>
      <c r="AI576" s="38">
        <f t="shared" si="230"/>
        <v>623.77</v>
      </c>
      <c r="AJ576" s="38">
        <f t="shared" si="219"/>
        <v>623.77</v>
      </c>
      <c r="AK576" s="36">
        <f t="shared" si="220"/>
        <v>5763</v>
      </c>
      <c r="AL576" s="39">
        <f t="shared" si="221"/>
        <v>0.12439734468690533</v>
      </c>
      <c r="AM576" s="36">
        <f t="shared" si="231"/>
        <v>276.28650254961673</v>
      </c>
      <c r="AN576" s="36">
        <f t="shared" si="232"/>
        <v>3818</v>
      </c>
      <c r="AO576" s="36">
        <f t="shared" si="222"/>
        <v>860</v>
      </c>
      <c r="AP576" s="36">
        <f t="shared" si="223"/>
        <v>2900.05</v>
      </c>
      <c r="AQ576" s="36">
        <f t="shared" si="233"/>
        <v>2682</v>
      </c>
      <c r="AR576" s="40">
        <f t="shared" si="224"/>
        <v>3818</v>
      </c>
      <c r="AS576" s="37"/>
      <c r="AT576" s="37">
        <f t="shared" si="225"/>
        <v>1</v>
      </c>
    </row>
    <row r="577" spans="1:46" ht="15" customHeight="1" x14ac:dyDescent="0.25">
      <c r="A577" s="43">
        <v>8</v>
      </c>
      <c r="B577" s="43">
        <v>600</v>
      </c>
      <c r="C577" s="44" t="s">
        <v>563</v>
      </c>
      <c r="D577" s="35">
        <v>4556216</v>
      </c>
      <c r="E577" s="36">
        <v>14070</v>
      </c>
      <c r="F577" s="58">
        <f t="shared" si="210"/>
        <v>4.1482940974347455</v>
      </c>
      <c r="G577" s="52">
        <v>1614</v>
      </c>
      <c r="H577" s="52">
        <v>6277</v>
      </c>
      <c r="I577" s="37">
        <f t="shared" si="235"/>
        <v>25.712900000000001</v>
      </c>
      <c r="J577" s="37">
        <v>13051</v>
      </c>
      <c r="K577" s="37">
        <v>13755</v>
      </c>
      <c r="L577" s="37">
        <v>13132</v>
      </c>
      <c r="M577" s="37">
        <v>13594</v>
      </c>
      <c r="N577" s="45">
        <v>13522</v>
      </c>
      <c r="O577" s="55">
        <v>14120</v>
      </c>
      <c r="P577" s="45">
        <f t="shared" si="211"/>
        <v>14120</v>
      </c>
      <c r="Q577" s="38">
        <f t="shared" si="212"/>
        <v>0.35</v>
      </c>
      <c r="R577" s="65">
        <v>211281700</v>
      </c>
      <c r="S577" s="65">
        <v>1056460700</v>
      </c>
      <c r="T577" s="66">
        <f t="shared" si="213"/>
        <v>19.999012</v>
      </c>
      <c r="U577" s="36">
        <v>2847</v>
      </c>
      <c r="V577">
        <v>14052</v>
      </c>
      <c r="W577">
        <f t="shared" si="226"/>
        <v>20.260000000000002</v>
      </c>
      <c r="X577" s="57">
        <v>12229834.1729134</v>
      </c>
      <c r="Y577" s="46">
        <v>8593192</v>
      </c>
      <c r="Z577" s="37">
        <f t="shared" si="214"/>
        <v>0.42013600000000001</v>
      </c>
      <c r="AA577" s="37" t="str">
        <f t="shared" si="215"/>
        <v/>
      </c>
      <c r="AB577" s="37" t="str">
        <f t="shared" si="216"/>
        <v/>
      </c>
      <c r="AC577" s="76">
        <f t="shared" si="227"/>
        <v>0</v>
      </c>
      <c r="AD577" s="76">
        <f t="shared" si="228"/>
        <v>0</v>
      </c>
      <c r="AE577" s="76">
        <f t="shared" si="234"/>
        <v>993.63354369219996</v>
      </c>
      <c r="AF577" s="76" t="str">
        <f t="shared" si="229"/>
        <v/>
      </c>
      <c r="AG577" s="37" t="str">
        <f t="shared" si="217"/>
        <v/>
      </c>
      <c r="AH577" s="37" t="str">
        <f t="shared" si="218"/>
        <v/>
      </c>
      <c r="AI577" s="38">
        <f t="shared" si="230"/>
        <v>993.63</v>
      </c>
      <c r="AJ577" s="38">
        <f t="shared" si="219"/>
        <v>993.63</v>
      </c>
      <c r="AK577" s="36">
        <f t="shared" si="220"/>
        <v>8842180</v>
      </c>
      <c r="AL577" s="39">
        <f t="shared" si="221"/>
        <v>0.12439734468690533</v>
      </c>
      <c r="AM577" s="36">
        <f t="shared" si="231"/>
        <v>533162.54102366755</v>
      </c>
      <c r="AN577" s="36">
        <f t="shared" si="232"/>
        <v>5089379</v>
      </c>
      <c r="AO577" s="36">
        <f t="shared" si="222"/>
        <v>140700</v>
      </c>
      <c r="AP577" s="36">
        <f t="shared" si="223"/>
        <v>429659.60000000003</v>
      </c>
      <c r="AQ577" s="36">
        <f t="shared" si="233"/>
        <v>4415516</v>
      </c>
      <c r="AR577" s="40">
        <f t="shared" si="224"/>
        <v>5089379</v>
      </c>
      <c r="AS577" s="37"/>
      <c r="AT577" s="37">
        <f t="shared" si="225"/>
        <v>1</v>
      </c>
    </row>
    <row r="578" spans="1:46" ht="15" customHeight="1" x14ac:dyDescent="0.25">
      <c r="A578" s="43">
        <v>56</v>
      </c>
      <c r="B578" s="43">
        <v>1600</v>
      </c>
      <c r="C578" s="44" t="s">
        <v>564</v>
      </c>
      <c r="D578" s="35">
        <v>424994</v>
      </c>
      <c r="E578" s="36">
        <v>1287</v>
      </c>
      <c r="F578" s="58">
        <f t="shared" si="210"/>
        <v>3.1095785469043866</v>
      </c>
      <c r="G578" s="52">
        <v>135</v>
      </c>
      <c r="H578" s="52">
        <v>608</v>
      </c>
      <c r="I578" s="37">
        <f t="shared" si="235"/>
        <v>22.203899999999997</v>
      </c>
      <c r="J578" s="37">
        <v>791</v>
      </c>
      <c r="K578" s="37">
        <v>972</v>
      </c>
      <c r="L578" s="37">
        <v>940</v>
      </c>
      <c r="M578" s="37">
        <v>1158</v>
      </c>
      <c r="N578" s="45">
        <v>1199</v>
      </c>
      <c r="O578" s="55">
        <v>1294</v>
      </c>
      <c r="P578" s="45">
        <f t="shared" si="211"/>
        <v>1294</v>
      </c>
      <c r="Q578" s="38">
        <f t="shared" si="212"/>
        <v>0.54</v>
      </c>
      <c r="R578" s="65">
        <v>16296300</v>
      </c>
      <c r="S578" s="65">
        <v>78035100</v>
      </c>
      <c r="T578" s="66">
        <f t="shared" si="213"/>
        <v>20.883295</v>
      </c>
      <c r="U578" s="36">
        <v>238</v>
      </c>
      <c r="V578">
        <v>1205</v>
      </c>
      <c r="W578">
        <f t="shared" si="226"/>
        <v>19.75</v>
      </c>
      <c r="X578" s="57">
        <v>765303.40091322397</v>
      </c>
      <c r="Y578" s="46">
        <v>559283</v>
      </c>
      <c r="Z578" s="37">
        <f t="shared" si="214"/>
        <v>0.42013600000000001</v>
      </c>
      <c r="AA578" s="37" t="str">
        <f t="shared" si="215"/>
        <v/>
      </c>
      <c r="AB578" s="37" t="str">
        <f t="shared" si="216"/>
        <v/>
      </c>
      <c r="AC578" s="76">
        <f t="shared" si="227"/>
        <v>883.32138070460019</v>
      </c>
      <c r="AD578" s="76">
        <f t="shared" si="228"/>
        <v>0</v>
      </c>
      <c r="AE578" s="76">
        <f t="shared" si="234"/>
        <v>0</v>
      </c>
      <c r="AF578" s="76" t="str">
        <f t="shared" si="229"/>
        <v/>
      </c>
      <c r="AG578" s="37" t="str">
        <f t="shared" si="217"/>
        <v/>
      </c>
      <c r="AH578" s="37" t="str">
        <f t="shared" si="218"/>
        <v/>
      </c>
      <c r="AI578" s="38">
        <f t="shared" si="230"/>
        <v>883.32</v>
      </c>
      <c r="AJ578" s="38">
        <f t="shared" si="219"/>
        <v>883.32</v>
      </c>
      <c r="AK578" s="36">
        <f t="shared" si="220"/>
        <v>815301</v>
      </c>
      <c r="AL578" s="39">
        <f t="shared" si="221"/>
        <v>0.12439734468690533</v>
      </c>
      <c r="AM578" s="36">
        <f t="shared" si="231"/>
        <v>48553.154412711956</v>
      </c>
      <c r="AN578" s="36">
        <f t="shared" si="232"/>
        <v>473547</v>
      </c>
      <c r="AO578" s="36">
        <f t="shared" si="222"/>
        <v>12870</v>
      </c>
      <c r="AP578" s="36">
        <f t="shared" si="223"/>
        <v>27964.15</v>
      </c>
      <c r="AQ578" s="36">
        <f t="shared" si="233"/>
        <v>412124</v>
      </c>
      <c r="AR578" s="40">
        <f t="shared" si="224"/>
        <v>473547</v>
      </c>
      <c r="AS578" s="37"/>
      <c r="AT578" s="37">
        <f t="shared" si="225"/>
        <v>1</v>
      </c>
    </row>
    <row r="579" spans="1:46" ht="15" customHeight="1" x14ac:dyDescent="0.25">
      <c r="A579" s="43">
        <v>45</v>
      </c>
      <c r="B579" s="43">
        <v>800</v>
      </c>
      <c r="C579" s="44" t="s">
        <v>565</v>
      </c>
      <c r="D579" s="35">
        <v>101485</v>
      </c>
      <c r="E579" s="36">
        <v>351</v>
      </c>
      <c r="F579" s="58">
        <f t="shared" si="210"/>
        <v>2.5453071164658239</v>
      </c>
      <c r="G579" s="52">
        <v>43</v>
      </c>
      <c r="H579" s="52">
        <v>158</v>
      </c>
      <c r="I579" s="37">
        <f t="shared" si="235"/>
        <v>27.215199999999999</v>
      </c>
      <c r="J579" s="37">
        <v>390</v>
      </c>
      <c r="K579" s="37">
        <v>384</v>
      </c>
      <c r="L579" s="37">
        <v>345</v>
      </c>
      <c r="M579" s="37">
        <v>362</v>
      </c>
      <c r="N579" s="48">
        <v>368</v>
      </c>
      <c r="O579" s="55">
        <v>352</v>
      </c>
      <c r="P579" s="45">
        <f t="shared" si="211"/>
        <v>390</v>
      </c>
      <c r="Q579" s="38">
        <f t="shared" si="212"/>
        <v>10</v>
      </c>
      <c r="R579" s="65">
        <v>6073000</v>
      </c>
      <c r="S579" s="65">
        <v>21858310</v>
      </c>
      <c r="T579" s="66">
        <f t="shared" si="213"/>
        <v>27.783484000000001</v>
      </c>
      <c r="U579" s="36">
        <v>58</v>
      </c>
      <c r="V579">
        <v>396</v>
      </c>
      <c r="W579">
        <f t="shared" si="226"/>
        <v>14.65</v>
      </c>
      <c r="X579" s="57">
        <v>253782.841309171</v>
      </c>
      <c r="Y579" s="46">
        <v>86005</v>
      </c>
      <c r="Z579" s="37">
        <f t="shared" si="214"/>
        <v>0.42013600000000001</v>
      </c>
      <c r="AA579" s="37" t="str">
        <f t="shared" si="215"/>
        <v/>
      </c>
      <c r="AB579" s="37" t="str">
        <f t="shared" si="216"/>
        <v/>
      </c>
      <c r="AC579" s="76">
        <f t="shared" si="227"/>
        <v>758.68679996362175</v>
      </c>
      <c r="AD579" s="76">
        <f t="shared" si="228"/>
        <v>0</v>
      </c>
      <c r="AE579" s="76">
        <f t="shared" si="234"/>
        <v>0</v>
      </c>
      <c r="AF579" s="76" t="str">
        <f t="shared" si="229"/>
        <v/>
      </c>
      <c r="AG579" s="37" t="str">
        <f t="shared" si="217"/>
        <v/>
      </c>
      <c r="AH579" s="37" t="str">
        <f t="shared" si="218"/>
        <v/>
      </c>
      <c r="AI579" s="38">
        <f t="shared" si="230"/>
        <v>758.69</v>
      </c>
      <c r="AJ579" s="38">
        <f t="shared" si="219"/>
        <v>758.69</v>
      </c>
      <c r="AK579" s="36">
        <f t="shared" si="220"/>
        <v>159677</v>
      </c>
      <c r="AL579" s="39">
        <f t="shared" si="221"/>
        <v>0.12439734468690533</v>
      </c>
      <c r="AM579" s="36">
        <f t="shared" si="231"/>
        <v>7238.9302820203948</v>
      </c>
      <c r="AN579" s="36">
        <f t="shared" si="232"/>
        <v>108724</v>
      </c>
      <c r="AO579" s="36">
        <f t="shared" si="222"/>
        <v>3510</v>
      </c>
      <c r="AP579" s="36">
        <f t="shared" si="223"/>
        <v>4300.25</v>
      </c>
      <c r="AQ579" s="36">
        <f t="shared" si="233"/>
        <v>97975</v>
      </c>
      <c r="AR579" s="40">
        <f t="shared" si="224"/>
        <v>108724</v>
      </c>
      <c r="AS579" s="37"/>
      <c r="AT579" s="37">
        <f t="shared" si="225"/>
        <v>1</v>
      </c>
    </row>
    <row r="580" spans="1:46" ht="15" customHeight="1" x14ac:dyDescent="0.25">
      <c r="A580" s="43">
        <v>82</v>
      </c>
      <c r="B580" s="43">
        <v>1200</v>
      </c>
      <c r="C580" s="44" t="s">
        <v>566</v>
      </c>
      <c r="D580" s="35">
        <v>452475</v>
      </c>
      <c r="E580" s="36">
        <v>3890</v>
      </c>
      <c r="F580" s="58">
        <f t="shared" si="210"/>
        <v>3.5899496013257077</v>
      </c>
      <c r="G580" s="52">
        <v>213</v>
      </c>
      <c r="H580" s="52">
        <v>1743</v>
      </c>
      <c r="I580" s="37">
        <f t="shared" si="235"/>
        <v>12.2203</v>
      </c>
      <c r="J580" s="37">
        <v>2922</v>
      </c>
      <c r="K580" s="37">
        <v>3323</v>
      </c>
      <c r="L580" s="37">
        <v>3720</v>
      </c>
      <c r="M580" s="37">
        <v>3715</v>
      </c>
      <c r="N580" s="45">
        <v>3435</v>
      </c>
      <c r="O580" s="55">
        <v>3797</v>
      </c>
      <c r="P580" s="45">
        <f t="shared" si="211"/>
        <v>3797</v>
      </c>
      <c r="Q580" s="38">
        <f t="shared" si="212"/>
        <v>0</v>
      </c>
      <c r="R580" s="65">
        <v>115603800</v>
      </c>
      <c r="S580" s="65">
        <v>590229300</v>
      </c>
      <c r="T580" s="66">
        <f t="shared" si="213"/>
        <v>19.586252000000002</v>
      </c>
      <c r="U580" s="36">
        <v>686</v>
      </c>
      <c r="V580">
        <v>3951</v>
      </c>
      <c r="W580">
        <f t="shared" si="226"/>
        <v>17.36</v>
      </c>
      <c r="X580" s="57">
        <v>6211879.4870608998</v>
      </c>
      <c r="Y580" s="46">
        <v>3255350</v>
      </c>
      <c r="Z580" s="37">
        <f t="shared" si="214"/>
        <v>0.42013600000000001</v>
      </c>
      <c r="AA580" s="37" t="str">
        <f t="shared" si="215"/>
        <v/>
      </c>
      <c r="AB580" s="37" t="str">
        <f t="shared" si="216"/>
        <v/>
      </c>
      <c r="AC580" s="76">
        <f t="shared" si="227"/>
        <v>0</v>
      </c>
      <c r="AD580" s="76">
        <f t="shared" si="228"/>
        <v>873.15826012199989</v>
      </c>
      <c r="AE580" s="76">
        <f t="shared" si="234"/>
        <v>0</v>
      </c>
      <c r="AF580" s="76" t="str">
        <f t="shared" si="229"/>
        <v/>
      </c>
      <c r="AG580" s="37" t="str">
        <f t="shared" si="217"/>
        <v/>
      </c>
      <c r="AH580" s="37" t="str">
        <f t="shared" si="218"/>
        <v/>
      </c>
      <c r="AI580" s="38">
        <f t="shared" si="230"/>
        <v>873.16</v>
      </c>
      <c r="AJ580" s="38">
        <f t="shared" si="219"/>
        <v>873.16</v>
      </c>
      <c r="AK580" s="36">
        <f t="shared" si="220"/>
        <v>786758</v>
      </c>
      <c r="AL580" s="39">
        <f t="shared" si="221"/>
        <v>0.12439734468690533</v>
      </c>
      <c r="AM580" s="36">
        <f t="shared" si="231"/>
        <v>41583.917573972773</v>
      </c>
      <c r="AN580" s="36">
        <f t="shared" si="232"/>
        <v>494059</v>
      </c>
      <c r="AO580" s="36">
        <f t="shared" si="222"/>
        <v>38900</v>
      </c>
      <c r="AP580" s="36">
        <f t="shared" si="223"/>
        <v>162767.5</v>
      </c>
      <c r="AQ580" s="36">
        <f t="shared" si="233"/>
        <v>413575</v>
      </c>
      <c r="AR580" s="40">
        <f t="shared" si="224"/>
        <v>494059</v>
      </c>
      <c r="AS580" s="37"/>
      <c r="AT580" s="37">
        <f t="shared" si="225"/>
        <v>1</v>
      </c>
    </row>
    <row r="581" spans="1:46" ht="15" customHeight="1" x14ac:dyDescent="0.25">
      <c r="A581" s="43">
        <v>52</v>
      </c>
      <c r="B581" s="43">
        <v>400</v>
      </c>
      <c r="C581" s="44" t="s">
        <v>567</v>
      </c>
      <c r="D581" s="35">
        <v>289679</v>
      </c>
      <c r="E581" s="36">
        <v>1165</v>
      </c>
      <c r="F581" s="58">
        <f t="shared" si="210"/>
        <v>3.0663259253620376</v>
      </c>
      <c r="G581" s="52">
        <v>58</v>
      </c>
      <c r="H581" s="52">
        <v>392</v>
      </c>
      <c r="I581" s="37">
        <f t="shared" si="235"/>
        <v>14.795900000000001</v>
      </c>
      <c r="J581" s="37">
        <v>618</v>
      </c>
      <c r="K581" s="37">
        <v>709</v>
      </c>
      <c r="L581" s="37">
        <v>795</v>
      </c>
      <c r="M581" s="37">
        <v>889</v>
      </c>
      <c r="N581" s="45">
        <v>1093</v>
      </c>
      <c r="O581" s="55">
        <v>1143</v>
      </c>
      <c r="P581" s="45">
        <f t="shared" si="211"/>
        <v>1143</v>
      </c>
      <c r="Q581" s="38">
        <f t="shared" si="212"/>
        <v>0</v>
      </c>
      <c r="R581" s="65">
        <v>13150800</v>
      </c>
      <c r="S581" s="65">
        <v>97534300</v>
      </c>
      <c r="T581" s="66">
        <f t="shared" si="213"/>
        <v>13.483257</v>
      </c>
      <c r="U581" s="36">
        <v>95</v>
      </c>
      <c r="V581">
        <v>1016</v>
      </c>
      <c r="W581">
        <f t="shared" si="226"/>
        <v>9.35</v>
      </c>
      <c r="X581" s="57">
        <v>985103.73019022495</v>
      </c>
      <c r="Y581" s="46">
        <v>520371</v>
      </c>
      <c r="Z581" s="37">
        <f t="shared" si="214"/>
        <v>0.42013600000000001</v>
      </c>
      <c r="AA581" s="37" t="str">
        <f t="shared" si="215"/>
        <v/>
      </c>
      <c r="AB581" s="37" t="str">
        <f t="shared" si="216"/>
        <v/>
      </c>
      <c r="AC581" s="76">
        <f t="shared" si="227"/>
        <v>873.76787141619081</v>
      </c>
      <c r="AD581" s="76">
        <f t="shared" si="228"/>
        <v>0</v>
      </c>
      <c r="AE581" s="76">
        <f t="shared" si="234"/>
        <v>0</v>
      </c>
      <c r="AF581" s="76" t="str">
        <f t="shared" si="229"/>
        <v/>
      </c>
      <c r="AG581" s="37" t="str">
        <f t="shared" si="217"/>
        <v/>
      </c>
      <c r="AH581" s="37" t="str">
        <f t="shared" si="218"/>
        <v/>
      </c>
      <c r="AI581" s="38">
        <f t="shared" si="230"/>
        <v>873.77</v>
      </c>
      <c r="AJ581" s="38">
        <f t="shared" si="219"/>
        <v>873.77</v>
      </c>
      <c r="AK581" s="36">
        <f t="shared" si="220"/>
        <v>604065</v>
      </c>
      <c r="AL581" s="39">
        <f t="shared" si="221"/>
        <v>0.12439734468690533</v>
      </c>
      <c r="AM581" s="36">
        <f t="shared" si="231"/>
        <v>39108.783606737423</v>
      </c>
      <c r="AN581" s="36">
        <f t="shared" si="232"/>
        <v>328788</v>
      </c>
      <c r="AO581" s="36">
        <f t="shared" si="222"/>
        <v>11650</v>
      </c>
      <c r="AP581" s="36">
        <f t="shared" si="223"/>
        <v>26018.550000000003</v>
      </c>
      <c r="AQ581" s="36">
        <f t="shared" si="233"/>
        <v>278029</v>
      </c>
      <c r="AR581" s="40">
        <f t="shared" si="224"/>
        <v>328788</v>
      </c>
      <c r="AS581" s="37"/>
      <c r="AT581" s="37">
        <f t="shared" si="225"/>
        <v>1</v>
      </c>
    </row>
    <row r="582" spans="1:46" ht="15" customHeight="1" x14ac:dyDescent="0.25">
      <c r="A582" s="43">
        <v>60</v>
      </c>
      <c r="B582" s="43">
        <v>1900</v>
      </c>
      <c r="C582" s="44" t="s">
        <v>568</v>
      </c>
      <c r="D582" s="35">
        <v>26046</v>
      </c>
      <c r="E582" s="36">
        <v>77</v>
      </c>
      <c r="F582" s="58">
        <f t="shared" si="210"/>
        <v>1.8864907251724818</v>
      </c>
      <c r="G582" s="52">
        <v>26</v>
      </c>
      <c r="H582" s="52">
        <v>45</v>
      </c>
      <c r="I582" s="37">
        <f t="shared" si="235"/>
        <v>57.777799999999999</v>
      </c>
      <c r="J582" s="37">
        <v>156</v>
      </c>
      <c r="K582" s="37">
        <v>145</v>
      </c>
      <c r="L582" s="37">
        <v>100</v>
      </c>
      <c r="M582" s="37">
        <v>91</v>
      </c>
      <c r="N582" s="48">
        <v>90</v>
      </c>
      <c r="O582" s="55">
        <v>78</v>
      </c>
      <c r="P582" s="45">
        <f t="shared" si="211"/>
        <v>156</v>
      </c>
      <c r="Q582" s="38">
        <f t="shared" si="212"/>
        <v>50.64</v>
      </c>
      <c r="R582" s="65">
        <v>118100</v>
      </c>
      <c r="S582" s="65">
        <v>1296000</v>
      </c>
      <c r="T582" s="66">
        <f t="shared" si="213"/>
        <v>9.1126539999999991</v>
      </c>
      <c r="U582" s="36">
        <v>3</v>
      </c>
      <c r="V582">
        <v>82</v>
      </c>
      <c r="W582">
        <f t="shared" si="226"/>
        <v>3.66</v>
      </c>
      <c r="X582" s="57">
        <v>13161.451073652999</v>
      </c>
      <c r="Y582" s="46">
        <v>35694</v>
      </c>
      <c r="Z582" s="37">
        <f t="shared" si="214"/>
        <v>0.42013600000000001</v>
      </c>
      <c r="AA582" s="37" t="str">
        <f t="shared" si="215"/>
        <v/>
      </c>
      <c r="AB582" s="37" t="str">
        <f t="shared" si="216"/>
        <v/>
      </c>
      <c r="AC582" s="76">
        <f t="shared" si="227"/>
        <v>613.16941190392231</v>
      </c>
      <c r="AD582" s="76">
        <f t="shared" si="228"/>
        <v>0</v>
      </c>
      <c r="AE582" s="76">
        <f t="shared" si="234"/>
        <v>0</v>
      </c>
      <c r="AF582" s="76" t="str">
        <f t="shared" si="229"/>
        <v/>
      </c>
      <c r="AG582" s="37" t="str">
        <f t="shared" si="217"/>
        <v/>
      </c>
      <c r="AH582" s="37" t="str">
        <f t="shared" si="218"/>
        <v/>
      </c>
      <c r="AI582" s="38">
        <f t="shared" si="230"/>
        <v>613.16999999999996</v>
      </c>
      <c r="AJ582" s="38">
        <f t="shared" si="219"/>
        <v>613.16999999999996</v>
      </c>
      <c r="AK582" s="36">
        <f t="shared" si="220"/>
        <v>41684</v>
      </c>
      <c r="AL582" s="39">
        <f t="shared" si="221"/>
        <v>0.12439734468690533</v>
      </c>
      <c r="AM582" s="36">
        <f t="shared" si="231"/>
        <v>1945.3256762138255</v>
      </c>
      <c r="AN582" s="36">
        <f t="shared" si="232"/>
        <v>27991</v>
      </c>
      <c r="AO582" s="36">
        <f t="shared" si="222"/>
        <v>770</v>
      </c>
      <c r="AP582" s="36">
        <f t="shared" si="223"/>
        <v>1784.7</v>
      </c>
      <c r="AQ582" s="36">
        <f t="shared" si="233"/>
        <v>25276</v>
      </c>
      <c r="AR582" s="40">
        <f t="shared" si="224"/>
        <v>27991</v>
      </c>
      <c r="AS582" s="37"/>
      <c r="AT582" s="37">
        <f t="shared" si="225"/>
        <v>1</v>
      </c>
    </row>
    <row r="583" spans="1:46" ht="15" customHeight="1" x14ac:dyDescent="0.25">
      <c r="A583" s="43">
        <v>80</v>
      </c>
      <c r="B583" s="43">
        <v>300</v>
      </c>
      <c r="C583" s="44" t="s">
        <v>569</v>
      </c>
      <c r="D583" s="35">
        <v>8347</v>
      </c>
      <c r="E583" s="36">
        <v>83</v>
      </c>
      <c r="F583" s="58">
        <f t="shared" si="210"/>
        <v>1.919078092376074</v>
      </c>
      <c r="G583" s="52">
        <v>12</v>
      </c>
      <c r="H583" s="52">
        <v>76</v>
      </c>
      <c r="I583" s="37">
        <f t="shared" si="235"/>
        <v>15.7895</v>
      </c>
      <c r="J583" s="37">
        <v>64</v>
      </c>
      <c r="K583" s="37">
        <v>69</v>
      </c>
      <c r="L583" s="37">
        <v>65</v>
      </c>
      <c r="M583" s="37">
        <v>75</v>
      </c>
      <c r="N583" s="48">
        <v>69</v>
      </c>
      <c r="O583" s="55">
        <v>84</v>
      </c>
      <c r="P583" s="45">
        <f t="shared" si="211"/>
        <v>84</v>
      </c>
      <c r="Q583" s="38">
        <f t="shared" si="212"/>
        <v>1.19</v>
      </c>
      <c r="R583" s="65">
        <v>279300</v>
      </c>
      <c r="S583" s="65">
        <v>6099285</v>
      </c>
      <c r="T583" s="66">
        <f t="shared" si="213"/>
        <v>4.5792250000000001</v>
      </c>
      <c r="U583" s="36">
        <v>14</v>
      </c>
      <c r="V583">
        <v>86</v>
      </c>
      <c r="W583">
        <f t="shared" si="226"/>
        <v>16.28</v>
      </c>
      <c r="X583" s="57">
        <v>47536.966649467999</v>
      </c>
      <c r="Y583" s="46">
        <v>20001</v>
      </c>
      <c r="Z583" s="37">
        <f t="shared" si="214"/>
        <v>0.42013600000000001</v>
      </c>
      <c r="AA583" s="37" t="str">
        <f t="shared" si="215"/>
        <v/>
      </c>
      <c r="AB583" s="37" t="str">
        <f t="shared" si="216"/>
        <v/>
      </c>
      <c r="AC583" s="76">
        <f t="shared" si="227"/>
        <v>620.36721180975007</v>
      </c>
      <c r="AD583" s="76">
        <f t="shared" si="228"/>
        <v>0</v>
      </c>
      <c r="AE583" s="76">
        <f t="shared" si="234"/>
        <v>0</v>
      </c>
      <c r="AF583" s="76" t="str">
        <f t="shared" si="229"/>
        <v/>
      </c>
      <c r="AG583" s="37" t="str">
        <f t="shared" si="217"/>
        <v/>
      </c>
      <c r="AH583" s="37" t="str">
        <f t="shared" si="218"/>
        <v/>
      </c>
      <c r="AI583" s="38">
        <f t="shared" si="230"/>
        <v>620.37</v>
      </c>
      <c r="AJ583" s="38">
        <f t="shared" si="219"/>
        <v>620.37</v>
      </c>
      <c r="AK583" s="36">
        <f t="shared" si="220"/>
        <v>31519</v>
      </c>
      <c r="AL583" s="39">
        <f t="shared" si="221"/>
        <v>0.12439734468690533</v>
      </c>
      <c r="AM583" s="36">
        <f t="shared" si="231"/>
        <v>2882.5352710849702</v>
      </c>
      <c r="AN583" s="36">
        <f t="shared" si="232"/>
        <v>11230</v>
      </c>
      <c r="AO583" s="36">
        <f t="shared" si="222"/>
        <v>830</v>
      </c>
      <c r="AP583" s="36">
        <f t="shared" si="223"/>
        <v>1000.0500000000001</v>
      </c>
      <c r="AQ583" s="36">
        <f t="shared" si="233"/>
        <v>7517</v>
      </c>
      <c r="AR583" s="40">
        <f t="shared" si="224"/>
        <v>11230</v>
      </c>
      <c r="AS583" s="37"/>
      <c r="AT583" s="37">
        <f t="shared" si="225"/>
        <v>1</v>
      </c>
    </row>
    <row r="584" spans="1:46" ht="15" customHeight="1" x14ac:dyDescent="0.25">
      <c r="A584" s="43">
        <v>18</v>
      </c>
      <c r="B584" s="43">
        <v>1600</v>
      </c>
      <c r="C584" s="44" t="s">
        <v>570</v>
      </c>
      <c r="D584" s="35">
        <v>0</v>
      </c>
      <c r="E584" s="36">
        <v>2033</v>
      </c>
      <c r="F584" s="58">
        <f t="shared" si="210"/>
        <v>3.3081373786380386</v>
      </c>
      <c r="G584" s="52">
        <v>101</v>
      </c>
      <c r="H584" s="52">
        <v>1422</v>
      </c>
      <c r="I584" s="37">
        <f t="shared" si="235"/>
        <v>7.1027000000000005</v>
      </c>
      <c r="J584" s="37">
        <v>1011</v>
      </c>
      <c r="K584" s="37">
        <v>1407</v>
      </c>
      <c r="L584" s="37">
        <v>1391</v>
      </c>
      <c r="M584" s="37">
        <v>1953</v>
      </c>
      <c r="N584" s="45">
        <v>1971</v>
      </c>
      <c r="O584" s="55">
        <v>1967</v>
      </c>
      <c r="P584" s="45">
        <f t="shared" si="211"/>
        <v>1971</v>
      </c>
      <c r="Q584" s="38">
        <f t="shared" si="212"/>
        <v>0</v>
      </c>
      <c r="R584" s="65">
        <v>62993200</v>
      </c>
      <c r="S584" s="65">
        <v>1077107356</v>
      </c>
      <c r="T584" s="66">
        <f t="shared" si="213"/>
        <v>5.8483679999999998</v>
      </c>
      <c r="U584" s="36">
        <v>428</v>
      </c>
      <c r="V584">
        <v>1730</v>
      </c>
      <c r="W584">
        <f t="shared" si="226"/>
        <v>24.74</v>
      </c>
      <c r="X584" s="57">
        <v>9366004.0721253995</v>
      </c>
      <c r="Y584" s="46">
        <v>2786010</v>
      </c>
      <c r="Z584" s="37">
        <f t="shared" si="214"/>
        <v>0.42013600000000001</v>
      </c>
      <c r="AA584" s="37" t="str">
        <f t="shared" si="215"/>
        <v/>
      </c>
      <c r="AB584" s="37" t="str">
        <f t="shared" si="216"/>
        <v/>
      </c>
      <c r="AC584" s="76">
        <f t="shared" si="227"/>
        <v>927.17845978143407</v>
      </c>
      <c r="AD584" s="76">
        <f t="shared" si="228"/>
        <v>0</v>
      </c>
      <c r="AE584" s="76">
        <f t="shared" si="234"/>
        <v>0</v>
      </c>
      <c r="AF584" s="76" t="str">
        <f t="shared" si="229"/>
        <v/>
      </c>
      <c r="AG584" s="37" t="str">
        <f t="shared" si="217"/>
        <v/>
      </c>
      <c r="AH584" s="37" t="str">
        <f t="shared" si="218"/>
        <v/>
      </c>
      <c r="AI584" s="38">
        <f t="shared" si="230"/>
        <v>927.18</v>
      </c>
      <c r="AJ584" s="38">
        <f t="shared" si="219"/>
        <v>927.18</v>
      </c>
      <c r="AK584" s="36">
        <f t="shared" si="220"/>
        <v>0</v>
      </c>
      <c r="AL584" s="39">
        <f t="shared" si="221"/>
        <v>0.12439734468690533</v>
      </c>
      <c r="AM584" s="36">
        <f t="shared" si="231"/>
        <v>0</v>
      </c>
      <c r="AN584" s="36">
        <f t="shared" si="232"/>
        <v>0</v>
      </c>
      <c r="AO584" s="36">
        <f t="shared" si="222"/>
        <v>20330</v>
      </c>
      <c r="AP584" s="36">
        <f t="shared" si="223"/>
        <v>139300.5</v>
      </c>
      <c r="AQ584" s="36">
        <f t="shared" si="233"/>
        <v>-20330</v>
      </c>
      <c r="AR584" s="40">
        <f t="shared" si="224"/>
        <v>0</v>
      </c>
      <c r="AS584" s="37"/>
      <c r="AT584" s="37">
        <f t="shared" si="225"/>
        <v>0</v>
      </c>
    </row>
    <row r="585" spans="1:46" ht="15" customHeight="1" x14ac:dyDescent="0.25">
      <c r="A585" s="43">
        <v>26</v>
      </c>
      <c r="B585" s="43">
        <v>700</v>
      </c>
      <c r="C585" s="44" t="s">
        <v>571</v>
      </c>
      <c r="D585" s="35">
        <v>11117</v>
      </c>
      <c r="E585" s="36">
        <v>52</v>
      </c>
      <c r="F585" s="58">
        <f t="shared" si="210"/>
        <v>1.7160033436347992</v>
      </c>
      <c r="G585" s="52">
        <v>14</v>
      </c>
      <c r="H585" s="52">
        <v>35</v>
      </c>
      <c r="I585" s="37">
        <f t="shared" si="235"/>
        <v>40</v>
      </c>
      <c r="J585" s="37">
        <v>137</v>
      </c>
      <c r="K585" s="37">
        <v>124</v>
      </c>
      <c r="L585" s="37">
        <v>86</v>
      </c>
      <c r="M585" s="37">
        <v>59</v>
      </c>
      <c r="N585" s="48">
        <v>70</v>
      </c>
      <c r="O585" s="55">
        <v>52</v>
      </c>
      <c r="P585" s="45">
        <f t="shared" si="211"/>
        <v>137</v>
      </c>
      <c r="Q585" s="38">
        <f t="shared" si="212"/>
        <v>62.04</v>
      </c>
      <c r="R585" s="65">
        <v>1184400</v>
      </c>
      <c r="S585" s="65">
        <v>6707276</v>
      </c>
      <c r="T585" s="66">
        <f t="shared" si="213"/>
        <v>17.658435000000001</v>
      </c>
      <c r="U585" s="36">
        <v>9</v>
      </c>
      <c r="V585">
        <v>88</v>
      </c>
      <c r="W585">
        <f t="shared" si="226"/>
        <v>10.23</v>
      </c>
      <c r="X585" s="57">
        <v>73992.094857467993</v>
      </c>
      <c r="Y585" s="46">
        <v>25435</v>
      </c>
      <c r="Z585" s="37">
        <f t="shared" si="214"/>
        <v>0.42013600000000001</v>
      </c>
      <c r="AA585" s="37" t="str">
        <f t="shared" si="215"/>
        <v/>
      </c>
      <c r="AB585" s="37" t="str">
        <f t="shared" si="216"/>
        <v/>
      </c>
      <c r="AC585" s="76">
        <f t="shared" si="227"/>
        <v>575.51267053202355</v>
      </c>
      <c r="AD585" s="76">
        <f t="shared" si="228"/>
        <v>0</v>
      </c>
      <c r="AE585" s="76">
        <f t="shared" si="234"/>
        <v>0</v>
      </c>
      <c r="AF585" s="76" t="str">
        <f t="shared" si="229"/>
        <v/>
      </c>
      <c r="AG585" s="37" t="str">
        <f t="shared" si="217"/>
        <v/>
      </c>
      <c r="AH585" s="37" t="str">
        <f t="shared" si="218"/>
        <v/>
      </c>
      <c r="AI585" s="38">
        <f t="shared" si="230"/>
        <v>575.51</v>
      </c>
      <c r="AJ585" s="38">
        <f t="shared" si="219"/>
        <v>575.51</v>
      </c>
      <c r="AK585" s="36">
        <f t="shared" si="220"/>
        <v>0</v>
      </c>
      <c r="AL585" s="39">
        <f t="shared" si="221"/>
        <v>0.12439734468690533</v>
      </c>
      <c r="AM585" s="36">
        <f t="shared" si="231"/>
        <v>-1382.9252808843266</v>
      </c>
      <c r="AN585" s="36">
        <f t="shared" si="232"/>
        <v>0</v>
      </c>
      <c r="AO585" s="36">
        <f t="shared" si="222"/>
        <v>520</v>
      </c>
      <c r="AP585" s="36">
        <f t="shared" si="223"/>
        <v>1271.75</v>
      </c>
      <c r="AQ585" s="36">
        <f t="shared" si="233"/>
        <v>10597</v>
      </c>
      <c r="AR585" s="40">
        <f t="shared" si="224"/>
        <v>10597</v>
      </c>
      <c r="AS585" s="37"/>
      <c r="AT585" s="37">
        <f t="shared" si="225"/>
        <v>1</v>
      </c>
    </row>
    <row r="586" spans="1:46" ht="15" customHeight="1" x14ac:dyDescent="0.25">
      <c r="A586" s="43">
        <v>13</v>
      </c>
      <c r="B586" s="43">
        <v>600</v>
      </c>
      <c r="C586" s="44" t="s">
        <v>572</v>
      </c>
      <c r="D586" s="35">
        <v>855681</v>
      </c>
      <c r="E586" s="36">
        <v>11115</v>
      </c>
      <c r="F586" s="58">
        <f t="shared" si="210"/>
        <v>4.0459094670350098</v>
      </c>
      <c r="G586" s="52">
        <v>246</v>
      </c>
      <c r="H586" s="52">
        <v>4103</v>
      </c>
      <c r="I586" s="37">
        <f t="shared" si="235"/>
        <v>5.9956000000000005</v>
      </c>
      <c r="J586" s="37">
        <v>1986</v>
      </c>
      <c r="K586" s="37">
        <v>3463</v>
      </c>
      <c r="L586" s="37">
        <v>4267</v>
      </c>
      <c r="M586" s="37">
        <v>8023</v>
      </c>
      <c r="N586" s="45">
        <v>10125</v>
      </c>
      <c r="O586" s="55">
        <v>10787</v>
      </c>
      <c r="P586" s="45">
        <f t="shared" si="211"/>
        <v>10787</v>
      </c>
      <c r="Q586" s="38">
        <f t="shared" si="212"/>
        <v>0</v>
      </c>
      <c r="R586" s="65">
        <v>153909600</v>
      </c>
      <c r="S586" s="65">
        <v>1339896300</v>
      </c>
      <c r="T586" s="66">
        <f t="shared" si="213"/>
        <v>11.48668</v>
      </c>
      <c r="U586" s="36">
        <v>1554</v>
      </c>
      <c r="V586">
        <v>10742</v>
      </c>
      <c r="W586">
        <f t="shared" si="226"/>
        <v>14.47</v>
      </c>
      <c r="X586" s="57">
        <v>12181505.112038599</v>
      </c>
      <c r="Y586" s="46">
        <v>5073950</v>
      </c>
      <c r="Z586" s="37">
        <f t="shared" si="214"/>
        <v>0.42013600000000001</v>
      </c>
      <c r="AA586" s="37" t="str">
        <f t="shared" si="215"/>
        <v/>
      </c>
      <c r="AB586" s="37" t="str">
        <f t="shared" si="216"/>
        <v/>
      </c>
      <c r="AC586" s="76">
        <f t="shared" si="227"/>
        <v>0</v>
      </c>
      <c r="AD586" s="76">
        <f t="shared" si="228"/>
        <v>0</v>
      </c>
      <c r="AE586" s="76">
        <f t="shared" si="234"/>
        <v>662.92990403800002</v>
      </c>
      <c r="AF586" s="76" t="str">
        <f t="shared" si="229"/>
        <v/>
      </c>
      <c r="AG586" s="37" t="str">
        <f t="shared" si="217"/>
        <v/>
      </c>
      <c r="AH586" s="37" t="str">
        <f t="shared" si="218"/>
        <v/>
      </c>
      <c r="AI586" s="38">
        <f t="shared" si="230"/>
        <v>662.93</v>
      </c>
      <c r="AJ586" s="38">
        <f t="shared" si="219"/>
        <v>662.93</v>
      </c>
      <c r="AK586" s="36">
        <f t="shared" si="220"/>
        <v>2250578</v>
      </c>
      <c r="AL586" s="39">
        <f t="shared" si="221"/>
        <v>0.12439734468690533</v>
      </c>
      <c r="AM586" s="36">
        <f t="shared" si="231"/>
        <v>173521.48291173019</v>
      </c>
      <c r="AN586" s="36">
        <f t="shared" si="232"/>
        <v>1029202</v>
      </c>
      <c r="AO586" s="36">
        <f t="shared" si="222"/>
        <v>111150</v>
      </c>
      <c r="AP586" s="36">
        <f t="shared" si="223"/>
        <v>253697.5</v>
      </c>
      <c r="AQ586" s="36">
        <f t="shared" si="233"/>
        <v>744531</v>
      </c>
      <c r="AR586" s="40">
        <f t="shared" si="224"/>
        <v>1029202</v>
      </c>
      <c r="AS586" s="37"/>
      <c r="AT586" s="37">
        <f t="shared" si="225"/>
        <v>1</v>
      </c>
    </row>
    <row r="587" spans="1:46" ht="15" customHeight="1" x14ac:dyDescent="0.25">
      <c r="A587" s="43">
        <v>52</v>
      </c>
      <c r="B587" s="43">
        <v>8800</v>
      </c>
      <c r="C587" s="44" t="s">
        <v>573</v>
      </c>
      <c r="D587" s="35">
        <v>1990551</v>
      </c>
      <c r="E587" s="36">
        <v>14461</v>
      </c>
      <c r="F587" s="58">
        <f t="shared" si="210"/>
        <v>4.1601983261165687</v>
      </c>
      <c r="G587" s="52">
        <v>770</v>
      </c>
      <c r="H587" s="52">
        <v>6136</v>
      </c>
      <c r="I587" s="37">
        <f t="shared" si="235"/>
        <v>12.5489</v>
      </c>
      <c r="J587" s="37">
        <v>7347</v>
      </c>
      <c r="K587" s="37">
        <v>9145</v>
      </c>
      <c r="L587" s="37">
        <v>10164</v>
      </c>
      <c r="M587" s="37">
        <v>11798</v>
      </c>
      <c r="N587" s="45">
        <v>13394</v>
      </c>
      <c r="O587" s="55">
        <v>14275</v>
      </c>
      <c r="P587" s="45">
        <f t="shared" si="211"/>
        <v>14275</v>
      </c>
      <c r="Q587" s="38">
        <f t="shared" si="212"/>
        <v>0</v>
      </c>
      <c r="R587" s="65">
        <v>245401800</v>
      </c>
      <c r="S587" s="65">
        <v>1540654600</v>
      </c>
      <c r="T587" s="66">
        <f t="shared" si="213"/>
        <v>15.928411000000001</v>
      </c>
      <c r="U587" s="36">
        <v>2206</v>
      </c>
      <c r="V587">
        <v>14356</v>
      </c>
      <c r="W587">
        <f t="shared" si="226"/>
        <v>15.37</v>
      </c>
      <c r="X587" s="57">
        <v>16121591.718702048</v>
      </c>
      <c r="Y587" s="46">
        <v>7123122</v>
      </c>
      <c r="Z587" s="37">
        <f t="shared" si="214"/>
        <v>0.42013600000000001</v>
      </c>
      <c r="AA587" s="37" t="str">
        <f t="shared" si="215"/>
        <v/>
      </c>
      <c r="AB587" s="37" t="str">
        <f t="shared" si="216"/>
        <v/>
      </c>
      <c r="AC587" s="76">
        <f t="shared" si="227"/>
        <v>0</v>
      </c>
      <c r="AD587" s="76">
        <f t="shared" si="228"/>
        <v>0</v>
      </c>
      <c r="AE587" s="76">
        <f t="shared" si="234"/>
        <v>768.63991330534998</v>
      </c>
      <c r="AF587" s="76" t="str">
        <f t="shared" si="229"/>
        <v/>
      </c>
      <c r="AG587" s="37" t="str">
        <f t="shared" si="217"/>
        <v/>
      </c>
      <c r="AH587" s="37" t="str">
        <f t="shared" si="218"/>
        <v/>
      </c>
      <c r="AI587" s="38">
        <f t="shared" si="230"/>
        <v>768.64</v>
      </c>
      <c r="AJ587" s="38">
        <f t="shared" si="219"/>
        <v>768.64</v>
      </c>
      <c r="AK587" s="36">
        <f t="shared" si="220"/>
        <v>4342042</v>
      </c>
      <c r="AL587" s="39">
        <f t="shared" si="221"/>
        <v>0.12439734468690533</v>
      </c>
      <c r="AM587" s="36">
        <f t="shared" si="231"/>
        <v>292519.23645515571</v>
      </c>
      <c r="AN587" s="36">
        <f t="shared" si="232"/>
        <v>2283070</v>
      </c>
      <c r="AO587" s="36">
        <f t="shared" si="222"/>
        <v>144610</v>
      </c>
      <c r="AP587" s="36">
        <f t="shared" si="223"/>
        <v>356156.10000000003</v>
      </c>
      <c r="AQ587" s="36">
        <f t="shared" si="233"/>
        <v>1845941</v>
      </c>
      <c r="AR587" s="40">
        <f t="shared" si="224"/>
        <v>2283070</v>
      </c>
      <c r="AS587" s="37"/>
      <c r="AT587" s="37">
        <f t="shared" si="225"/>
        <v>1</v>
      </c>
    </row>
    <row r="588" spans="1:46" ht="15" customHeight="1" x14ac:dyDescent="0.25">
      <c r="A588" s="43">
        <v>62</v>
      </c>
      <c r="B588" s="43">
        <v>1000</v>
      </c>
      <c r="C588" s="44" t="s">
        <v>574</v>
      </c>
      <c r="D588" s="35">
        <v>0</v>
      </c>
      <c r="E588" s="36">
        <v>5306</v>
      </c>
      <c r="F588" s="58">
        <f t="shared" ref="F588:F651" si="236">LOG10(E588)</f>
        <v>3.7247672456463103</v>
      </c>
      <c r="G588" s="52">
        <v>75</v>
      </c>
      <c r="H588" s="52">
        <v>1835</v>
      </c>
      <c r="I588" s="37">
        <f t="shared" si="235"/>
        <v>4.0872000000000002</v>
      </c>
      <c r="J588" s="37">
        <v>2002</v>
      </c>
      <c r="K588" s="37">
        <v>2846</v>
      </c>
      <c r="L588" s="37">
        <v>3386</v>
      </c>
      <c r="M588" s="37">
        <v>3883</v>
      </c>
      <c r="N588" s="45">
        <v>4469</v>
      </c>
      <c r="O588" s="55">
        <v>5272</v>
      </c>
      <c r="P588" s="45">
        <f t="shared" ref="P588:P651" si="237">MAX(J588:O588)</f>
        <v>5272</v>
      </c>
      <c r="Q588" s="38">
        <f t="shared" ref="Q588:Q651" si="238">ROUND(IF(100*(1-(E588/P588))&lt;0,0,100*(1-E588/P588)),2)</f>
        <v>0</v>
      </c>
      <c r="R588" s="65">
        <v>43117200</v>
      </c>
      <c r="S588" s="65">
        <v>1671756611</v>
      </c>
      <c r="T588" s="66">
        <f t="shared" ref="T588:T651" si="239">ROUND(R588/S588*100,6)</f>
        <v>2.5791550000000001</v>
      </c>
      <c r="U588" s="36">
        <v>1549</v>
      </c>
      <c r="V588">
        <v>5204</v>
      </c>
      <c r="W588">
        <f t="shared" si="226"/>
        <v>29.77</v>
      </c>
      <c r="X588" s="57">
        <v>17259491.832721401</v>
      </c>
      <c r="Y588" s="46">
        <v>2051403</v>
      </c>
      <c r="Z588" s="37">
        <f t="shared" ref="Z588:Z651" si="240">ROUND(Y$11/X$11,6)</f>
        <v>0.42013600000000001</v>
      </c>
      <c r="AA588" s="37" t="str">
        <f t="shared" ref="AA588:AA651" si="241">IF(AND(2500&lt;=E588,E588&lt;3000),(E588-2500)*0.002,"")</f>
        <v/>
      </c>
      <c r="AB588" s="37" t="str">
        <f t="shared" ref="AB588:AB651" si="242">IF(AND(10000&lt;=E588,E588&lt;11000),(11000-E588)*0.001,"")</f>
        <v/>
      </c>
      <c r="AC588" s="76">
        <f t="shared" si="227"/>
        <v>0</v>
      </c>
      <c r="AD588" s="76">
        <f t="shared" si="228"/>
        <v>630.57291708374999</v>
      </c>
      <c r="AE588" s="76">
        <f t="shared" si="234"/>
        <v>0</v>
      </c>
      <c r="AF588" s="76" t="str">
        <f t="shared" si="229"/>
        <v/>
      </c>
      <c r="AG588" s="37" t="str">
        <f t="shared" ref="AG588:AG651" si="243">IF(AND(10000&lt;=E588,E588&lt;11000),(AB588*AD588)+(AE588*(1-AB588)),"")</f>
        <v/>
      </c>
      <c r="AH588" s="37" t="str">
        <f t="shared" ref="AH588:AH651" si="244">IF(AND(AA588="",AB588=""),"",1)</f>
        <v/>
      </c>
      <c r="AI588" s="38">
        <f t="shared" si="230"/>
        <v>630.57000000000005</v>
      </c>
      <c r="AJ588" s="38">
        <f t="shared" ref="AJ588:AJ651" si="245">ROUND(AI588*AJ$2,2)</f>
        <v>630.57000000000005</v>
      </c>
      <c r="AK588" s="36">
        <f t="shared" ref="AK588:AK651" si="246">ROUND(IF((AJ588*E588)-(X588*Z588)&lt;0,0,(AJ588*E588)-(X588*Z588)),0)</f>
        <v>0</v>
      </c>
      <c r="AL588" s="39">
        <f t="shared" ref="AL588:AL651" si="247">$AL$11</f>
        <v>0.12439734468690533</v>
      </c>
      <c r="AM588" s="36">
        <f t="shared" si="231"/>
        <v>0</v>
      </c>
      <c r="AN588" s="36">
        <f t="shared" si="232"/>
        <v>0</v>
      </c>
      <c r="AO588" s="36">
        <f t="shared" ref="AO588:AO651" si="248">10*E588</f>
        <v>53060</v>
      </c>
      <c r="AP588" s="36">
        <f t="shared" ref="AP588:AP651" si="249">0.05*Y588</f>
        <v>102570.15000000001</v>
      </c>
      <c r="AQ588" s="36">
        <f t="shared" si="233"/>
        <v>-53060</v>
      </c>
      <c r="AR588" s="40">
        <f t="shared" ref="AR588:AR651" si="250">MAX(AN588,AQ588)</f>
        <v>0</v>
      </c>
      <c r="AS588" s="37"/>
      <c r="AT588" s="37">
        <f t="shared" ref="AT588:AT651" si="251">IF(AR588&gt;0,1,0)</f>
        <v>0</v>
      </c>
    </row>
    <row r="589" spans="1:46" ht="15" customHeight="1" x14ac:dyDescent="0.25">
      <c r="A589" s="43">
        <v>62</v>
      </c>
      <c r="B589" s="43">
        <v>200</v>
      </c>
      <c r="C589" s="44" t="s">
        <v>575</v>
      </c>
      <c r="D589" s="35">
        <v>1536692</v>
      </c>
      <c r="E589" s="36">
        <v>12397</v>
      </c>
      <c r="F589" s="58">
        <f t="shared" si="236"/>
        <v>4.0933166012043314</v>
      </c>
      <c r="G589" s="52">
        <v>425</v>
      </c>
      <c r="H589" s="52">
        <v>4621</v>
      </c>
      <c r="I589" s="37">
        <f t="shared" si="235"/>
        <v>9.1970999999999989</v>
      </c>
      <c r="J589" s="37">
        <v>11950</v>
      </c>
      <c r="K589" s="37">
        <v>11921</v>
      </c>
      <c r="L589" s="37">
        <v>12376</v>
      </c>
      <c r="M589" s="37">
        <v>11929</v>
      </c>
      <c r="N589" s="45">
        <v>11460</v>
      </c>
      <c r="O589" s="55">
        <v>12364</v>
      </c>
      <c r="P589" s="45">
        <f t="shared" si="237"/>
        <v>12376</v>
      </c>
      <c r="Q589" s="38">
        <f t="shared" si="238"/>
        <v>0</v>
      </c>
      <c r="R589" s="65">
        <v>117083800</v>
      </c>
      <c r="S589" s="65">
        <v>1321947990</v>
      </c>
      <c r="T589" s="66">
        <f t="shared" si="239"/>
        <v>8.8569139999999997</v>
      </c>
      <c r="U589" s="36">
        <v>1683</v>
      </c>
      <c r="V589">
        <v>12395</v>
      </c>
      <c r="W589">
        <f t="shared" ref="W589:W652" si="252">ROUND(U589/V589*100,2)</f>
        <v>13.58</v>
      </c>
      <c r="X589" s="57">
        <v>14359487.6467309</v>
      </c>
      <c r="Y589" s="46">
        <v>5820296</v>
      </c>
      <c r="Z589" s="37">
        <f t="shared" si="240"/>
        <v>0.42013600000000001</v>
      </c>
      <c r="AA589" s="37" t="str">
        <f t="shared" si="241"/>
        <v/>
      </c>
      <c r="AB589" s="37" t="str">
        <f t="shared" si="242"/>
        <v/>
      </c>
      <c r="AC589" s="76">
        <f t="shared" ref="AC589:AC652" si="253">IF(E589&lt;3000, 196.487+(220.877*F589),0)</f>
        <v>0</v>
      </c>
      <c r="AD589" s="76">
        <f t="shared" ref="AD589:AD652" si="254">IF((AND(2500&lt;=E589,E589&lt;11000)),1.15*(497.308+(6.667*I589)+(9.215*T589)+(16.081*Q589)),0)</f>
        <v>0</v>
      </c>
      <c r="AE589" s="76">
        <f t="shared" si="234"/>
        <v>665.42996522089982</v>
      </c>
      <c r="AF589" s="76" t="str">
        <f t="shared" ref="AF589:AF652" si="255">IF(AND(2500&lt;=E589,E589&lt;3000),(AA589*AD589)+((1-AA589)*AC589),"")</f>
        <v/>
      </c>
      <c r="AG589" s="37" t="str">
        <f t="shared" si="243"/>
        <v/>
      </c>
      <c r="AH589" s="37" t="str">
        <f t="shared" si="244"/>
        <v/>
      </c>
      <c r="AI589" s="38">
        <f t="shared" ref="AI589:AI652" si="256">ROUND(IF(AH589="",MAX(AC589,AD589,AE589),MAX(AF589,AG589)),2)</f>
        <v>665.43</v>
      </c>
      <c r="AJ589" s="38">
        <f t="shared" si="245"/>
        <v>665.43</v>
      </c>
      <c r="AK589" s="36">
        <f t="shared" si="246"/>
        <v>2216398</v>
      </c>
      <c r="AL589" s="39">
        <f t="shared" si="247"/>
        <v>0.12439734468690533</v>
      </c>
      <c r="AM589" s="36">
        <f t="shared" ref="AM589:AM652" si="257">(AK589-D589)*AL589</f>
        <v>84553.621567757669</v>
      </c>
      <c r="AN589" s="36">
        <f t="shared" ref="AN589:AN652" si="258">ROUND(MAX(IF(D589&lt;AK589,D589+AM589,AK589),0),0)</f>
        <v>1621246</v>
      </c>
      <c r="AO589" s="36">
        <f t="shared" si="248"/>
        <v>123970</v>
      </c>
      <c r="AP589" s="36">
        <f t="shared" si="249"/>
        <v>291014.8</v>
      </c>
      <c r="AQ589" s="36">
        <f t="shared" ref="AQ589:AQ652" si="259">ROUND(MAX(D589-MIN(AO589:AP589)),0)</f>
        <v>1412722</v>
      </c>
      <c r="AR589" s="40">
        <f t="shared" si="250"/>
        <v>1621246</v>
      </c>
      <c r="AS589" s="37"/>
      <c r="AT589" s="37">
        <f t="shared" si="251"/>
        <v>1</v>
      </c>
    </row>
    <row r="590" spans="1:46" ht="15" customHeight="1" x14ac:dyDescent="0.25">
      <c r="A590" s="43">
        <v>66</v>
      </c>
      <c r="B590" s="43">
        <v>9700</v>
      </c>
      <c r="C590" s="44" t="s">
        <v>576</v>
      </c>
      <c r="D590" s="35">
        <v>3346845</v>
      </c>
      <c r="E590" s="36">
        <v>20547</v>
      </c>
      <c r="F590" s="58">
        <f t="shared" si="236"/>
        <v>4.3127484209295606</v>
      </c>
      <c r="G590" s="52">
        <v>1157</v>
      </c>
      <c r="H590" s="52">
        <v>6661</v>
      </c>
      <c r="I590" s="37">
        <f t="shared" si="235"/>
        <v>17.369799999999998</v>
      </c>
      <c r="J590" s="37">
        <v>10235</v>
      </c>
      <c r="K590" s="37">
        <v>12562</v>
      </c>
      <c r="L590" s="37">
        <v>14684</v>
      </c>
      <c r="M590" s="37">
        <v>17147</v>
      </c>
      <c r="N590" s="45">
        <v>20007</v>
      </c>
      <c r="O590" s="55">
        <v>20790</v>
      </c>
      <c r="P590" s="45">
        <f t="shared" si="237"/>
        <v>20790</v>
      </c>
      <c r="Q590" s="38">
        <f t="shared" si="238"/>
        <v>1.17</v>
      </c>
      <c r="R590" s="65">
        <v>259771400</v>
      </c>
      <c r="S590" s="65">
        <v>1951448510</v>
      </c>
      <c r="T590" s="66">
        <f t="shared" si="239"/>
        <v>13.311722</v>
      </c>
      <c r="U590" s="36">
        <v>3039</v>
      </c>
      <c r="V590">
        <v>20374</v>
      </c>
      <c r="W590">
        <f t="shared" si="252"/>
        <v>14.92</v>
      </c>
      <c r="X590" s="57">
        <v>21577801.16399673</v>
      </c>
      <c r="Y590" s="46">
        <v>11233003</v>
      </c>
      <c r="Z590" s="37">
        <f t="shared" si="240"/>
        <v>0.42013600000000001</v>
      </c>
      <c r="AA590" s="37" t="str">
        <f t="shared" si="241"/>
        <v/>
      </c>
      <c r="AB590" s="37" t="str">
        <f t="shared" si="242"/>
        <v/>
      </c>
      <c r="AC590" s="76">
        <f t="shared" si="253"/>
        <v>0</v>
      </c>
      <c r="AD590" s="76">
        <f t="shared" si="254"/>
        <v>0</v>
      </c>
      <c r="AE590" s="76">
        <f t="shared" si="234"/>
        <v>805.76638727569969</v>
      </c>
      <c r="AF590" s="76" t="str">
        <f t="shared" si="255"/>
        <v/>
      </c>
      <c r="AG590" s="37" t="str">
        <f t="shared" si="243"/>
        <v/>
      </c>
      <c r="AH590" s="37" t="str">
        <f t="shared" si="244"/>
        <v/>
      </c>
      <c r="AI590" s="38">
        <f t="shared" si="256"/>
        <v>805.77</v>
      </c>
      <c r="AJ590" s="38">
        <f t="shared" si="245"/>
        <v>805.77</v>
      </c>
      <c r="AK590" s="36">
        <f t="shared" si="246"/>
        <v>7490545</v>
      </c>
      <c r="AL590" s="39">
        <f t="shared" si="247"/>
        <v>0.12439734468690533</v>
      </c>
      <c r="AM590" s="36">
        <f t="shared" si="257"/>
        <v>515465.2771791296</v>
      </c>
      <c r="AN590" s="36">
        <f t="shared" si="258"/>
        <v>3862310</v>
      </c>
      <c r="AO590" s="36">
        <f t="shared" si="248"/>
        <v>205470</v>
      </c>
      <c r="AP590" s="36">
        <f t="shared" si="249"/>
        <v>561650.15</v>
      </c>
      <c r="AQ590" s="36">
        <f t="shared" si="259"/>
        <v>3141375</v>
      </c>
      <c r="AR590" s="40">
        <f t="shared" si="250"/>
        <v>3862310</v>
      </c>
      <c r="AS590" s="37"/>
      <c r="AT590" s="37">
        <f t="shared" si="251"/>
        <v>1</v>
      </c>
    </row>
    <row r="591" spans="1:46" ht="15" customHeight="1" x14ac:dyDescent="0.25">
      <c r="A591" s="43">
        <v>36</v>
      </c>
      <c r="B591" s="43">
        <v>1900</v>
      </c>
      <c r="C591" s="44" t="s">
        <v>577</v>
      </c>
      <c r="D591" s="35">
        <v>56500</v>
      </c>
      <c r="E591" s="36">
        <v>153</v>
      </c>
      <c r="F591" s="58">
        <f t="shared" si="236"/>
        <v>2.1846914308175989</v>
      </c>
      <c r="G591" s="52">
        <v>46</v>
      </c>
      <c r="H591" s="52">
        <v>127</v>
      </c>
      <c r="I591" s="37">
        <f t="shared" si="235"/>
        <v>36.220500000000001</v>
      </c>
      <c r="J591" s="37">
        <v>351</v>
      </c>
      <c r="K591" s="37">
        <v>312</v>
      </c>
      <c r="L591" s="37">
        <v>283</v>
      </c>
      <c r="M591" s="37">
        <v>230</v>
      </c>
      <c r="N591" s="48">
        <v>200</v>
      </c>
      <c r="O591" s="55">
        <v>155</v>
      </c>
      <c r="P591" s="45">
        <f t="shared" si="237"/>
        <v>351</v>
      </c>
      <c r="Q591" s="38">
        <f t="shared" si="238"/>
        <v>56.41</v>
      </c>
      <c r="R591" s="65">
        <v>1652300</v>
      </c>
      <c r="S591" s="65">
        <v>8971358</v>
      </c>
      <c r="T591" s="66">
        <f t="shared" si="239"/>
        <v>18.417501999999999</v>
      </c>
      <c r="U591" s="36">
        <v>64</v>
      </c>
      <c r="V591">
        <v>202</v>
      </c>
      <c r="W591">
        <f t="shared" si="252"/>
        <v>31.68</v>
      </c>
      <c r="X591" s="57">
        <v>71798.374073733794</v>
      </c>
      <c r="Y591" s="46">
        <v>60004</v>
      </c>
      <c r="Z591" s="37">
        <f t="shared" si="240"/>
        <v>0.42013600000000001</v>
      </c>
      <c r="AA591" s="37" t="str">
        <f t="shared" si="241"/>
        <v/>
      </c>
      <c r="AB591" s="37" t="str">
        <f t="shared" si="242"/>
        <v/>
      </c>
      <c r="AC591" s="76">
        <f t="shared" si="253"/>
        <v>679.03508916469877</v>
      </c>
      <c r="AD591" s="76">
        <f t="shared" si="254"/>
        <v>0</v>
      </c>
      <c r="AE591" s="76">
        <f t="shared" si="234"/>
        <v>0</v>
      </c>
      <c r="AF591" s="76" t="str">
        <f t="shared" si="255"/>
        <v/>
      </c>
      <c r="AG591" s="37" t="str">
        <f t="shared" si="243"/>
        <v/>
      </c>
      <c r="AH591" s="37" t="str">
        <f t="shared" si="244"/>
        <v/>
      </c>
      <c r="AI591" s="38">
        <f t="shared" si="256"/>
        <v>679.04</v>
      </c>
      <c r="AJ591" s="38">
        <f t="shared" si="245"/>
        <v>679.04</v>
      </c>
      <c r="AK591" s="36">
        <f t="shared" si="246"/>
        <v>73728</v>
      </c>
      <c r="AL591" s="39">
        <f t="shared" si="247"/>
        <v>0.12439734468690533</v>
      </c>
      <c r="AM591" s="36">
        <f t="shared" si="257"/>
        <v>2143.1174542660051</v>
      </c>
      <c r="AN591" s="36">
        <f t="shared" si="258"/>
        <v>58643</v>
      </c>
      <c r="AO591" s="36">
        <f t="shared" si="248"/>
        <v>1530</v>
      </c>
      <c r="AP591" s="36">
        <f t="shared" si="249"/>
        <v>3000.2000000000003</v>
      </c>
      <c r="AQ591" s="36">
        <f t="shared" si="259"/>
        <v>54970</v>
      </c>
      <c r="AR591" s="40">
        <f t="shared" si="250"/>
        <v>58643</v>
      </c>
      <c r="AS591" s="37"/>
      <c r="AT591" s="37">
        <f t="shared" si="251"/>
        <v>1</v>
      </c>
    </row>
    <row r="592" spans="1:46" ht="15" customHeight="1" x14ac:dyDescent="0.25">
      <c r="A592" s="43">
        <v>46</v>
      </c>
      <c r="B592" s="43">
        <v>700</v>
      </c>
      <c r="C592" s="44" t="s">
        <v>578</v>
      </c>
      <c r="D592" s="35">
        <v>59117</v>
      </c>
      <c r="E592" s="36">
        <v>221</v>
      </c>
      <c r="F592" s="58">
        <f t="shared" si="236"/>
        <v>2.3443922736851106</v>
      </c>
      <c r="G592" s="52">
        <v>17</v>
      </c>
      <c r="H592" s="52">
        <v>117</v>
      </c>
      <c r="I592" s="37">
        <f t="shared" si="235"/>
        <v>14.529900000000001</v>
      </c>
      <c r="J592" s="37">
        <v>188</v>
      </c>
      <c r="K592" s="37">
        <v>269</v>
      </c>
      <c r="L592" s="37">
        <v>276</v>
      </c>
      <c r="M592" s="37">
        <v>262</v>
      </c>
      <c r="N592" s="48">
        <v>227</v>
      </c>
      <c r="O592" s="55">
        <v>223</v>
      </c>
      <c r="P592" s="45">
        <f t="shared" si="237"/>
        <v>276</v>
      </c>
      <c r="Q592" s="38">
        <f t="shared" si="238"/>
        <v>19.93</v>
      </c>
      <c r="R592" s="65">
        <v>202500</v>
      </c>
      <c r="S592" s="65">
        <v>7663100</v>
      </c>
      <c r="T592" s="66">
        <f t="shared" si="239"/>
        <v>2.6425339999999999</v>
      </c>
      <c r="U592" s="36">
        <v>77</v>
      </c>
      <c r="V592">
        <v>223</v>
      </c>
      <c r="W592">
        <f t="shared" si="252"/>
        <v>34.53</v>
      </c>
      <c r="X592" s="57">
        <v>74163.731757488495</v>
      </c>
      <c r="Y592" s="46">
        <v>53700</v>
      </c>
      <c r="Z592" s="37">
        <f t="shared" si="240"/>
        <v>0.42013600000000001</v>
      </c>
      <c r="AA592" s="37" t="str">
        <f t="shared" si="241"/>
        <v/>
      </c>
      <c r="AB592" s="37" t="str">
        <f t="shared" si="242"/>
        <v/>
      </c>
      <c r="AC592" s="76">
        <f t="shared" si="253"/>
        <v>714.30933223474619</v>
      </c>
      <c r="AD592" s="76">
        <f t="shared" si="254"/>
        <v>0</v>
      </c>
      <c r="AE592" s="76">
        <f t="shared" ref="AE592:AE655" si="260">IF(E592&gt;=10000,1.15*(293.056+(8.572*I592)+(11.494*W592)+(5.719*T592)+(9.484*Q592)),0)</f>
        <v>0</v>
      </c>
      <c r="AF592" s="76" t="str">
        <f t="shared" si="255"/>
        <v/>
      </c>
      <c r="AG592" s="37" t="str">
        <f t="shared" si="243"/>
        <v/>
      </c>
      <c r="AH592" s="37" t="str">
        <f t="shared" si="244"/>
        <v/>
      </c>
      <c r="AI592" s="38">
        <f t="shared" si="256"/>
        <v>714.31</v>
      </c>
      <c r="AJ592" s="38">
        <f t="shared" si="245"/>
        <v>714.31</v>
      </c>
      <c r="AK592" s="36">
        <f t="shared" si="246"/>
        <v>126704</v>
      </c>
      <c r="AL592" s="39">
        <f t="shared" si="247"/>
        <v>0.12439734468690533</v>
      </c>
      <c r="AM592" s="36">
        <f t="shared" si="257"/>
        <v>8407.6433353538705</v>
      </c>
      <c r="AN592" s="36">
        <f t="shared" si="258"/>
        <v>67525</v>
      </c>
      <c r="AO592" s="36">
        <f t="shared" si="248"/>
        <v>2210</v>
      </c>
      <c r="AP592" s="36">
        <f t="shared" si="249"/>
        <v>2685</v>
      </c>
      <c r="AQ592" s="36">
        <f t="shared" si="259"/>
        <v>56907</v>
      </c>
      <c r="AR592" s="40">
        <f t="shared" si="250"/>
        <v>67525</v>
      </c>
      <c r="AS592" s="37"/>
      <c r="AT592" s="37">
        <f t="shared" si="251"/>
        <v>1</v>
      </c>
    </row>
    <row r="593" spans="1:46" ht="15" customHeight="1" x14ac:dyDescent="0.25">
      <c r="A593" s="43">
        <v>10</v>
      </c>
      <c r="B593" s="43">
        <v>900</v>
      </c>
      <c r="C593" s="44" t="s">
        <v>579</v>
      </c>
      <c r="D593" s="35">
        <v>517631</v>
      </c>
      <c r="E593" s="36">
        <v>3992</v>
      </c>
      <c r="F593" s="58">
        <f t="shared" si="236"/>
        <v>3.6011905326153335</v>
      </c>
      <c r="G593" s="52">
        <v>199</v>
      </c>
      <c r="H593" s="52">
        <v>1433</v>
      </c>
      <c r="I593" s="37">
        <f t="shared" si="235"/>
        <v>13.886999999999999</v>
      </c>
      <c r="J593" s="37">
        <v>1669</v>
      </c>
      <c r="K593" s="37">
        <v>2456</v>
      </c>
      <c r="L593" s="37">
        <v>2705</v>
      </c>
      <c r="M593" s="37">
        <v>3108</v>
      </c>
      <c r="N593" s="45">
        <v>3549</v>
      </c>
      <c r="O593" s="55">
        <v>3863</v>
      </c>
      <c r="P593" s="45">
        <f t="shared" si="237"/>
        <v>3863</v>
      </c>
      <c r="Q593" s="38">
        <f t="shared" si="238"/>
        <v>0</v>
      </c>
      <c r="R593" s="65">
        <v>61731600</v>
      </c>
      <c r="S593" s="65">
        <v>422422700</v>
      </c>
      <c r="T593" s="66">
        <f t="shared" si="239"/>
        <v>14.613702999999999</v>
      </c>
      <c r="U593" s="36">
        <v>498</v>
      </c>
      <c r="V593">
        <v>3838</v>
      </c>
      <c r="W593">
        <f t="shared" si="252"/>
        <v>12.98</v>
      </c>
      <c r="X593" s="57">
        <v>4333203.4292646898</v>
      </c>
      <c r="Y593" s="46">
        <v>3124167</v>
      </c>
      <c r="Z593" s="37">
        <f t="shared" si="240"/>
        <v>0.42013600000000001</v>
      </c>
      <c r="AA593" s="37" t="str">
        <f t="shared" si="241"/>
        <v/>
      </c>
      <c r="AB593" s="37" t="str">
        <f t="shared" si="242"/>
        <v/>
      </c>
      <c r="AC593" s="76">
        <f t="shared" si="253"/>
        <v>0</v>
      </c>
      <c r="AD593" s="76">
        <f t="shared" si="254"/>
        <v>833.24158746674993</v>
      </c>
      <c r="AE593" s="76">
        <f t="shared" si="260"/>
        <v>0</v>
      </c>
      <c r="AF593" s="76" t="str">
        <f t="shared" si="255"/>
        <v/>
      </c>
      <c r="AG593" s="37" t="str">
        <f t="shared" si="243"/>
        <v/>
      </c>
      <c r="AH593" s="37" t="str">
        <f t="shared" si="244"/>
        <v/>
      </c>
      <c r="AI593" s="38">
        <f t="shared" si="256"/>
        <v>833.24</v>
      </c>
      <c r="AJ593" s="38">
        <f t="shared" si="245"/>
        <v>833.24</v>
      </c>
      <c r="AK593" s="36">
        <f t="shared" si="246"/>
        <v>1505759</v>
      </c>
      <c r="AL593" s="39">
        <f t="shared" si="247"/>
        <v>0.12439734468690533</v>
      </c>
      <c r="AM593" s="36">
        <f t="shared" si="257"/>
        <v>122920.49941078239</v>
      </c>
      <c r="AN593" s="36">
        <f t="shared" si="258"/>
        <v>640551</v>
      </c>
      <c r="AO593" s="36">
        <f t="shared" si="248"/>
        <v>39920</v>
      </c>
      <c r="AP593" s="36">
        <f t="shared" si="249"/>
        <v>156208.35</v>
      </c>
      <c r="AQ593" s="36">
        <f t="shared" si="259"/>
        <v>477711</v>
      </c>
      <c r="AR593" s="40">
        <f t="shared" si="250"/>
        <v>640551</v>
      </c>
      <c r="AS593" s="37"/>
      <c r="AT593" s="37">
        <f t="shared" si="251"/>
        <v>1</v>
      </c>
    </row>
    <row r="594" spans="1:46" ht="15" customHeight="1" x14ac:dyDescent="0.25">
      <c r="A594" s="43">
        <v>2</v>
      </c>
      <c r="B594" s="43">
        <v>700</v>
      </c>
      <c r="C594" s="44" t="s">
        <v>580</v>
      </c>
      <c r="D594" s="35">
        <v>0</v>
      </c>
      <c r="E594" s="36">
        <v>4529</v>
      </c>
      <c r="F594" s="58">
        <f t="shared" si="236"/>
        <v>3.6560023206829571</v>
      </c>
      <c r="G594" s="52">
        <v>142</v>
      </c>
      <c r="H594" s="52">
        <v>1446</v>
      </c>
      <c r="I594" s="37">
        <f t="shared" si="235"/>
        <v>9.8201999999999998</v>
      </c>
      <c r="J594" s="37">
        <v>1129</v>
      </c>
      <c r="K594" s="37">
        <v>1976</v>
      </c>
      <c r="L594" s="37">
        <v>2401</v>
      </c>
      <c r="M594" s="37">
        <v>3557</v>
      </c>
      <c r="N594" s="45">
        <v>4443</v>
      </c>
      <c r="O594" s="55">
        <v>4536</v>
      </c>
      <c r="P594" s="45">
        <f t="shared" si="237"/>
        <v>4536</v>
      </c>
      <c r="Q594" s="38">
        <f t="shared" si="238"/>
        <v>0.15</v>
      </c>
      <c r="R594" s="65">
        <v>52877500</v>
      </c>
      <c r="S594" s="65">
        <v>808349963</v>
      </c>
      <c r="T594" s="66">
        <f t="shared" si="239"/>
        <v>6.5414120000000002</v>
      </c>
      <c r="U594" s="36">
        <v>430</v>
      </c>
      <c r="V594">
        <v>4521</v>
      </c>
      <c r="W594">
        <f t="shared" si="252"/>
        <v>9.51</v>
      </c>
      <c r="X594" s="57">
        <v>8255170.5052853897</v>
      </c>
      <c r="Y594" s="46">
        <v>1718753</v>
      </c>
      <c r="Z594" s="37">
        <f t="shared" si="240"/>
        <v>0.42013600000000001</v>
      </c>
      <c r="AA594" s="37" t="str">
        <f t="shared" si="241"/>
        <v/>
      </c>
      <c r="AB594" s="37" t="str">
        <f t="shared" si="242"/>
        <v/>
      </c>
      <c r="AC594" s="76">
        <f t="shared" si="253"/>
        <v>0</v>
      </c>
      <c r="AD594" s="76">
        <f t="shared" si="254"/>
        <v>719.29111522699986</v>
      </c>
      <c r="AE594" s="76">
        <f t="shared" si="260"/>
        <v>0</v>
      </c>
      <c r="AF594" s="76" t="str">
        <f t="shared" si="255"/>
        <v/>
      </c>
      <c r="AG594" s="37" t="str">
        <f t="shared" si="243"/>
        <v/>
      </c>
      <c r="AH594" s="37" t="str">
        <f t="shared" si="244"/>
        <v/>
      </c>
      <c r="AI594" s="38">
        <f t="shared" si="256"/>
        <v>719.29</v>
      </c>
      <c r="AJ594" s="38">
        <f t="shared" si="245"/>
        <v>719.29</v>
      </c>
      <c r="AK594" s="36">
        <f t="shared" si="246"/>
        <v>0</v>
      </c>
      <c r="AL594" s="39">
        <f t="shared" si="247"/>
        <v>0.12439734468690533</v>
      </c>
      <c r="AM594" s="36">
        <f t="shared" si="257"/>
        <v>0</v>
      </c>
      <c r="AN594" s="36">
        <f t="shared" si="258"/>
        <v>0</v>
      </c>
      <c r="AO594" s="36">
        <f t="shared" si="248"/>
        <v>45290</v>
      </c>
      <c r="AP594" s="36">
        <f t="shared" si="249"/>
        <v>85937.650000000009</v>
      </c>
      <c r="AQ594" s="36">
        <f t="shared" si="259"/>
        <v>-45290</v>
      </c>
      <c r="AR594" s="40">
        <f t="shared" si="250"/>
        <v>0</v>
      </c>
      <c r="AS594" s="37"/>
      <c r="AT594" s="37">
        <f t="shared" si="251"/>
        <v>0</v>
      </c>
    </row>
    <row r="595" spans="1:46" ht="15" customHeight="1" x14ac:dyDescent="0.25">
      <c r="A595" s="43">
        <v>2</v>
      </c>
      <c r="B595" s="43">
        <v>1800</v>
      </c>
      <c r="C595" s="44" t="s">
        <v>581</v>
      </c>
      <c r="D595" s="35">
        <v>0</v>
      </c>
      <c r="E595" s="36">
        <v>9009</v>
      </c>
      <c r="F595" s="58">
        <f t="shared" si="236"/>
        <v>3.9546765869186435</v>
      </c>
      <c r="G595" s="52">
        <v>100</v>
      </c>
      <c r="H595" s="52">
        <v>3165</v>
      </c>
      <c r="I595" s="37">
        <f t="shared" si="235"/>
        <v>3.1595999999999997</v>
      </c>
      <c r="J595" s="37">
        <v>1674</v>
      </c>
      <c r="K595" s="37">
        <v>3926</v>
      </c>
      <c r="L595" s="37">
        <v>5441</v>
      </c>
      <c r="M595" s="37">
        <v>6903</v>
      </c>
      <c r="N595" s="45">
        <v>8031</v>
      </c>
      <c r="O595" s="55">
        <v>8929</v>
      </c>
      <c r="P595" s="45">
        <f t="shared" si="237"/>
        <v>8929</v>
      </c>
      <c r="Q595" s="38">
        <f t="shared" si="238"/>
        <v>0</v>
      </c>
      <c r="R595" s="65">
        <v>41652000</v>
      </c>
      <c r="S595" s="65">
        <v>1495842673</v>
      </c>
      <c r="T595" s="66">
        <f t="shared" si="239"/>
        <v>2.7845170000000001</v>
      </c>
      <c r="U595" s="36">
        <v>1178</v>
      </c>
      <c r="V595">
        <v>8870</v>
      </c>
      <c r="W595">
        <f t="shared" si="252"/>
        <v>13.28</v>
      </c>
      <c r="X595" s="57">
        <v>14638531.275157601</v>
      </c>
      <c r="Y595" s="46">
        <v>2819483</v>
      </c>
      <c r="Z595" s="37">
        <f t="shared" si="240"/>
        <v>0.42013600000000001</v>
      </c>
      <c r="AA595" s="37" t="str">
        <f t="shared" si="241"/>
        <v/>
      </c>
      <c r="AB595" s="37" t="str">
        <f t="shared" si="242"/>
        <v/>
      </c>
      <c r="AC595" s="76">
        <f t="shared" si="253"/>
        <v>0</v>
      </c>
      <c r="AD595" s="76">
        <f t="shared" si="254"/>
        <v>625.63723395824991</v>
      </c>
      <c r="AE595" s="76">
        <f t="shared" si="260"/>
        <v>0</v>
      </c>
      <c r="AF595" s="76" t="str">
        <f t="shared" si="255"/>
        <v/>
      </c>
      <c r="AG595" s="37" t="str">
        <f t="shared" si="243"/>
        <v/>
      </c>
      <c r="AH595" s="37" t="str">
        <f t="shared" si="244"/>
        <v/>
      </c>
      <c r="AI595" s="38">
        <f t="shared" si="256"/>
        <v>625.64</v>
      </c>
      <c r="AJ595" s="38">
        <f t="shared" si="245"/>
        <v>625.64</v>
      </c>
      <c r="AK595" s="36">
        <f t="shared" si="246"/>
        <v>0</v>
      </c>
      <c r="AL595" s="39">
        <f t="shared" si="247"/>
        <v>0.12439734468690533</v>
      </c>
      <c r="AM595" s="36">
        <f t="shared" si="257"/>
        <v>0</v>
      </c>
      <c r="AN595" s="36">
        <f t="shared" si="258"/>
        <v>0</v>
      </c>
      <c r="AO595" s="36">
        <f t="shared" si="248"/>
        <v>90090</v>
      </c>
      <c r="AP595" s="36">
        <f t="shared" si="249"/>
        <v>140974.15</v>
      </c>
      <c r="AQ595" s="36">
        <f t="shared" si="259"/>
        <v>-90090</v>
      </c>
      <c r="AR595" s="40">
        <f t="shared" si="250"/>
        <v>0</v>
      </c>
      <c r="AS595" s="37"/>
      <c r="AT595" s="37">
        <f t="shared" si="251"/>
        <v>0</v>
      </c>
    </row>
    <row r="596" spans="1:46" ht="15" customHeight="1" x14ac:dyDescent="0.25">
      <c r="A596" s="43">
        <v>82</v>
      </c>
      <c r="B596" s="43">
        <v>1700</v>
      </c>
      <c r="C596" s="44" t="s">
        <v>582</v>
      </c>
      <c r="D596" s="35">
        <v>0</v>
      </c>
      <c r="E596" s="36">
        <v>4830</v>
      </c>
      <c r="F596" s="58">
        <f t="shared" si="236"/>
        <v>3.6839471307515121</v>
      </c>
      <c r="G596" s="52">
        <v>260</v>
      </c>
      <c r="H596" s="52">
        <v>2325</v>
      </c>
      <c r="I596" s="37">
        <f t="shared" si="235"/>
        <v>11.1828</v>
      </c>
      <c r="J596" s="37">
        <v>1238</v>
      </c>
      <c r="K596" s="37">
        <v>2591</v>
      </c>
      <c r="L596" s="37">
        <v>3486</v>
      </c>
      <c r="M596" s="37">
        <v>3957</v>
      </c>
      <c r="N596" s="45">
        <v>4339</v>
      </c>
      <c r="O596" s="55">
        <v>4849</v>
      </c>
      <c r="P596" s="45">
        <f t="shared" si="237"/>
        <v>4849</v>
      </c>
      <c r="Q596" s="38">
        <f t="shared" si="238"/>
        <v>0.39</v>
      </c>
      <c r="R596" s="65">
        <v>522594100</v>
      </c>
      <c r="S596" s="65">
        <v>1091411000</v>
      </c>
      <c r="T596" s="66">
        <f t="shared" si="239"/>
        <v>47.882429000000002</v>
      </c>
      <c r="U596" s="36">
        <v>1229</v>
      </c>
      <c r="V596">
        <v>4720</v>
      </c>
      <c r="W596">
        <f t="shared" si="252"/>
        <v>26.04</v>
      </c>
      <c r="X596" s="57">
        <v>12219120.691408399</v>
      </c>
      <c r="Y596" s="46">
        <v>6034373</v>
      </c>
      <c r="Z596" s="37">
        <f t="shared" si="240"/>
        <v>0.42013600000000001</v>
      </c>
      <c r="AA596" s="37" t="str">
        <f t="shared" si="241"/>
        <v/>
      </c>
      <c r="AB596" s="37" t="str">
        <f t="shared" si="242"/>
        <v/>
      </c>
      <c r="AC596" s="76">
        <f t="shared" si="253"/>
        <v>0</v>
      </c>
      <c r="AD596" s="76">
        <f t="shared" si="254"/>
        <v>1172.2776859602498</v>
      </c>
      <c r="AE596" s="76">
        <f t="shared" si="260"/>
        <v>0</v>
      </c>
      <c r="AF596" s="76" t="str">
        <f t="shared" si="255"/>
        <v/>
      </c>
      <c r="AG596" s="37" t="str">
        <f t="shared" si="243"/>
        <v/>
      </c>
      <c r="AH596" s="37" t="str">
        <f t="shared" si="244"/>
        <v/>
      </c>
      <c r="AI596" s="38">
        <f t="shared" si="256"/>
        <v>1172.28</v>
      </c>
      <c r="AJ596" s="38">
        <f t="shared" si="245"/>
        <v>1172.28</v>
      </c>
      <c r="AK596" s="36">
        <f t="shared" si="246"/>
        <v>528420</v>
      </c>
      <c r="AL596" s="39">
        <f t="shared" si="247"/>
        <v>0.12439734468690533</v>
      </c>
      <c r="AM596" s="36">
        <f t="shared" si="257"/>
        <v>65734.044879454508</v>
      </c>
      <c r="AN596" s="36">
        <f t="shared" si="258"/>
        <v>65734</v>
      </c>
      <c r="AO596" s="36">
        <f t="shared" si="248"/>
        <v>48300</v>
      </c>
      <c r="AP596" s="36">
        <f t="shared" si="249"/>
        <v>301718.65000000002</v>
      </c>
      <c r="AQ596" s="36">
        <f t="shared" si="259"/>
        <v>-48300</v>
      </c>
      <c r="AR596" s="40">
        <f t="shared" si="250"/>
        <v>65734</v>
      </c>
      <c r="AS596" s="37"/>
      <c r="AT596" s="37">
        <f t="shared" si="251"/>
        <v>1</v>
      </c>
    </row>
    <row r="597" spans="1:46" ht="15" customHeight="1" x14ac:dyDescent="0.25">
      <c r="A597" s="43">
        <v>82</v>
      </c>
      <c r="B597" s="43">
        <v>2600</v>
      </c>
      <c r="C597" s="44" t="s">
        <v>583</v>
      </c>
      <c r="D597" s="35">
        <v>2133</v>
      </c>
      <c r="E597" s="36">
        <v>28135</v>
      </c>
      <c r="F597" s="58">
        <f t="shared" si="236"/>
        <v>4.4492469194900117</v>
      </c>
      <c r="G597" s="52">
        <v>295</v>
      </c>
      <c r="H597" s="52">
        <v>11686</v>
      </c>
      <c r="I597" s="37">
        <f t="shared" si="235"/>
        <v>2.5244</v>
      </c>
      <c r="J597" s="37">
        <v>7795</v>
      </c>
      <c r="K597" s="37">
        <v>12123</v>
      </c>
      <c r="L597" s="37">
        <v>18374</v>
      </c>
      <c r="M597" s="37">
        <v>26653</v>
      </c>
      <c r="N597" s="45">
        <v>27378</v>
      </c>
      <c r="O597" s="55">
        <v>28303</v>
      </c>
      <c r="P597" s="45">
        <f t="shared" si="237"/>
        <v>28303</v>
      </c>
      <c r="Q597" s="38">
        <f t="shared" si="238"/>
        <v>0.59</v>
      </c>
      <c r="R597" s="65">
        <v>575843700</v>
      </c>
      <c r="S597" s="65">
        <v>3618526500</v>
      </c>
      <c r="T597" s="66">
        <f t="shared" si="239"/>
        <v>15.913762</v>
      </c>
      <c r="U597" s="36">
        <v>4728</v>
      </c>
      <c r="V597">
        <v>28019</v>
      </c>
      <c r="W597">
        <f t="shared" si="252"/>
        <v>16.87</v>
      </c>
      <c r="X597" s="57">
        <v>37850537.909728497</v>
      </c>
      <c r="Y597" s="46">
        <v>14343623</v>
      </c>
      <c r="Z597" s="37">
        <f t="shared" si="240"/>
        <v>0.42013600000000001</v>
      </c>
      <c r="AA597" s="37" t="str">
        <f t="shared" si="241"/>
        <v/>
      </c>
      <c r="AB597" s="37" t="str">
        <f t="shared" si="242"/>
        <v/>
      </c>
      <c r="AC597" s="76">
        <f t="shared" si="253"/>
        <v>0</v>
      </c>
      <c r="AD597" s="76">
        <f t="shared" si="254"/>
        <v>0</v>
      </c>
      <c r="AE597" s="76">
        <f t="shared" si="260"/>
        <v>695.98609692970001</v>
      </c>
      <c r="AF597" s="76" t="str">
        <f t="shared" si="255"/>
        <v/>
      </c>
      <c r="AG597" s="37" t="str">
        <f t="shared" si="243"/>
        <v/>
      </c>
      <c r="AH597" s="37" t="str">
        <f t="shared" si="244"/>
        <v/>
      </c>
      <c r="AI597" s="38">
        <f t="shared" si="256"/>
        <v>695.99</v>
      </c>
      <c r="AJ597" s="38">
        <f t="shared" si="245"/>
        <v>695.99</v>
      </c>
      <c r="AK597" s="36">
        <f t="shared" si="246"/>
        <v>3679305</v>
      </c>
      <c r="AL597" s="39">
        <f t="shared" si="247"/>
        <v>0.12439734468690533</v>
      </c>
      <c r="AM597" s="36">
        <f t="shared" si="257"/>
        <v>457430.43275703705</v>
      </c>
      <c r="AN597" s="36">
        <f t="shared" si="258"/>
        <v>459563</v>
      </c>
      <c r="AO597" s="36">
        <f t="shared" si="248"/>
        <v>281350</v>
      </c>
      <c r="AP597" s="36">
        <f t="shared" si="249"/>
        <v>717181.15</v>
      </c>
      <c r="AQ597" s="36">
        <f t="shared" si="259"/>
        <v>-279217</v>
      </c>
      <c r="AR597" s="40">
        <f t="shared" si="250"/>
        <v>459563</v>
      </c>
      <c r="AS597" s="37"/>
      <c r="AT597" s="37">
        <f t="shared" si="251"/>
        <v>1</v>
      </c>
    </row>
    <row r="598" spans="1:46" ht="15" customHeight="1" x14ac:dyDescent="0.25">
      <c r="A598" s="43">
        <v>6</v>
      </c>
      <c r="B598" s="43">
        <v>700</v>
      </c>
      <c r="C598" s="44" t="s">
        <v>584</v>
      </c>
      <c r="D598" s="35">
        <v>36808</v>
      </c>
      <c r="E598" s="36">
        <v>106</v>
      </c>
      <c r="F598" s="58">
        <f t="shared" si="236"/>
        <v>2.0253058652647704</v>
      </c>
      <c r="G598" s="52">
        <v>55</v>
      </c>
      <c r="H598" s="52">
        <v>86</v>
      </c>
      <c r="I598" s="37">
        <f t="shared" si="235"/>
        <v>63.953499999999998</v>
      </c>
      <c r="J598" s="37">
        <v>194</v>
      </c>
      <c r="K598" s="37">
        <v>177</v>
      </c>
      <c r="L598" s="37">
        <v>155</v>
      </c>
      <c r="M598" s="37">
        <v>113</v>
      </c>
      <c r="N598" s="48">
        <v>135</v>
      </c>
      <c r="O598" s="55">
        <v>103</v>
      </c>
      <c r="P598" s="45">
        <f t="shared" si="237"/>
        <v>194</v>
      </c>
      <c r="Q598" s="38">
        <f t="shared" si="238"/>
        <v>45.36</v>
      </c>
      <c r="R598" s="65">
        <v>662500</v>
      </c>
      <c r="S598" s="65">
        <v>3999348</v>
      </c>
      <c r="T598" s="66">
        <f t="shared" si="239"/>
        <v>16.565200000000001</v>
      </c>
      <c r="U598" s="36">
        <v>26</v>
      </c>
      <c r="V598">
        <v>102</v>
      </c>
      <c r="W598">
        <f t="shared" si="252"/>
        <v>25.49</v>
      </c>
      <c r="X598" s="57">
        <v>41543.888233249301</v>
      </c>
      <c r="Y598" s="46">
        <v>50001</v>
      </c>
      <c r="Z598" s="37">
        <f t="shared" si="240"/>
        <v>0.42013600000000001</v>
      </c>
      <c r="AA598" s="37" t="str">
        <f t="shared" si="241"/>
        <v/>
      </c>
      <c r="AB598" s="37" t="str">
        <f t="shared" si="242"/>
        <v/>
      </c>
      <c r="AC598" s="76">
        <f t="shared" si="253"/>
        <v>643.8304836020867</v>
      </c>
      <c r="AD598" s="76">
        <f t="shared" si="254"/>
        <v>0</v>
      </c>
      <c r="AE598" s="76">
        <f t="shared" si="260"/>
        <v>0</v>
      </c>
      <c r="AF598" s="76" t="str">
        <f t="shared" si="255"/>
        <v/>
      </c>
      <c r="AG598" s="37" t="str">
        <f t="shared" si="243"/>
        <v/>
      </c>
      <c r="AH598" s="37" t="str">
        <f t="shared" si="244"/>
        <v/>
      </c>
      <c r="AI598" s="38">
        <f t="shared" si="256"/>
        <v>643.83000000000004</v>
      </c>
      <c r="AJ598" s="38">
        <f t="shared" si="245"/>
        <v>643.83000000000004</v>
      </c>
      <c r="AK598" s="36">
        <f t="shared" si="246"/>
        <v>50792</v>
      </c>
      <c r="AL598" s="39">
        <f t="shared" si="247"/>
        <v>0.12439734468690533</v>
      </c>
      <c r="AM598" s="36">
        <f t="shared" si="257"/>
        <v>1739.5724681016841</v>
      </c>
      <c r="AN598" s="36">
        <f t="shared" si="258"/>
        <v>38548</v>
      </c>
      <c r="AO598" s="36">
        <f t="shared" si="248"/>
        <v>1060</v>
      </c>
      <c r="AP598" s="36">
        <f t="shared" si="249"/>
        <v>2500.0500000000002</v>
      </c>
      <c r="AQ598" s="36">
        <f t="shared" si="259"/>
        <v>35748</v>
      </c>
      <c r="AR598" s="40">
        <f t="shared" si="250"/>
        <v>38548</v>
      </c>
      <c r="AS598" s="37"/>
      <c r="AT598" s="37">
        <f t="shared" si="251"/>
        <v>1</v>
      </c>
    </row>
    <row r="599" spans="1:46" ht="15" customHeight="1" x14ac:dyDescent="0.25">
      <c r="A599" s="43">
        <v>83</v>
      </c>
      <c r="B599" s="43">
        <v>600</v>
      </c>
      <c r="C599" s="44" t="s">
        <v>585</v>
      </c>
      <c r="D599" s="35">
        <v>26529</v>
      </c>
      <c r="E599" s="36">
        <v>119</v>
      </c>
      <c r="F599" s="58">
        <f t="shared" si="236"/>
        <v>2.0755469613925306</v>
      </c>
      <c r="G599" s="52">
        <v>46</v>
      </c>
      <c r="H599" s="52">
        <v>66</v>
      </c>
      <c r="I599" s="37">
        <f t="shared" si="235"/>
        <v>69.697000000000003</v>
      </c>
      <c r="J599" s="37">
        <v>166</v>
      </c>
      <c r="K599" s="37">
        <v>134</v>
      </c>
      <c r="L599" s="37">
        <v>102</v>
      </c>
      <c r="M599" s="37">
        <v>125</v>
      </c>
      <c r="N599" s="48">
        <v>106</v>
      </c>
      <c r="O599" s="55">
        <v>123</v>
      </c>
      <c r="P599" s="45">
        <f t="shared" si="237"/>
        <v>166</v>
      </c>
      <c r="Q599" s="38">
        <f t="shared" si="238"/>
        <v>28.31</v>
      </c>
      <c r="R599" s="65">
        <v>580600</v>
      </c>
      <c r="S599" s="65">
        <v>4429100</v>
      </c>
      <c r="T599" s="66">
        <f t="shared" si="239"/>
        <v>13.108758</v>
      </c>
      <c r="U599" s="36">
        <v>32</v>
      </c>
      <c r="V599">
        <v>140</v>
      </c>
      <c r="W599">
        <f t="shared" si="252"/>
        <v>22.86</v>
      </c>
      <c r="X599" s="57">
        <v>37641.066275567799</v>
      </c>
      <c r="Y599" s="46">
        <v>35500</v>
      </c>
      <c r="Z599" s="37">
        <f t="shared" si="240"/>
        <v>0.42013600000000001</v>
      </c>
      <c r="AA599" s="37" t="str">
        <f t="shared" si="241"/>
        <v/>
      </c>
      <c r="AB599" s="37" t="str">
        <f t="shared" si="242"/>
        <v/>
      </c>
      <c r="AC599" s="76">
        <f t="shared" si="253"/>
        <v>654.92758619149799</v>
      </c>
      <c r="AD599" s="76">
        <f t="shared" si="254"/>
        <v>0</v>
      </c>
      <c r="AE599" s="76">
        <f t="shared" si="260"/>
        <v>0</v>
      </c>
      <c r="AF599" s="76" t="str">
        <f t="shared" si="255"/>
        <v/>
      </c>
      <c r="AG599" s="37" t="str">
        <f t="shared" si="243"/>
        <v/>
      </c>
      <c r="AH599" s="37" t="str">
        <f t="shared" si="244"/>
        <v/>
      </c>
      <c r="AI599" s="38">
        <f t="shared" si="256"/>
        <v>654.92999999999995</v>
      </c>
      <c r="AJ599" s="38">
        <f t="shared" si="245"/>
        <v>654.92999999999995</v>
      </c>
      <c r="AK599" s="36">
        <f t="shared" si="246"/>
        <v>62122</v>
      </c>
      <c r="AL599" s="39">
        <f t="shared" si="247"/>
        <v>0.12439734468690533</v>
      </c>
      <c r="AM599" s="36">
        <f t="shared" si="257"/>
        <v>4427.6746894410217</v>
      </c>
      <c r="AN599" s="36">
        <f t="shared" si="258"/>
        <v>30957</v>
      </c>
      <c r="AO599" s="36">
        <f t="shared" si="248"/>
        <v>1190</v>
      </c>
      <c r="AP599" s="36">
        <f t="shared" si="249"/>
        <v>1775</v>
      </c>
      <c r="AQ599" s="36">
        <f t="shared" si="259"/>
        <v>25339</v>
      </c>
      <c r="AR599" s="40">
        <f t="shared" si="250"/>
        <v>30957</v>
      </c>
      <c r="AS599" s="37"/>
      <c r="AT599" s="37">
        <f t="shared" si="251"/>
        <v>1</v>
      </c>
    </row>
    <row r="600" spans="1:46" ht="15" customHeight="1" x14ac:dyDescent="0.25">
      <c r="A600" s="43">
        <v>3</v>
      </c>
      <c r="B600" s="43">
        <v>600</v>
      </c>
      <c r="C600" s="44" t="s">
        <v>586</v>
      </c>
      <c r="D600" s="35">
        <v>41660</v>
      </c>
      <c r="E600" s="36">
        <v>206</v>
      </c>
      <c r="F600" s="58">
        <f t="shared" si="236"/>
        <v>2.3138672203691533</v>
      </c>
      <c r="G600" s="52">
        <v>17</v>
      </c>
      <c r="H600" s="52">
        <v>67</v>
      </c>
      <c r="I600" s="37">
        <f t="shared" si="235"/>
        <v>25.373099999999997</v>
      </c>
      <c r="J600" s="37">
        <v>236</v>
      </c>
      <c r="K600" s="37">
        <v>215</v>
      </c>
      <c r="L600" s="37">
        <v>164</v>
      </c>
      <c r="M600" s="37">
        <v>143</v>
      </c>
      <c r="N600" s="48">
        <v>184</v>
      </c>
      <c r="O600" s="55">
        <v>208</v>
      </c>
      <c r="P600" s="45">
        <f t="shared" si="237"/>
        <v>236</v>
      </c>
      <c r="Q600" s="38">
        <f t="shared" si="238"/>
        <v>12.71</v>
      </c>
      <c r="R600" s="65">
        <v>1988900</v>
      </c>
      <c r="S600" s="65">
        <v>6834400</v>
      </c>
      <c r="T600" s="66">
        <f t="shared" si="239"/>
        <v>29.101310999999999</v>
      </c>
      <c r="U600" s="36">
        <v>16</v>
      </c>
      <c r="V600">
        <v>195</v>
      </c>
      <c r="W600">
        <f t="shared" si="252"/>
        <v>8.2100000000000009</v>
      </c>
      <c r="X600" s="57">
        <v>72069.376278025098</v>
      </c>
      <c r="Y600" s="46">
        <v>51996</v>
      </c>
      <c r="Z600" s="37">
        <f t="shared" si="240"/>
        <v>0.42013600000000001</v>
      </c>
      <c r="AA600" s="37" t="str">
        <f t="shared" si="241"/>
        <v/>
      </c>
      <c r="AB600" s="37" t="str">
        <f t="shared" si="242"/>
        <v/>
      </c>
      <c r="AC600" s="76">
        <f t="shared" si="253"/>
        <v>707.56705003347747</v>
      </c>
      <c r="AD600" s="76">
        <f t="shared" si="254"/>
        <v>0</v>
      </c>
      <c r="AE600" s="76">
        <f t="shared" si="260"/>
        <v>0</v>
      </c>
      <c r="AF600" s="76" t="str">
        <f t="shared" si="255"/>
        <v/>
      </c>
      <c r="AG600" s="37" t="str">
        <f t="shared" si="243"/>
        <v/>
      </c>
      <c r="AH600" s="37" t="str">
        <f t="shared" si="244"/>
        <v/>
      </c>
      <c r="AI600" s="38">
        <f t="shared" si="256"/>
        <v>707.57</v>
      </c>
      <c r="AJ600" s="38">
        <f t="shared" si="245"/>
        <v>707.57</v>
      </c>
      <c r="AK600" s="36">
        <f t="shared" si="246"/>
        <v>115480</v>
      </c>
      <c r="AL600" s="39">
        <f t="shared" si="247"/>
        <v>0.12439734468690533</v>
      </c>
      <c r="AM600" s="36">
        <f t="shared" si="257"/>
        <v>9183.011984787352</v>
      </c>
      <c r="AN600" s="36">
        <f t="shared" si="258"/>
        <v>50843</v>
      </c>
      <c r="AO600" s="36">
        <f t="shared" si="248"/>
        <v>2060</v>
      </c>
      <c r="AP600" s="36">
        <f t="shared" si="249"/>
        <v>2599.8000000000002</v>
      </c>
      <c r="AQ600" s="36">
        <f t="shared" si="259"/>
        <v>39600</v>
      </c>
      <c r="AR600" s="40">
        <f t="shared" si="250"/>
        <v>50843</v>
      </c>
      <c r="AS600" s="37"/>
      <c r="AT600" s="37">
        <f t="shared" si="251"/>
        <v>1</v>
      </c>
    </row>
    <row r="601" spans="1:46" ht="15" customHeight="1" x14ac:dyDescent="0.25">
      <c r="A601" s="43">
        <v>33</v>
      </c>
      <c r="B601" s="43">
        <v>300</v>
      </c>
      <c r="C601" s="44" t="s">
        <v>587</v>
      </c>
      <c r="D601" s="35">
        <v>117379</v>
      </c>
      <c r="E601" s="36">
        <v>392</v>
      </c>
      <c r="F601" s="58">
        <f t="shared" si="236"/>
        <v>2.5932860670204572</v>
      </c>
      <c r="G601" s="52">
        <v>59</v>
      </c>
      <c r="H601" s="52">
        <v>185</v>
      </c>
      <c r="I601" s="37">
        <f t="shared" si="235"/>
        <v>31.8919</v>
      </c>
      <c r="J601" s="37">
        <v>384</v>
      </c>
      <c r="K601" s="37">
        <v>423</v>
      </c>
      <c r="L601" s="37">
        <v>510</v>
      </c>
      <c r="M601" s="37">
        <v>474</v>
      </c>
      <c r="N601" s="48">
        <v>369</v>
      </c>
      <c r="O601" s="55">
        <v>388</v>
      </c>
      <c r="P601" s="45">
        <f t="shared" si="237"/>
        <v>510</v>
      </c>
      <c r="Q601" s="38">
        <f t="shared" si="238"/>
        <v>23.14</v>
      </c>
      <c r="R601" s="65">
        <v>5610700</v>
      </c>
      <c r="S601" s="65">
        <v>19215400</v>
      </c>
      <c r="T601" s="66">
        <f t="shared" si="239"/>
        <v>29.198975999999998</v>
      </c>
      <c r="U601" s="36">
        <v>68</v>
      </c>
      <c r="V601">
        <v>458</v>
      </c>
      <c r="W601">
        <f t="shared" si="252"/>
        <v>14.85</v>
      </c>
      <c r="X601" s="57">
        <v>202576.61113680399</v>
      </c>
      <c r="Y601" s="46">
        <v>119974</v>
      </c>
      <c r="Z601" s="37">
        <f t="shared" si="240"/>
        <v>0.42013600000000001</v>
      </c>
      <c r="AA601" s="37" t="str">
        <f t="shared" si="241"/>
        <v/>
      </c>
      <c r="AB601" s="37" t="str">
        <f t="shared" si="242"/>
        <v/>
      </c>
      <c r="AC601" s="76">
        <f t="shared" si="253"/>
        <v>769.28424662527755</v>
      </c>
      <c r="AD601" s="76">
        <f t="shared" si="254"/>
        <v>0</v>
      </c>
      <c r="AE601" s="76">
        <f t="shared" si="260"/>
        <v>0</v>
      </c>
      <c r="AF601" s="76" t="str">
        <f t="shared" si="255"/>
        <v/>
      </c>
      <c r="AG601" s="37" t="str">
        <f t="shared" si="243"/>
        <v/>
      </c>
      <c r="AH601" s="37" t="str">
        <f t="shared" si="244"/>
        <v/>
      </c>
      <c r="AI601" s="38">
        <f t="shared" si="256"/>
        <v>769.28</v>
      </c>
      <c r="AJ601" s="38">
        <f t="shared" si="245"/>
        <v>769.28</v>
      </c>
      <c r="AK601" s="36">
        <f t="shared" si="246"/>
        <v>216448</v>
      </c>
      <c r="AL601" s="39">
        <f t="shared" si="247"/>
        <v>0.12439734468690533</v>
      </c>
      <c r="AM601" s="36">
        <f t="shared" si="257"/>
        <v>12323.920540787025</v>
      </c>
      <c r="AN601" s="36">
        <f t="shared" si="258"/>
        <v>129703</v>
      </c>
      <c r="AO601" s="36">
        <f t="shared" si="248"/>
        <v>3920</v>
      </c>
      <c r="AP601" s="36">
        <f t="shared" si="249"/>
        <v>5998.7000000000007</v>
      </c>
      <c r="AQ601" s="36">
        <f t="shared" si="259"/>
        <v>113459</v>
      </c>
      <c r="AR601" s="40">
        <f t="shared" si="250"/>
        <v>129703</v>
      </c>
      <c r="AS601" s="37"/>
      <c r="AT601" s="37">
        <f t="shared" si="251"/>
        <v>1</v>
      </c>
    </row>
    <row r="602" spans="1:46" ht="15" customHeight="1" x14ac:dyDescent="0.25">
      <c r="A602" s="43">
        <v>32</v>
      </c>
      <c r="B602" s="43">
        <v>500</v>
      </c>
      <c r="C602" s="44" t="s">
        <v>588</v>
      </c>
      <c r="D602" s="35">
        <v>56287</v>
      </c>
      <c r="E602" s="36">
        <v>206</v>
      </c>
      <c r="F602" s="58">
        <f t="shared" si="236"/>
        <v>2.3138672203691533</v>
      </c>
      <c r="G602" s="52">
        <v>44</v>
      </c>
      <c r="H602" s="52">
        <v>104</v>
      </c>
      <c r="I602" s="37">
        <f t="shared" si="235"/>
        <v>42.307699999999997</v>
      </c>
      <c r="J602" s="37">
        <v>237</v>
      </c>
      <c r="K602" s="37">
        <v>263</v>
      </c>
      <c r="L602" s="37">
        <v>223</v>
      </c>
      <c r="M602" s="37">
        <v>185</v>
      </c>
      <c r="N602" s="48">
        <v>188</v>
      </c>
      <c r="O602" s="55">
        <v>203</v>
      </c>
      <c r="P602" s="45">
        <f t="shared" si="237"/>
        <v>263</v>
      </c>
      <c r="Q602" s="38">
        <f t="shared" si="238"/>
        <v>21.67</v>
      </c>
      <c r="R602" s="65">
        <v>1097000</v>
      </c>
      <c r="S602" s="65">
        <v>8430100</v>
      </c>
      <c r="T602" s="66">
        <f t="shared" si="239"/>
        <v>13.012893999999999</v>
      </c>
      <c r="U602" s="36">
        <v>30</v>
      </c>
      <c r="V602">
        <v>238</v>
      </c>
      <c r="W602">
        <f t="shared" si="252"/>
        <v>12.61</v>
      </c>
      <c r="X602" s="57">
        <v>81367.227473014806</v>
      </c>
      <c r="Y602" s="46">
        <v>98999</v>
      </c>
      <c r="Z602" s="37">
        <f t="shared" si="240"/>
        <v>0.42013600000000001</v>
      </c>
      <c r="AA602" s="37" t="str">
        <f t="shared" si="241"/>
        <v/>
      </c>
      <c r="AB602" s="37" t="str">
        <f t="shared" si="242"/>
        <v/>
      </c>
      <c r="AC602" s="76">
        <f t="shared" si="253"/>
        <v>707.56705003347747</v>
      </c>
      <c r="AD602" s="76">
        <f t="shared" si="254"/>
        <v>0</v>
      </c>
      <c r="AE602" s="76">
        <f t="shared" si="260"/>
        <v>0</v>
      </c>
      <c r="AF602" s="76" t="str">
        <f t="shared" si="255"/>
        <v/>
      </c>
      <c r="AG602" s="37" t="str">
        <f t="shared" si="243"/>
        <v/>
      </c>
      <c r="AH602" s="37" t="str">
        <f t="shared" si="244"/>
        <v/>
      </c>
      <c r="AI602" s="38">
        <f t="shared" si="256"/>
        <v>707.57</v>
      </c>
      <c r="AJ602" s="38">
        <f t="shared" si="245"/>
        <v>707.57</v>
      </c>
      <c r="AK602" s="36">
        <f t="shared" si="246"/>
        <v>111574</v>
      </c>
      <c r="AL602" s="39">
        <f t="shared" si="247"/>
        <v>0.12439734468690533</v>
      </c>
      <c r="AM602" s="36">
        <f t="shared" si="257"/>
        <v>6877.5559957049354</v>
      </c>
      <c r="AN602" s="36">
        <f t="shared" si="258"/>
        <v>63165</v>
      </c>
      <c r="AO602" s="36">
        <f t="shared" si="248"/>
        <v>2060</v>
      </c>
      <c r="AP602" s="36">
        <f t="shared" si="249"/>
        <v>4949.9500000000007</v>
      </c>
      <c r="AQ602" s="36">
        <f t="shared" si="259"/>
        <v>54227</v>
      </c>
      <c r="AR602" s="40">
        <f t="shared" si="250"/>
        <v>63165</v>
      </c>
      <c r="AS602" s="37"/>
      <c r="AT602" s="37">
        <f t="shared" si="251"/>
        <v>1</v>
      </c>
    </row>
    <row r="603" spans="1:46" ht="15" customHeight="1" x14ac:dyDescent="0.25">
      <c r="A603" s="43">
        <v>63</v>
      </c>
      <c r="B603" s="43">
        <v>400</v>
      </c>
      <c r="C603" s="44" t="s">
        <v>589</v>
      </c>
      <c r="D603" s="35">
        <v>141917</v>
      </c>
      <c r="E603" s="36">
        <v>413</v>
      </c>
      <c r="F603" s="58">
        <f t="shared" si="236"/>
        <v>2.6159500516564012</v>
      </c>
      <c r="G603" s="52">
        <v>65</v>
      </c>
      <c r="H603" s="52">
        <v>191</v>
      </c>
      <c r="I603" s="37">
        <f t="shared" si="235"/>
        <v>34.031399999999998</v>
      </c>
      <c r="J603" s="37">
        <v>536</v>
      </c>
      <c r="K603" s="37">
        <v>536</v>
      </c>
      <c r="L603" s="37">
        <v>441</v>
      </c>
      <c r="M603" s="37">
        <v>396</v>
      </c>
      <c r="N603" s="48">
        <v>435</v>
      </c>
      <c r="O603" s="55">
        <v>413</v>
      </c>
      <c r="P603" s="45">
        <f t="shared" si="237"/>
        <v>536</v>
      </c>
      <c r="Q603" s="38">
        <f t="shared" si="238"/>
        <v>22.95</v>
      </c>
      <c r="R603" s="65">
        <v>4699900</v>
      </c>
      <c r="S603" s="65">
        <v>15817998</v>
      </c>
      <c r="T603" s="66">
        <f t="shared" si="239"/>
        <v>29.712357000000001</v>
      </c>
      <c r="U603" s="36">
        <v>62</v>
      </c>
      <c r="V603">
        <v>388</v>
      </c>
      <c r="W603">
        <f t="shared" si="252"/>
        <v>15.98</v>
      </c>
      <c r="X603" s="57">
        <v>151767.90485731699</v>
      </c>
      <c r="Y603" s="46">
        <v>243805</v>
      </c>
      <c r="Z603" s="37">
        <f t="shared" si="240"/>
        <v>0.42013600000000001</v>
      </c>
      <c r="AA603" s="37" t="str">
        <f t="shared" si="241"/>
        <v/>
      </c>
      <c r="AB603" s="37" t="str">
        <f t="shared" si="242"/>
        <v/>
      </c>
      <c r="AC603" s="76">
        <f t="shared" si="253"/>
        <v>774.29019955971091</v>
      </c>
      <c r="AD603" s="76">
        <f t="shared" si="254"/>
        <v>0</v>
      </c>
      <c r="AE603" s="76">
        <f t="shared" si="260"/>
        <v>0</v>
      </c>
      <c r="AF603" s="76" t="str">
        <f t="shared" si="255"/>
        <v/>
      </c>
      <c r="AG603" s="37" t="str">
        <f t="shared" si="243"/>
        <v/>
      </c>
      <c r="AH603" s="37" t="str">
        <f t="shared" si="244"/>
        <v/>
      </c>
      <c r="AI603" s="38">
        <f t="shared" si="256"/>
        <v>774.29</v>
      </c>
      <c r="AJ603" s="38">
        <f t="shared" si="245"/>
        <v>774.29</v>
      </c>
      <c r="AK603" s="36">
        <f t="shared" si="246"/>
        <v>256019</v>
      </c>
      <c r="AL603" s="39">
        <f t="shared" si="247"/>
        <v>0.12439734468690533</v>
      </c>
      <c r="AM603" s="36">
        <f t="shared" si="257"/>
        <v>14193.985823465273</v>
      </c>
      <c r="AN603" s="36">
        <f t="shared" si="258"/>
        <v>156111</v>
      </c>
      <c r="AO603" s="36">
        <f t="shared" si="248"/>
        <v>4130</v>
      </c>
      <c r="AP603" s="36">
        <f t="shared" si="249"/>
        <v>12190.25</v>
      </c>
      <c r="AQ603" s="36">
        <f t="shared" si="259"/>
        <v>137787</v>
      </c>
      <c r="AR603" s="40">
        <f t="shared" si="250"/>
        <v>156111</v>
      </c>
      <c r="AS603" s="37"/>
      <c r="AT603" s="37">
        <f t="shared" si="251"/>
        <v>1</v>
      </c>
    </row>
    <row r="604" spans="1:46" ht="15" customHeight="1" x14ac:dyDescent="0.25">
      <c r="A604" s="43">
        <v>65</v>
      </c>
      <c r="B604" s="43">
        <v>800</v>
      </c>
      <c r="C604" s="44" t="s">
        <v>590</v>
      </c>
      <c r="D604" s="35">
        <v>856135</v>
      </c>
      <c r="E604" s="36">
        <v>2334</v>
      </c>
      <c r="F604" s="58">
        <f t="shared" si="236"/>
        <v>3.3681008517093516</v>
      </c>
      <c r="G604" s="52">
        <v>274</v>
      </c>
      <c r="H604" s="52">
        <v>1156</v>
      </c>
      <c r="I604" s="37">
        <f t="shared" si="235"/>
        <v>23.702400000000001</v>
      </c>
      <c r="J604" s="37">
        <v>2553</v>
      </c>
      <c r="K604" s="37">
        <v>2802</v>
      </c>
      <c r="L604" s="37">
        <v>2623</v>
      </c>
      <c r="M604" s="37">
        <v>2570</v>
      </c>
      <c r="N604" s="45">
        <v>2484</v>
      </c>
      <c r="O604" s="55">
        <v>2343</v>
      </c>
      <c r="P604" s="45">
        <f t="shared" si="237"/>
        <v>2802</v>
      </c>
      <c r="Q604" s="38">
        <f t="shared" si="238"/>
        <v>16.7</v>
      </c>
      <c r="R604" s="65">
        <v>32928700</v>
      </c>
      <c r="S604" s="65">
        <v>150811441</v>
      </c>
      <c r="T604" s="66">
        <f t="shared" si="239"/>
        <v>21.834351000000002</v>
      </c>
      <c r="U604" s="36">
        <v>525</v>
      </c>
      <c r="V604">
        <v>2408</v>
      </c>
      <c r="W604">
        <f t="shared" si="252"/>
        <v>21.8</v>
      </c>
      <c r="X604" s="57">
        <v>1576788.9384073699</v>
      </c>
      <c r="Y604" s="46">
        <v>1429922</v>
      </c>
      <c r="Z604" s="37">
        <f t="shared" si="240"/>
        <v>0.42013600000000001</v>
      </c>
      <c r="AA604" s="37" t="str">
        <f t="shared" si="241"/>
        <v/>
      </c>
      <c r="AB604" s="37" t="str">
        <f t="shared" si="242"/>
        <v/>
      </c>
      <c r="AC604" s="76">
        <f t="shared" si="253"/>
        <v>940.4230118230065</v>
      </c>
      <c r="AD604" s="76">
        <f t="shared" si="254"/>
        <v>0</v>
      </c>
      <c r="AE604" s="76">
        <f t="shared" si="260"/>
        <v>0</v>
      </c>
      <c r="AF604" s="76" t="str">
        <f t="shared" si="255"/>
        <v/>
      </c>
      <c r="AG604" s="37" t="str">
        <f t="shared" si="243"/>
        <v/>
      </c>
      <c r="AH604" s="37" t="str">
        <f t="shared" si="244"/>
        <v/>
      </c>
      <c r="AI604" s="38">
        <f t="shared" si="256"/>
        <v>940.42</v>
      </c>
      <c r="AJ604" s="38">
        <f t="shared" si="245"/>
        <v>940.42</v>
      </c>
      <c r="AK604" s="36">
        <f t="shared" si="246"/>
        <v>1532474</v>
      </c>
      <c r="AL604" s="39">
        <f t="shared" si="247"/>
        <v>0.12439734468690533</v>
      </c>
      <c r="AM604" s="36">
        <f t="shared" si="257"/>
        <v>84134.775708196859</v>
      </c>
      <c r="AN604" s="36">
        <f t="shared" si="258"/>
        <v>940270</v>
      </c>
      <c r="AO604" s="36">
        <f t="shared" si="248"/>
        <v>23340</v>
      </c>
      <c r="AP604" s="36">
        <f t="shared" si="249"/>
        <v>71496.100000000006</v>
      </c>
      <c r="AQ604" s="36">
        <f t="shared" si="259"/>
        <v>832795</v>
      </c>
      <c r="AR604" s="40">
        <f t="shared" si="250"/>
        <v>940270</v>
      </c>
      <c r="AS604" s="37"/>
      <c r="AT604" s="37">
        <f t="shared" si="251"/>
        <v>1</v>
      </c>
    </row>
    <row r="605" spans="1:46" ht="15" customHeight="1" x14ac:dyDescent="0.25">
      <c r="A605" s="43">
        <v>48</v>
      </c>
      <c r="B605" s="43">
        <v>600</v>
      </c>
      <c r="C605" s="44" t="s">
        <v>591</v>
      </c>
      <c r="D605" s="35">
        <v>305222</v>
      </c>
      <c r="E605" s="36">
        <v>786</v>
      </c>
      <c r="F605" s="58">
        <f t="shared" si="236"/>
        <v>2.8954225460394079</v>
      </c>
      <c r="G605" s="52">
        <v>90</v>
      </c>
      <c r="H605" s="52">
        <v>404</v>
      </c>
      <c r="I605" s="37">
        <f t="shared" si="235"/>
        <v>22.277200000000001</v>
      </c>
      <c r="J605" s="37">
        <v>670</v>
      </c>
      <c r="K605" s="37">
        <v>691</v>
      </c>
      <c r="L605" s="37">
        <v>676</v>
      </c>
      <c r="M605" s="37">
        <v>847</v>
      </c>
      <c r="N605" s="48">
        <v>878</v>
      </c>
      <c r="O605" s="55">
        <v>784</v>
      </c>
      <c r="P605" s="45">
        <f t="shared" si="237"/>
        <v>878</v>
      </c>
      <c r="Q605" s="38">
        <f t="shared" si="238"/>
        <v>10.48</v>
      </c>
      <c r="R605" s="65">
        <v>13367400</v>
      </c>
      <c r="S605" s="65">
        <v>49231812</v>
      </c>
      <c r="T605" s="66">
        <f t="shared" si="239"/>
        <v>27.151955999999998</v>
      </c>
      <c r="U605" s="36">
        <v>229</v>
      </c>
      <c r="V605">
        <v>871</v>
      </c>
      <c r="W605">
        <f t="shared" si="252"/>
        <v>26.29</v>
      </c>
      <c r="X605" s="57">
        <v>597385.52278829005</v>
      </c>
      <c r="Y605" s="46">
        <v>410010</v>
      </c>
      <c r="Z605" s="37">
        <f t="shared" si="240"/>
        <v>0.42013600000000001</v>
      </c>
      <c r="AA605" s="37" t="str">
        <f t="shared" si="241"/>
        <v/>
      </c>
      <c r="AB605" s="37" t="str">
        <f t="shared" si="242"/>
        <v/>
      </c>
      <c r="AC605" s="76">
        <f t="shared" si="253"/>
        <v>836.01924570154631</v>
      </c>
      <c r="AD605" s="76">
        <f t="shared" si="254"/>
        <v>0</v>
      </c>
      <c r="AE605" s="76">
        <f t="shared" si="260"/>
        <v>0</v>
      </c>
      <c r="AF605" s="76" t="str">
        <f t="shared" si="255"/>
        <v/>
      </c>
      <c r="AG605" s="37" t="str">
        <f t="shared" si="243"/>
        <v/>
      </c>
      <c r="AH605" s="37" t="str">
        <f t="shared" si="244"/>
        <v/>
      </c>
      <c r="AI605" s="38">
        <f t="shared" si="256"/>
        <v>836.02</v>
      </c>
      <c r="AJ605" s="38">
        <f t="shared" si="245"/>
        <v>836.02</v>
      </c>
      <c r="AK605" s="36">
        <f t="shared" si="246"/>
        <v>406129</v>
      </c>
      <c r="AL605" s="39">
        <f t="shared" si="247"/>
        <v>0.12439734468690533</v>
      </c>
      <c r="AM605" s="36">
        <f t="shared" si="257"/>
        <v>12552.562860321555</v>
      </c>
      <c r="AN605" s="36">
        <f t="shared" si="258"/>
        <v>317775</v>
      </c>
      <c r="AO605" s="36">
        <f t="shared" si="248"/>
        <v>7860</v>
      </c>
      <c r="AP605" s="36">
        <f t="shared" si="249"/>
        <v>20500.5</v>
      </c>
      <c r="AQ605" s="36">
        <f t="shared" si="259"/>
        <v>297362</v>
      </c>
      <c r="AR605" s="40">
        <f t="shared" si="250"/>
        <v>317775</v>
      </c>
      <c r="AS605" s="37"/>
      <c r="AT605" s="37">
        <f t="shared" si="251"/>
        <v>1</v>
      </c>
    </row>
    <row r="606" spans="1:46" ht="15" customHeight="1" x14ac:dyDescent="0.25">
      <c r="A606" s="43">
        <v>83</v>
      </c>
      <c r="B606" s="43">
        <v>8100</v>
      </c>
      <c r="C606" s="44" t="s">
        <v>592</v>
      </c>
      <c r="D606" s="35">
        <v>29377</v>
      </c>
      <c r="E606" s="36">
        <v>119</v>
      </c>
      <c r="F606" s="58">
        <f t="shared" si="236"/>
        <v>2.0755469613925306</v>
      </c>
      <c r="G606" s="52">
        <v>17</v>
      </c>
      <c r="H606" s="52">
        <v>78</v>
      </c>
      <c r="I606" s="37">
        <f t="shared" si="235"/>
        <v>21.794900000000002</v>
      </c>
      <c r="J606" s="37">
        <v>199</v>
      </c>
      <c r="K606" s="37">
        <v>181</v>
      </c>
      <c r="L606" s="37">
        <v>159</v>
      </c>
      <c r="M606" s="37">
        <v>154</v>
      </c>
      <c r="N606" s="48">
        <v>131</v>
      </c>
      <c r="O606" s="55">
        <v>118</v>
      </c>
      <c r="P606" s="45">
        <f t="shared" si="237"/>
        <v>199</v>
      </c>
      <c r="Q606" s="38">
        <f t="shared" si="238"/>
        <v>40.200000000000003</v>
      </c>
      <c r="R606" s="65">
        <v>843800</v>
      </c>
      <c r="S606" s="65">
        <v>4422480</v>
      </c>
      <c r="T606" s="66">
        <f t="shared" si="239"/>
        <v>19.079792000000001</v>
      </c>
      <c r="U606" s="36">
        <v>47</v>
      </c>
      <c r="V606">
        <v>115</v>
      </c>
      <c r="W606">
        <f t="shared" si="252"/>
        <v>40.869999999999997</v>
      </c>
      <c r="X606" s="57">
        <v>44648.526619206197</v>
      </c>
      <c r="Y606" s="46">
        <v>42714</v>
      </c>
      <c r="Z606" s="37">
        <f t="shared" si="240"/>
        <v>0.42013600000000001</v>
      </c>
      <c r="AA606" s="37" t="str">
        <f t="shared" si="241"/>
        <v/>
      </c>
      <c r="AB606" s="37" t="str">
        <f t="shared" si="242"/>
        <v/>
      </c>
      <c r="AC606" s="76">
        <f t="shared" si="253"/>
        <v>654.92758619149799</v>
      </c>
      <c r="AD606" s="76">
        <f t="shared" si="254"/>
        <v>0</v>
      </c>
      <c r="AE606" s="76">
        <f t="shared" si="260"/>
        <v>0</v>
      </c>
      <c r="AF606" s="76" t="str">
        <f t="shared" si="255"/>
        <v/>
      </c>
      <c r="AG606" s="37" t="str">
        <f t="shared" si="243"/>
        <v/>
      </c>
      <c r="AH606" s="37" t="str">
        <f t="shared" si="244"/>
        <v/>
      </c>
      <c r="AI606" s="38">
        <f t="shared" si="256"/>
        <v>654.92999999999995</v>
      </c>
      <c r="AJ606" s="38">
        <f t="shared" si="245"/>
        <v>654.92999999999995</v>
      </c>
      <c r="AK606" s="36">
        <f t="shared" si="246"/>
        <v>59178</v>
      </c>
      <c r="AL606" s="39">
        <f t="shared" si="247"/>
        <v>0.12439734468690533</v>
      </c>
      <c r="AM606" s="36">
        <f t="shared" si="257"/>
        <v>3707.1652690144656</v>
      </c>
      <c r="AN606" s="36">
        <f t="shared" si="258"/>
        <v>33084</v>
      </c>
      <c r="AO606" s="36">
        <f t="shared" si="248"/>
        <v>1190</v>
      </c>
      <c r="AP606" s="36">
        <f t="shared" si="249"/>
        <v>2135.7000000000003</v>
      </c>
      <c r="AQ606" s="36">
        <f t="shared" si="259"/>
        <v>28187</v>
      </c>
      <c r="AR606" s="40">
        <f t="shared" si="250"/>
        <v>33084</v>
      </c>
      <c r="AS606" s="37"/>
      <c r="AT606" s="37">
        <f t="shared" si="251"/>
        <v>1</v>
      </c>
    </row>
    <row r="607" spans="1:46" ht="15" customHeight="1" x14ac:dyDescent="0.25">
      <c r="A607" s="43">
        <v>27</v>
      </c>
      <c r="B607" s="43">
        <v>4600</v>
      </c>
      <c r="C607" s="44" t="s">
        <v>593</v>
      </c>
      <c r="D607" s="35">
        <v>0</v>
      </c>
      <c r="E607" s="36">
        <v>8485</v>
      </c>
      <c r="F607" s="58">
        <f t="shared" si="236"/>
        <v>3.9286518466536946</v>
      </c>
      <c r="G607" s="52">
        <v>493</v>
      </c>
      <c r="H607" s="52">
        <v>3409</v>
      </c>
      <c r="I607" s="37">
        <f t="shared" si="235"/>
        <v>14.4617</v>
      </c>
      <c r="J607" s="37">
        <v>6787</v>
      </c>
      <c r="K607" s="37">
        <v>6845</v>
      </c>
      <c r="L607" s="37">
        <v>7285</v>
      </c>
      <c r="M607" s="37">
        <v>7538</v>
      </c>
      <c r="N607" s="45">
        <v>7437</v>
      </c>
      <c r="O607" s="55">
        <v>8315</v>
      </c>
      <c r="P607" s="45">
        <f t="shared" si="237"/>
        <v>8315</v>
      </c>
      <c r="Q607" s="38">
        <f t="shared" si="238"/>
        <v>0</v>
      </c>
      <c r="R607" s="65">
        <v>88350400</v>
      </c>
      <c r="S607" s="65">
        <v>4342972010</v>
      </c>
      <c r="T607" s="66">
        <f t="shared" si="239"/>
        <v>2.0343300000000002</v>
      </c>
      <c r="U607" s="36">
        <v>1326</v>
      </c>
      <c r="V607">
        <v>8252</v>
      </c>
      <c r="W607">
        <f t="shared" si="252"/>
        <v>16.07</v>
      </c>
      <c r="X607" s="57">
        <v>43025602.2980306</v>
      </c>
      <c r="Y607" s="46">
        <v>6945172</v>
      </c>
      <c r="Z607" s="37">
        <f t="shared" si="240"/>
        <v>0.42013600000000001</v>
      </c>
      <c r="AA607" s="37" t="str">
        <f t="shared" si="241"/>
        <v/>
      </c>
      <c r="AB607" s="37" t="str">
        <f t="shared" si="242"/>
        <v/>
      </c>
      <c r="AC607" s="76">
        <f t="shared" si="253"/>
        <v>0</v>
      </c>
      <c r="AD607" s="76">
        <f t="shared" si="254"/>
        <v>704.34108057749995</v>
      </c>
      <c r="AE607" s="76">
        <f t="shared" si="260"/>
        <v>0</v>
      </c>
      <c r="AF607" s="76" t="str">
        <f t="shared" si="255"/>
        <v/>
      </c>
      <c r="AG607" s="37" t="str">
        <f t="shared" si="243"/>
        <v/>
      </c>
      <c r="AH607" s="37" t="str">
        <f t="shared" si="244"/>
        <v/>
      </c>
      <c r="AI607" s="38">
        <f t="shared" si="256"/>
        <v>704.34</v>
      </c>
      <c r="AJ607" s="38">
        <f t="shared" si="245"/>
        <v>704.34</v>
      </c>
      <c r="AK607" s="36">
        <f t="shared" si="246"/>
        <v>0</v>
      </c>
      <c r="AL607" s="39">
        <f t="shared" si="247"/>
        <v>0.12439734468690533</v>
      </c>
      <c r="AM607" s="36">
        <f t="shared" si="257"/>
        <v>0</v>
      </c>
      <c r="AN607" s="36">
        <f t="shared" si="258"/>
        <v>0</v>
      </c>
      <c r="AO607" s="36">
        <f t="shared" si="248"/>
        <v>84850</v>
      </c>
      <c r="AP607" s="36">
        <f t="shared" si="249"/>
        <v>347258.60000000003</v>
      </c>
      <c r="AQ607" s="36">
        <f t="shared" si="259"/>
        <v>-84850</v>
      </c>
      <c r="AR607" s="40">
        <f t="shared" si="250"/>
        <v>0</v>
      </c>
      <c r="AS607" s="37"/>
      <c r="AT607" s="37">
        <f t="shared" si="251"/>
        <v>0</v>
      </c>
    </row>
    <row r="608" spans="1:46" ht="15" customHeight="1" x14ac:dyDescent="0.25">
      <c r="A608" s="43">
        <v>55</v>
      </c>
      <c r="B608" s="43">
        <v>1200</v>
      </c>
      <c r="C608" s="44" t="s">
        <v>594</v>
      </c>
      <c r="D608" s="35">
        <v>84332</v>
      </c>
      <c r="E608" s="36">
        <v>1808</v>
      </c>
      <c r="F608" s="58">
        <f t="shared" si="236"/>
        <v>3.2571984261393445</v>
      </c>
      <c r="G608" s="52">
        <v>52</v>
      </c>
      <c r="H608" s="52">
        <v>533</v>
      </c>
      <c r="I608" s="37">
        <f t="shared" si="235"/>
        <v>9.7561</v>
      </c>
      <c r="J608" s="37">
        <v>564</v>
      </c>
      <c r="K608" s="37">
        <v>574</v>
      </c>
      <c r="L608" s="37">
        <v>727</v>
      </c>
      <c r="M608" s="37">
        <v>883</v>
      </c>
      <c r="N608" s="45">
        <v>1300</v>
      </c>
      <c r="O608" s="55">
        <v>1802</v>
      </c>
      <c r="P608" s="45">
        <f t="shared" si="237"/>
        <v>1802</v>
      </c>
      <c r="Q608" s="38">
        <f t="shared" si="238"/>
        <v>0</v>
      </c>
      <c r="R608" s="65">
        <v>28721400</v>
      </c>
      <c r="S608" s="65">
        <v>266314697</v>
      </c>
      <c r="T608" s="66">
        <f t="shared" si="239"/>
        <v>10.78476</v>
      </c>
      <c r="U608" s="36">
        <v>126</v>
      </c>
      <c r="V608">
        <v>1620</v>
      </c>
      <c r="W608">
        <f t="shared" si="252"/>
        <v>7.78</v>
      </c>
      <c r="X608" s="57">
        <v>2605472.8987700501</v>
      </c>
      <c r="Y608" s="46">
        <v>920980</v>
      </c>
      <c r="Z608" s="37">
        <f t="shared" si="240"/>
        <v>0.42013600000000001</v>
      </c>
      <c r="AA608" s="37" t="str">
        <f t="shared" si="241"/>
        <v/>
      </c>
      <c r="AB608" s="37" t="str">
        <f t="shared" si="242"/>
        <v/>
      </c>
      <c r="AC608" s="76">
        <f t="shared" si="253"/>
        <v>915.92721677038003</v>
      </c>
      <c r="AD608" s="76">
        <f t="shared" si="254"/>
        <v>0</v>
      </c>
      <c r="AE608" s="76">
        <f t="shared" si="260"/>
        <v>0</v>
      </c>
      <c r="AF608" s="76" t="str">
        <f t="shared" si="255"/>
        <v/>
      </c>
      <c r="AG608" s="37" t="str">
        <f t="shared" si="243"/>
        <v/>
      </c>
      <c r="AH608" s="37" t="str">
        <f t="shared" si="244"/>
        <v/>
      </c>
      <c r="AI608" s="38">
        <f t="shared" si="256"/>
        <v>915.93</v>
      </c>
      <c r="AJ608" s="38">
        <f t="shared" si="245"/>
        <v>915.93</v>
      </c>
      <c r="AK608" s="36">
        <f t="shared" si="246"/>
        <v>561348</v>
      </c>
      <c r="AL608" s="39">
        <f t="shared" si="247"/>
        <v>0.12439734468690533</v>
      </c>
      <c r="AM608" s="36">
        <f t="shared" si="257"/>
        <v>59339.523773168832</v>
      </c>
      <c r="AN608" s="36">
        <f t="shared" si="258"/>
        <v>143672</v>
      </c>
      <c r="AO608" s="36">
        <f t="shared" si="248"/>
        <v>18080</v>
      </c>
      <c r="AP608" s="36">
        <f t="shared" si="249"/>
        <v>46049</v>
      </c>
      <c r="AQ608" s="36">
        <f t="shared" si="259"/>
        <v>66252</v>
      </c>
      <c r="AR608" s="40">
        <f t="shared" si="250"/>
        <v>143672</v>
      </c>
      <c r="AS608" s="37"/>
      <c r="AT608" s="37">
        <f t="shared" si="251"/>
        <v>1</v>
      </c>
    </row>
    <row r="609" spans="1:46" ht="15" customHeight="1" x14ac:dyDescent="0.25">
      <c r="A609" s="43">
        <v>69</v>
      </c>
      <c r="B609" s="43">
        <v>5600</v>
      </c>
      <c r="C609" s="44" t="s">
        <v>595</v>
      </c>
      <c r="D609" s="35">
        <v>52379</v>
      </c>
      <c r="E609" s="36">
        <v>209</v>
      </c>
      <c r="F609" s="58">
        <f t="shared" si="236"/>
        <v>2.3201462861110542</v>
      </c>
      <c r="G609" s="52">
        <v>41</v>
      </c>
      <c r="H609" s="52">
        <v>183</v>
      </c>
      <c r="I609" s="37">
        <f t="shared" si="235"/>
        <v>22.404399999999999</v>
      </c>
      <c r="J609" s="37">
        <v>315</v>
      </c>
      <c r="K609" s="37">
        <v>294</v>
      </c>
      <c r="L609" s="37">
        <v>265</v>
      </c>
      <c r="M609" s="37">
        <v>249</v>
      </c>
      <c r="N609" s="48">
        <v>267</v>
      </c>
      <c r="O609" s="55">
        <v>211</v>
      </c>
      <c r="P609" s="45">
        <f t="shared" si="237"/>
        <v>315</v>
      </c>
      <c r="Q609" s="38">
        <f t="shared" si="238"/>
        <v>33.65</v>
      </c>
      <c r="R609" s="65">
        <v>3959500</v>
      </c>
      <c r="S609" s="65">
        <v>15609648</v>
      </c>
      <c r="T609" s="66">
        <f t="shared" si="239"/>
        <v>25.365722999999999</v>
      </c>
      <c r="U609" s="36">
        <v>45</v>
      </c>
      <c r="V609">
        <v>429</v>
      </c>
      <c r="W609">
        <f t="shared" si="252"/>
        <v>10.49</v>
      </c>
      <c r="X609" s="57">
        <v>193040.382084051</v>
      </c>
      <c r="Y609" s="46">
        <v>127516.49</v>
      </c>
      <c r="Z609" s="37">
        <f t="shared" si="240"/>
        <v>0.42013600000000001</v>
      </c>
      <c r="AA609" s="37" t="str">
        <f t="shared" si="241"/>
        <v/>
      </c>
      <c r="AB609" s="37" t="str">
        <f t="shared" si="242"/>
        <v/>
      </c>
      <c r="AC609" s="76">
        <f t="shared" si="253"/>
        <v>708.95395123735136</v>
      </c>
      <c r="AD609" s="76">
        <f t="shared" si="254"/>
        <v>0</v>
      </c>
      <c r="AE609" s="76">
        <f t="shared" si="260"/>
        <v>0</v>
      </c>
      <c r="AF609" s="76" t="str">
        <f t="shared" si="255"/>
        <v/>
      </c>
      <c r="AG609" s="37" t="str">
        <f t="shared" si="243"/>
        <v/>
      </c>
      <c r="AH609" s="37" t="str">
        <f t="shared" si="244"/>
        <v/>
      </c>
      <c r="AI609" s="38">
        <f t="shared" si="256"/>
        <v>708.95</v>
      </c>
      <c r="AJ609" s="38">
        <f t="shared" si="245"/>
        <v>708.95</v>
      </c>
      <c r="AK609" s="36">
        <f t="shared" si="246"/>
        <v>67067</v>
      </c>
      <c r="AL609" s="39">
        <f t="shared" si="247"/>
        <v>0.12439734468690533</v>
      </c>
      <c r="AM609" s="36">
        <f t="shared" si="257"/>
        <v>1827.1481987612656</v>
      </c>
      <c r="AN609" s="36">
        <f t="shared" si="258"/>
        <v>54206</v>
      </c>
      <c r="AO609" s="36">
        <f t="shared" si="248"/>
        <v>2090</v>
      </c>
      <c r="AP609" s="36">
        <f t="shared" si="249"/>
        <v>6375.8245000000006</v>
      </c>
      <c r="AQ609" s="36">
        <f t="shared" si="259"/>
        <v>50289</v>
      </c>
      <c r="AR609" s="40">
        <f t="shared" si="250"/>
        <v>54206</v>
      </c>
      <c r="AS609" s="37"/>
      <c r="AT609" s="37">
        <f t="shared" si="251"/>
        <v>1</v>
      </c>
    </row>
    <row r="610" spans="1:46" ht="15" customHeight="1" x14ac:dyDescent="0.25">
      <c r="A610" s="43">
        <v>6</v>
      </c>
      <c r="B610" s="43">
        <v>800</v>
      </c>
      <c r="C610" s="44" t="s">
        <v>596</v>
      </c>
      <c r="D610" s="35">
        <v>773625</v>
      </c>
      <c r="E610" s="36">
        <v>2046</v>
      </c>
      <c r="F610" s="58">
        <f t="shared" si="236"/>
        <v>3.3109056293761414</v>
      </c>
      <c r="G610" s="52">
        <v>317</v>
      </c>
      <c r="H610" s="52">
        <v>1119</v>
      </c>
      <c r="I610" s="37">
        <f t="shared" si="235"/>
        <v>28.328900000000001</v>
      </c>
      <c r="J610" s="37">
        <v>2665</v>
      </c>
      <c r="K610" s="37">
        <v>2550</v>
      </c>
      <c r="L610" s="37">
        <v>2205</v>
      </c>
      <c r="M610" s="37">
        <v>2158</v>
      </c>
      <c r="N610" s="45">
        <v>1916</v>
      </c>
      <c r="O610" s="55">
        <v>2021</v>
      </c>
      <c r="P610" s="45">
        <f t="shared" si="237"/>
        <v>2665</v>
      </c>
      <c r="Q610" s="38">
        <f t="shared" si="238"/>
        <v>23.23</v>
      </c>
      <c r="R610" s="65">
        <v>19280600</v>
      </c>
      <c r="S610" s="65">
        <v>120700454</v>
      </c>
      <c r="T610" s="66">
        <f t="shared" si="239"/>
        <v>15.973924999999999</v>
      </c>
      <c r="U610" s="36">
        <v>587</v>
      </c>
      <c r="V610">
        <v>2045</v>
      </c>
      <c r="W610">
        <f t="shared" si="252"/>
        <v>28.7</v>
      </c>
      <c r="X610" s="57">
        <v>1198597.78676989</v>
      </c>
      <c r="Y610" s="46">
        <v>1085264</v>
      </c>
      <c r="Z610" s="37">
        <f t="shared" si="240"/>
        <v>0.42013600000000001</v>
      </c>
      <c r="AA610" s="37" t="str">
        <f t="shared" si="241"/>
        <v/>
      </c>
      <c r="AB610" s="37" t="str">
        <f t="shared" si="242"/>
        <v/>
      </c>
      <c r="AC610" s="76">
        <f t="shared" si="253"/>
        <v>927.78990269971393</v>
      </c>
      <c r="AD610" s="76">
        <f t="shared" si="254"/>
        <v>0</v>
      </c>
      <c r="AE610" s="76">
        <f t="shared" si="260"/>
        <v>0</v>
      </c>
      <c r="AF610" s="76" t="str">
        <f t="shared" si="255"/>
        <v/>
      </c>
      <c r="AG610" s="37" t="str">
        <f t="shared" si="243"/>
        <v/>
      </c>
      <c r="AH610" s="37" t="str">
        <f t="shared" si="244"/>
        <v/>
      </c>
      <c r="AI610" s="38">
        <f t="shared" si="256"/>
        <v>927.79</v>
      </c>
      <c r="AJ610" s="38">
        <f t="shared" si="245"/>
        <v>927.79</v>
      </c>
      <c r="AK610" s="36">
        <f t="shared" si="246"/>
        <v>1394684</v>
      </c>
      <c r="AL610" s="39">
        <f t="shared" si="247"/>
        <v>0.12439734468690533</v>
      </c>
      <c r="AM610" s="36">
        <f t="shared" si="257"/>
        <v>77258.090493904732</v>
      </c>
      <c r="AN610" s="36">
        <f t="shared" si="258"/>
        <v>850883</v>
      </c>
      <c r="AO610" s="36">
        <f t="shared" si="248"/>
        <v>20460</v>
      </c>
      <c r="AP610" s="36">
        <f t="shared" si="249"/>
        <v>54263.200000000004</v>
      </c>
      <c r="AQ610" s="36">
        <f t="shared" si="259"/>
        <v>753165</v>
      </c>
      <c r="AR610" s="40">
        <f t="shared" si="250"/>
        <v>850883</v>
      </c>
      <c r="AS610" s="37"/>
      <c r="AT610" s="37">
        <f t="shared" si="251"/>
        <v>1</v>
      </c>
    </row>
    <row r="611" spans="1:46" ht="15" customHeight="1" x14ac:dyDescent="0.25">
      <c r="A611" s="43">
        <v>21</v>
      </c>
      <c r="B611" s="43">
        <v>8200</v>
      </c>
      <c r="C611" s="44" t="s">
        <v>597</v>
      </c>
      <c r="D611" s="35">
        <v>521701</v>
      </c>
      <c r="E611" s="36">
        <v>1780</v>
      </c>
      <c r="F611" s="58">
        <f t="shared" si="236"/>
        <v>3.2504200023088941</v>
      </c>
      <c r="G611" s="52">
        <v>262</v>
      </c>
      <c r="H611" s="52">
        <v>1044</v>
      </c>
      <c r="I611" s="37">
        <f t="shared" si="235"/>
        <v>25.095800000000001</v>
      </c>
      <c r="J611" s="37">
        <v>1306</v>
      </c>
      <c r="K611" s="37">
        <v>1355</v>
      </c>
      <c r="L611" s="37">
        <v>1256</v>
      </c>
      <c r="M611" s="37">
        <v>1567</v>
      </c>
      <c r="N611" s="45">
        <v>1740</v>
      </c>
      <c r="O611" s="55">
        <v>1771</v>
      </c>
      <c r="P611" s="45">
        <f t="shared" si="237"/>
        <v>1771</v>
      </c>
      <c r="Q611" s="38">
        <f t="shared" si="238"/>
        <v>0</v>
      </c>
      <c r="R611" s="65">
        <v>13490700</v>
      </c>
      <c r="S611" s="65">
        <v>140170796</v>
      </c>
      <c r="T611" s="66">
        <f t="shared" si="239"/>
        <v>9.6244730000000001</v>
      </c>
      <c r="U611" s="36">
        <v>480</v>
      </c>
      <c r="V611">
        <v>1676</v>
      </c>
      <c r="W611">
        <f t="shared" si="252"/>
        <v>28.64</v>
      </c>
      <c r="X611" s="57">
        <v>1304422.2779370639</v>
      </c>
      <c r="Y611" s="46">
        <v>782739</v>
      </c>
      <c r="Z611" s="37">
        <f t="shared" si="240"/>
        <v>0.42013600000000001</v>
      </c>
      <c r="AA611" s="37" t="str">
        <f t="shared" si="241"/>
        <v/>
      </c>
      <c r="AB611" s="37" t="str">
        <f t="shared" si="242"/>
        <v/>
      </c>
      <c r="AC611" s="76">
        <f t="shared" si="253"/>
        <v>914.43001884998159</v>
      </c>
      <c r="AD611" s="76">
        <f t="shared" si="254"/>
        <v>0</v>
      </c>
      <c r="AE611" s="76">
        <f t="shared" si="260"/>
        <v>0</v>
      </c>
      <c r="AF611" s="76" t="str">
        <f t="shared" si="255"/>
        <v/>
      </c>
      <c r="AG611" s="37" t="str">
        <f t="shared" si="243"/>
        <v/>
      </c>
      <c r="AH611" s="37" t="str">
        <f t="shared" si="244"/>
        <v/>
      </c>
      <c r="AI611" s="38">
        <f t="shared" si="256"/>
        <v>914.43</v>
      </c>
      <c r="AJ611" s="38">
        <f t="shared" si="245"/>
        <v>914.43</v>
      </c>
      <c r="AK611" s="36">
        <f t="shared" si="246"/>
        <v>1079651</v>
      </c>
      <c r="AL611" s="39">
        <f t="shared" si="247"/>
        <v>0.12439734468690533</v>
      </c>
      <c r="AM611" s="36">
        <f t="shared" si="257"/>
        <v>69407.498468058824</v>
      </c>
      <c r="AN611" s="36">
        <f t="shared" si="258"/>
        <v>591108</v>
      </c>
      <c r="AO611" s="36">
        <f t="shared" si="248"/>
        <v>17800</v>
      </c>
      <c r="AP611" s="36">
        <f t="shared" si="249"/>
        <v>39136.950000000004</v>
      </c>
      <c r="AQ611" s="36">
        <f t="shared" si="259"/>
        <v>503901</v>
      </c>
      <c r="AR611" s="40">
        <f t="shared" si="250"/>
        <v>591108</v>
      </c>
      <c r="AS611" s="37"/>
      <c r="AT611" s="37">
        <f t="shared" si="251"/>
        <v>1</v>
      </c>
    </row>
    <row r="612" spans="1:46" ht="15" customHeight="1" x14ac:dyDescent="0.25">
      <c r="A612" s="43">
        <v>45</v>
      </c>
      <c r="B612" s="43">
        <v>900</v>
      </c>
      <c r="C612" s="44" t="s">
        <v>598</v>
      </c>
      <c r="D612" s="35">
        <v>80179</v>
      </c>
      <c r="E612" s="36">
        <v>237</v>
      </c>
      <c r="F612" s="58">
        <f t="shared" si="236"/>
        <v>2.374748346010104</v>
      </c>
      <c r="G612" s="52">
        <v>12</v>
      </c>
      <c r="H612" s="52">
        <v>122</v>
      </c>
      <c r="I612" s="37">
        <f t="shared" si="235"/>
        <v>9.8361000000000001</v>
      </c>
      <c r="J612" s="37">
        <v>417</v>
      </c>
      <c r="K612" s="37">
        <v>379</v>
      </c>
      <c r="L612" s="37">
        <v>362</v>
      </c>
      <c r="M612" s="37">
        <v>347</v>
      </c>
      <c r="N612" s="48">
        <v>330</v>
      </c>
      <c r="O612" s="55">
        <v>239</v>
      </c>
      <c r="P612" s="45">
        <f t="shared" si="237"/>
        <v>417</v>
      </c>
      <c r="Q612" s="38">
        <f t="shared" si="238"/>
        <v>43.17</v>
      </c>
      <c r="R612" s="65">
        <v>4800300</v>
      </c>
      <c r="S612" s="65">
        <v>14331361</v>
      </c>
      <c r="T612" s="66">
        <f t="shared" si="239"/>
        <v>33.495074000000002</v>
      </c>
      <c r="U612" s="36">
        <v>39</v>
      </c>
      <c r="V612">
        <v>296</v>
      </c>
      <c r="W612">
        <f t="shared" si="252"/>
        <v>13.18</v>
      </c>
      <c r="X612" s="57">
        <v>181915.39790559601</v>
      </c>
      <c r="Y612" s="46">
        <v>235003</v>
      </c>
      <c r="Z612" s="37">
        <f t="shared" si="240"/>
        <v>0.42013600000000001</v>
      </c>
      <c r="AA612" s="37" t="str">
        <f t="shared" si="241"/>
        <v/>
      </c>
      <c r="AB612" s="37" t="str">
        <f t="shared" si="242"/>
        <v/>
      </c>
      <c r="AC612" s="76">
        <f t="shared" si="253"/>
        <v>721.01429042167376</v>
      </c>
      <c r="AD612" s="76">
        <f t="shared" si="254"/>
        <v>0</v>
      </c>
      <c r="AE612" s="76">
        <f t="shared" si="260"/>
        <v>0</v>
      </c>
      <c r="AF612" s="76" t="str">
        <f t="shared" si="255"/>
        <v/>
      </c>
      <c r="AG612" s="37" t="str">
        <f t="shared" si="243"/>
        <v/>
      </c>
      <c r="AH612" s="37" t="str">
        <f t="shared" si="244"/>
        <v/>
      </c>
      <c r="AI612" s="38">
        <f t="shared" si="256"/>
        <v>721.01</v>
      </c>
      <c r="AJ612" s="38">
        <f t="shared" si="245"/>
        <v>721.01</v>
      </c>
      <c r="AK612" s="36">
        <f t="shared" si="246"/>
        <v>94450</v>
      </c>
      <c r="AL612" s="39">
        <f t="shared" si="247"/>
        <v>0.12439734468690533</v>
      </c>
      <c r="AM612" s="36">
        <f t="shared" si="257"/>
        <v>1775.274506026826</v>
      </c>
      <c r="AN612" s="36">
        <f t="shared" si="258"/>
        <v>81954</v>
      </c>
      <c r="AO612" s="36">
        <f t="shared" si="248"/>
        <v>2370</v>
      </c>
      <c r="AP612" s="36">
        <f t="shared" si="249"/>
        <v>11750.150000000001</v>
      </c>
      <c r="AQ612" s="36">
        <f t="shared" si="259"/>
        <v>77809</v>
      </c>
      <c r="AR612" s="40">
        <f t="shared" si="250"/>
        <v>81954</v>
      </c>
      <c r="AS612" s="37"/>
      <c r="AT612" s="37">
        <f t="shared" si="251"/>
        <v>1</v>
      </c>
    </row>
    <row r="613" spans="1:46" ht="15" customHeight="1" x14ac:dyDescent="0.25">
      <c r="A613" s="43">
        <v>27</v>
      </c>
      <c r="B613" s="43">
        <v>2300</v>
      </c>
      <c r="C613" s="44" t="s">
        <v>599</v>
      </c>
      <c r="D613" s="35">
        <v>623049</v>
      </c>
      <c r="E613" s="36">
        <v>2681</v>
      </c>
      <c r="F613" s="58">
        <f t="shared" si="236"/>
        <v>3.4282968139828798</v>
      </c>
      <c r="G613" s="52">
        <v>70</v>
      </c>
      <c r="H613" s="52">
        <v>1315</v>
      </c>
      <c r="I613" s="37">
        <f t="shared" si="235"/>
        <v>5.3231999999999999</v>
      </c>
      <c r="J613" s="37">
        <v>2908</v>
      </c>
      <c r="K613" s="37">
        <v>2974</v>
      </c>
      <c r="L613" s="37">
        <v>2704</v>
      </c>
      <c r="M613" s="37">
        <v>2434</v>
      </c>
      <c r="N613" s="45">
        <v>2430</v>
      </c>
      <c r="O613" s="55">
        <v>2688</v>
      </c>
      <c r="P613" s="45">
        <f t="shared" si="237"/>
        <v>2974</v>
      </c>
      <c r="Q613" s="38">
        <f t="shared" si="238"/>
        <v>9.85</v>
      </c>
      <c r="R613" s="65">
        <v>90535300</v>
      </c>
      <c r="S613" s="65">
        <v>360167883</v>
      </c>
      <c r="T613" s="66">
        <f t="shared" si="239"/>
        <v>25.136972</v>
      </c>
      <c r="U613" s="36">
        <v>652</v>
      </c>
      <c r="V613">
        <v>2643</v>
      </c>
      <c r="W613">
        <f t="shared" si="252"/>
        <v>24.67</v>
      </c>
      <c r="X613" s="57">
        <v>3791046.3966908101</v>
      </c>
      <c r="Y613" s="46">
        <v>1915810</v>
      </c>
      <c r="Z613" s="37">
        <f t="shared" si="240"/>
        <v>0.42013600000000001</v>
      </c>
      <c r="AA613" s="37">
        <f t="shared" si="241"/>
        <v>0.36199999999999999</v>
      </c>
      <c r="AB613" s="37" t="str">
        <f t="shared" si="242"/>
        <v/>
      </c>
      <c r="AC613" s="76">
        <f t="shared" si="253"/>
        <v>953.7189153820965</v>
      </c>
      <c r="AD613" s="76">
        <f t="shared" si="254"/>
        <v>1061.2577445869999</v>
      </c>
      <c r="AE613" s="76">
        <f t="shared" si="260"/>
        <v>0</v>
      </c>
      <c r="AF613" s="76">
        <f t="shared" si="255"/>
        <v>992.64797155427163</v>
      </c>
      <c r="AG613" s="37" t="str">
        <f t="shared" si="243"/>
        <v/>
      </c>
      <c r="AH613" s="37">
        <f t="shared" si="244"/>
        <v>1</v>
      </c>
      <c r="AI613" s="38">
        <f t="shared" si="256"/>
        <v>992.65</v>
      </c>
      <c r="AJ613" s="38">
        <f t="shared" si="245"/>
        <v>992.65</v>
      </c>
      <c r="AK613" s="36">
        <f t="shared" si="246"/>
        <v>1068540</v>
      </c>
      <c r="AL613" s="39">
        <f t="shared" si="247"/>
        <v>0.12439734468690533</v>
      </c>
      <c r="AM613" s="36">
        <f t="shared" si="257"/>
        <v>55417.897481914144</v>
      </c>
      <c r="AN613" s="36">
        <f t="shared" si="258"/>
        <v>678467</v>
      </c>
      <c r="AO613" s="36">
        <f t="shared" si="248"/>
        <v>26810</v>
      </c>
      <c r="AP613" s="36">
        <f t="shared" si="249"/>
        <v>95790.5</v>
      </c>
      <c r="AQ613" s="36">
        <f t="shared" si="259"/>
        <v>596239</v>
      </c>
      <c r="AR613" s="40">
        <f t="shared" si="250"/>
        <v>678467</v>
      </c>
      <c r="AS613" s="37"/>
      <c r="AT613" s="37">
        <f t="shared" si="251"/>
        <v>1</v>
      </c>
    </row>
    <row r="614" spans="1:46" ht="15" customHeight="1" x14ac:dyDescent="0.25">
      <c r="A614" s="43">
        <v>23</v>
      </c>
      <c r="B614" s="43">
        <v>800</v>
      </c>
      <c r="C614" s="44" t="s">
        <v>600</v>
      </c>
      <c r="D614" s="35">
        <v>59545</v>
      </c>
      <c r="E614" s="36">
        <v>231</v>
      </c>
      <c r="F614" s="58">
        <f t="shared" si="236"/>
        <v>2.3636119798921444</v>
      </c>
      <c r="G614" s="52">
        <v>25</v>
      </c>
      <c r="H614" s="52">
        <v>131</v>
      </c>
      <c r="I614" s="37">
        <f t="shared" si="235"/>
        <v>19.084</v>
      </c>
      <c r="J614" s="37">
        <v>268</v>
      </c>
      <c r="K614" s="37">
        <v>293</v>
      </c>
      <c r="L614" s="37">
        <v>276</v>
      </c>
      <c r="M614" s="37">
        <v>212</v>
      </c>
      <c r="N614" s="48">
        <v>254</v>
      </c>
      <c r="O614" s="55">
        <v>231</v>
      </c>
      <c r="P614" s="45">
        <f t="shared" si="237"/>
        <v>293</v>
      </c>
      <c r="Q614" s="38">
        <f t="shared" si="238"/>
        <v>21.16</v>
      </c>
      <c r="R614" s="65">
        <v>2425400</v>
      </c>
      <c r="S614" s="65">
        <v>16418900</v>
      </c>
      <c r="T614" s="66">
        <f t="shared" si="239"/>
        <v>14.772000999999999</v>
      </c>
      <c r="U614" s="36">
        <v>93</v>
      </c>
      <c r="V614">
        <v>363</v>
      </c>
      <c r="W614">
        <f t="shared" si="252"/>
        <v>25.62</v>
      </c>
      <c r="X614" s="57">
        <v>146222.91170353</v>
      </c>
      <c r="Y614" s="46">
        <v>192291</v>
      </c>
      <c r="Z614" s="37">
        <f t="shared" si="240"/>
        <v>0.42013600000000001</v>
      </c>
      <c r="AA614" s="37" t="str">
        <f t="shared" si="241"/>
        <v/>
      </c>
      <c r="AB614" s="37" t="str">
        <f t="shared" si="242"/>
        <v/>
      </c>
      <c r="AC614" s="76">
        <f t="shared" si="253"/>
        <v>718.55452328263721</v>
      </c>
      <c r="AD614" s="76">
        <f t="shared" si="254"/>
        <v>0</v>
      </c>
      <c r="AE614" s="76">
        <f t="shared" si="260"/>
        <v>0</v>
      </c>
      <c r="AF614" s="76" t="str">
        <f t="shared" si="255"/>
        <v/>
      </c>
      <c r="AG614" s="37" t="str">
        <f t="shared" si="243"/>
        <v/>
      </c>
      <c r="AH614" s="37" t="str">
        <f t="shared" si="244"/>
        <v/>
      </c>
      <c r="AI614" s="38">
        <f t="shared" si="256"/>
        <v>718.55</v>
      </c>
      <c r="AJ614" s="38">
        <f t="shared" si="245"/>
        <v>718.55</v>
      </c>
      <c r="AK614" s="36">
        <f t="shared" si="246"/>
        <v>104552</v>
      </c>
      <c r="AL614" s="39">
        <f t="shared" si="247"/>
        <v>0.12439734468690533</v>
      </c>
      <c r="AM614" s="36">
        <f t="shared" si="257"/>
        <v>5598.7512923235481</v>
      </c>
      <c r="AN614" s="36">
        <f t="shared" si="258"/>
        <v>65144</v>
      </c>
      <c r="AO614" s="36">
        <f t="shared" si="248"/>
        <v>2310</v>
      </c>
      <c r="AP614" s="36">
        <f t="shared" si="249"/>
        <v>9614.5500000000011</v>
      </c>
      <c r="AQ614" s="36">
        <f t="shared" si="259"/>
        <v>57235</v>
      </c>
      <c r="AR614" s="40">
        <f t="shared" si="250"/>
        <v>65144</v>
      </c>
      <c r="AS614" s="37"/>
      <c r="AT614" s="37">
        <f t="shared" si="251"/>
        <v>1</v>
      </c>
    </row>
    <row r="615" spans="1:46" ht="15" customHeight="1" x14ac:dyDescent="0.25">
      <c r="A615" s="43">
        <v>86</v>
      </c>
      <c r="B615" s="43">
        <v>1900</v>
      </c>
      <c r="C615" s="44" t="s">
        <v>601</v>
      </c>
      <c r="D615" s="35">
        <v>0</v>
      </c>
      <c r="E615" s="36">
        <v>21289</v>
      </c>
      <c r="F615" s="58">
        <f t="shared" si="236"/>
        <v>4.3281552619699468</v>
      </c>
      <c r="G615" s="52">
        <v>153</v>
      </c>
      <c r="H615" s="52">
        <v>6532</v>
      </c>
      <c r="I615" s="37">
        <f t="shared" si="235"/>
        <v>2.3422999999999998</v>
      </c>
      <c r="J615" s="37">
        <v>1526</v>
      </c>
      <c r="K615" s="37">
        <v>4769</v>
      </c>
      <c r="L615" s="37">
        <v>5219</v>
      </c>
      <c r="M615" s="37">
        <v>6389</v>
      </c>
      <c r="N615" s="45">
        <v>13571</v>
      </c>
      <c r="O615" s="55">
        <v>19966</v>
      </c>
      <c r="P615" s="45">
        <f t="shared" si="237"/>
        <v>19966</v>
      </c>
      <c r="Q615" s="38">
        <f t="shared" si="238"/>
        <v>0</v>
      </c>
      <c r="R615" s="65">
        <v>248016700</v>
      </c>
      <c r="S615" s="65">
        <v>2951717999</v>
      </c>
      <c r="T615" s="66">
        <f t="shared" si="239"/>
        <v>8.4024520000000003</v>
      </c>
      <c r="U615" s="36">
        <v>2056</v>
      </c>
      <c r="V615">
        <v>19565</v>
      </c>
      <c r="W615">
        <f t="shared" si="252"/>
        <v>10.51</v>
      </c>
      <c r="X615" s="57">
        <v>26678607.002710599</v>
      </c>
      <c r="Y615" s="46">
        <v>8585424</v>
      </c>
      <c r="Z615" s="37">
        <f t="shared" si="240"/>
        <v>0.42013600000000001</v>
      </c>
      <c r="AA615" s="37" t="str">
        <f t="shared" si="241"/>
        <v/>
      </c>
      <c r="AB615" s="37" t="str">
        <f t="shared" si="242"/>
        <v/>
      </c>
      <c r="AC615" s="76">
        <f t="shared" si="253"/>
        <v>0</v>
      </c>
      <c r="AD615" s="76">
        <f t="shared" si="254"/>
        <v>0</v>
      </c>
      <c r="AE615" s="76">
        <f t="shared" si="260"/>
        <v>554.28822237619988</v>
      </c>
      <c r="AF615" s="76" t="str">
        <f t="shared" si="255"/>
        <v/>
      </c>
      <c r="AG615" s="37" t="str">
        <f t="shared" si="243"/>
        <v/>
      </c>
      <c r="AH615" s="37" t="str">
        <f t="shared" si="244"/>
        <v/>
      </c>
      <c r="AI615" s="38">
        <f t="shared" si="256"/>
        <v>554.29</v>
      </c>
      <c r="AJ615" s="38">
        <f t="shared" si="245"/>
        <v>554.29</v>
      </c>
      <c r="AK615" s="36">
        <f t="shared" si="246"/>
        <v>591637</v>
      </c>
      <c r="AL615" s="39">
        <f t="shared" si="247"/>
        <v>0.12439734468690533</v>
      </c>
      <c r="AM615" s="36">
        <f t="shared" si="257"/>
        <v>73598.071818526616</v>
      </c>
      <c r="AN615" s="36">
        <f t="shared" si="258"/>
        <v>73598</v>
      </c>
      <c r="AO615" s="36">
        <f t="shared" si="248"/>
        <v>212890</v>
      </c>
      <c r="AP615" s="36">
        <f t="shared" si="249"/>
        <v>429271.2</v>
      </c>
      <c r="AQ615" s="36">
        <f t="shared" si="259"/>
        <v>-212890</v>
      </c>
      <c r="AR615" s="40">
        <f t="shared" si="250"/>
        <v>73598</v>
      </c>
      <c r="AS615" s="37"/>
      <c r="AT615" s="37">
        <f t="shared" si="251"/>
        <v>1</v>
      </c>
    </row>
    <row r="616" spans="1:46" ht="15" customHeight="1" x14ac:dyDescent="0.25">
      <c r="A616" s="43">
        <v>56</v>
      </c>
      <c r="B616" s="43">
        <v>1700</v>
      </c>
      <c r="C616" s="44" t="s">
        <v>602</v>
      </c>
      <c r="D616" s="35">
        <v>0</v>
      </c>
      <c r="E616" s="36">
        <v>643</v>
      </c>
      <c r="F616" s="58">
        <f t="shared" si="236"/>
        <v>2.8082109729242219</v>
      </c>
      <c r="G616" s="52">
        <v>32</v>
      </c>
      <c r="H616" s="52">
        <v>346</v>
      </c>
      <c r="I616" s="37">
        <f t="shared" si="235"/>
        <v>9.2485999999999997</v>
      </c>
      <c r="J616" s="37">
        <v>180</v>
      </c>
      <c r="K616" s="37">
        <v>239</v>
      </c>
      <c r="L616" s="37">
        <v>313</v>
      </c>
      <c r="M616" s="37">
        <v>451</v>
      </c>
      <c r="N616" s="48">
        <v>572</v>
      </c>
      <c r="O616" s="55">
        <v>629</v>
      </c>
      <c r="P616" s="45">
        <f t="shared" si="237"/>
        <v>629</v>
      </c>
      <c r="Q616" s="38">
        <f t="shared" si="238"/>
        <v>0</v>
      </c>
      <c r="R616" s="65">
        <v>17298600</v>
      </c>
      <c r="S616" s="65">
        <v>187854400</v>
      </c>
      <c r="T616" s="66">
        <f t="shared" si="239"/>
        <v>9.2085150000000002</v>
      </c>
      <c r="U616" s="36">
        <v>100</v>
      </c>
      <c r="V616">
        <v>546</v>
      </c>
      <c r="W616">
        <f t="shared" si="252"/>
        <v>18.32</v>
      </c>
      <c r="X616" s="57">
        <v>1772765.4439762901</v>
      </c>
      <c r="Y616" s="46">
        <v>513488</v>
      </c>
      <c r="Z616" s="37">
        <f t="shared" si="240"/>
        <v>0.42013600000000001</v>
      </c>
      <c r="AA616" s="37" t="str">
        <f t="shared" si="241"/>
        <v/>
      </c>
      <c r="AB616" s="37" t="str">
        <f t="shared" si="242"/>
        <v/>
      </c>
      <c r="AC616" s="76">
        <f t="shared" si="253"/>
        <v>816.75621506658331</v>
      </c>
      <c r="AD616" s="76">
        <f t="shared" si="254"/>
        <v>0</v>
      </c>
      <c r="AE616" s="76">
        <f t="shared" si="260"/>
        <v>0</v>
      </c>
      <c r="AF616" s="76" t="str">
        <f t="shared" si="255"/>
        <v/>
      </c>
      <c r="AG616" s="37" t="str">
        <f t="shared" si="243"/>
        <v/>
      </c>
      <c r="AH616" s="37" t="str">
        <f t="shared" si="244"/>
        <v/>
      </c>
      <c r="AI616" s="38">
        <f t="shared" si="256"/>
        <v>816.76</v>
      </c>
      <c r="AJ616" s="38">
        <f t="shared" si="245"/>
        <v>816.76</v>
      </c>
      <c r="AK616" s="36">
        <f t="shared" si="246"/>
        <v>0</v>
      </c>
      <c r="AL616" s="39">
        <f t="shared" si="247"/>
        <v>0.12439734468690533</v>
      </c>
      <c r="AM616" s="36">
        <f t="shared" si="257"/>
        <v>0</v>
      </c>
      <c r="AN616" s="36">
        <f t="shared" si="258"/>
        <v>0</v>
      </c>
      <c r="AO616" s="36">
        <f t="shared" si="248"/>
        <v>6430</v>
      </c>
      <c r="AP616" s="36">
        <f t="shared" si="249"/>
        <v>25674.400000000001</v>
      </c>
      <c r="AQ616" s="36">
        <f t="shared" si="259"/>
        <v>-6430</v>
      </c>
      <c r="AR616" s="40">
        <f t="shared" si="250"/>
        <v>0</v>
      </c>
      <c r="AS616" s="37"/>
      <c r="AT616" s="37">
        <f t="shared" si="251"/>
        <v>0</v>
      </c>
    </row>
    <row r="617" spans="1:46" ht="15" customHeight="1" x14ac:dyDescent="0.25">
      <c r="A617" s="43">
        <v>74</v>
      </c>
      <c r="B617" s="43">
        <v>700</v>
      </c>
      <c r="C617" s="44" t="s">
        <v>603</v>
      </c>
      <c r="D617" s="35">
        <v>4833341</v>
      </c>
      <c r="E617" s="36">
        <v>26647</v>
      </c>
      <c r="F617" s="58">
        <f t="shared" si="236"/>
        <v>4.4256483219260341</v>
      </c>
      <c r="G617" s="52">
        <v>1980</v>
      </c>
      <c r="H617" s="52">
        <v>11212</v>
      </c>
      <c r="I617" s="37">
        <f t="shared" si="235"/>
        <v>17.659700000000001</v>
      </c>
      <c r="J617" s="37">
        <v>15341</v>
      </c>
      <c r="K617" s="37">
        <v>18632</v>
      </c>
      <c r="L617" s="37">
        <v>19386</v>
      </c>
      <c r="M617" s="37">
        <v>22434</v>
      </c>
      <c r="N617" s="45">
        <v>25599</v>
      </c>
      <c r="O617" s="55">
        <v>26420</v>
      </c>
      <c r="P617" s="45">
        <f t="shared" si="237"/>
        <v>26420</v>
      </c>
      <c r="Q617" s="38">
        <f t="shared" si="238"/>
        <v>0</v>
      </c>
      <c r="R617" s="65">
        <v>537462300</v>
      </c>
      <c r="S617" s="65">
        <v>2608649499</v>
      </c>
      <c r="T617" s="66">
        <f t="shared" si="239"/>
        <v>20.603086000000001</v>
      </c>
      <c r="U617" s="36">
        <v>4753</v>
      </c>
      <c r="V617">
        <v>26366</v>
      </c>
      <c r="W617">
        <f t="shared" si="252"/>
        <v>18.03</v>
      </c>
      <c r="X617" s="57">
        <v>27512016.9051774</v>
      </c>
      <c r="Y617" s="46">
        <v>15472995</v>
      </c>
      <c r="Z617" s="37">
        <f t="shared" si="240"/>
        <v>0.42013600000000001</v>
      </c>
      <c r="AA617" s="37" t="str">
        <f t="shared" si="241"/>
        <v/>
      </c>
      <c r="AB617" s="37" t="str">
        <f t="shared" si="242"/>
        <v/>
      </c>
      <c r="AC617" s="76">
        <f t="shared" si="253"/>
        <v>0</v>
      </c>
      <c r="AD617" s="76">
        <f t="shared" si="254"/>
        <v>0</v>
      </c>
      <c r="AE617" s="76">
        <f t="shared" si="260"/>
        <v>884.92593981909999</v>
      </c>
      <c r="AF617" s="76" t="str">
        <f t="shared" si="255"/>
        <v/>
      </c>
      <c r="AG617" s="37" t="str">
        <f t="shared" si="243"/>
        <v/>
      </c>
      <c r="AH617" s="37" t="str">
        <f t="shared" si="244"/>
        <v/>
      </c>
      <c r="AI617" s="38">
        <f t="shared" si="256"/>
        <v>884.93</v>
      </c>
      <c r="AJ617" s="38">
        <f t="shared" si="245"/>
        <v>884.93</v>
      </c>
      <c r="AK617" s="36">
        <f t="shared" si="246"/>
        <v>12021941</v>
      </c>
      <c r="AL617" s="39">
        <f t="shared" si="247"/>
        <v>0.12439734468690533</v>
      </c>
      <c r="AM617" s="36">
        <f t="shared" si="257"/>
        <v>894242.75201628765</v>
      </c>
      <c r="AN617" s="36">
        <f t="shared" si="258"/>
        <v>5727584</v>
      </c>
      <c r="AO617" s="36">
        <f t="shared" si="248"/>
        <v>266470</v>
      </c>
      <c r="AP617" s="36">
        <f t="shared" si="249"/>
        <v>773649.75</v>
      </c>
      <c r="AQ617" s="36">
        <f t="shared" si="259"/>
        <v>4566871</v>
      </c>
      <c r="AR617" s="40">
        <f t="shared" si="250"/>
        <v>5727584</v>
      </c>
      <c r="AS617" s="37"/>
      <c r="AT617" s="37">
        <f t="shared" si="251"/>
        <v>1</v>
      </c>
    </row>
    <row r="618" spans="1:46" ht="15" customHeight="1" x14ac:dyDescent="0.25">
      <c r="A618" s="43">
        <v>1</v>
      </c>
      <c r="B618" s="43">
        <v>1500</v>
      </c>
      <c r="C618" s="44" t="s">
        <v>604</v>
      </c>
      <c r="D618" s="35">
        <v>24469</v>
      </c>
      <c r="E618" s="36">
        <v>167</v>
      </c>
      <c r="F618" s="58">
        <f t="shared" si="236"/>
        <v>2.2227164711475833</v>
      </c>
      <c r="G618" s="52">
        <v>29</v>
      </c>
      <c r="H618" s="52">
        <v>81</v>
      </c>
      <c r="I618" s="37">
        <f t="shared" ref="I618:I681" si="261">ROUND(G618/H618,6)*100</f>
        <v>35.802499999999995</v>
      </c>
      <c r="J618" s="37">
        <v>149</v>
      </c>
      <c r="K618" s="37">
        <v>155</v>
      </c>
      <c r="L618" s="37">
        <v>144</v>
      </c>
      <c r="M618" s="37">
        <v>118</v>
      </c>
      <c r="N618" s="48">
        <v>167</v>
      </c>
      <c r="O618" s="55">
        <v>162</v>
      </c>
      <c r="P618" s="45">
        <f t="shared" si="237"/>
        <v>167</v>
      </c>
      <c r="Q618" s="38">
        <f t="shared" si="238"/>
        <v>0</v>
      </c>
      <c r="R618" s="65">
        <v>733700</v>
      </c>
      <c r="S618" s="65">
        <v>7989503</v>
      </c>
      <c r="T618" s="66">
        <f t="shared" si="239"/>
        <v>9.1832999999999991</v>
      </c>
      <c r="U618" s="36">
        <v>35</v>
      </c>
      <c r="V618">
        <v>165</v>
      </c>
      <c r="W618">
        <f t="shared" si="252"/>
        <v>21.21</v>
      </c>
      <c r="X618" s="57">
        <v>85037.820704791302</v>
      </c>
      <c r="Y618" s="46">
        <v>109139.28</v>
      </c>
      <c r="Z618" s="37">
        <f t="shared" si="240"/>
        <v>0.42013600000000001</v>
      </c>
      <c r="AA618" s="37" t="str">
        <f t="shared" si="241"/>
        <v/>
      </c>
      <c r="AB618" s="37" t="str">
        <f t="shared" si="242"/>
        <v/>
      </c>
      <c r="AC618" s="76">
        <f t="shared" si="253"/>
        <v>687.43394599766475</v>
      </c>
      <c r="AD618" s="76">
        <f t="shared" si="254"/>
        <v>0</v>
      </c>
      <c r="AE618" s="76">
        <f t="shared" si="260"/>
        <v>0</v>
      </c>
      <c r="AF618" s="76" t="str">
        <f t="shared" si="255"/>
        <v/>
      </c>
      <c r="AG618" s="37" t="str">
        <f t="shared" si="243"/>
        <v/>
      </c>
      <c r="AH618" s="37" t="str">
        <f t="shared" si="244"/>
        <v/>
      </c>
      <c r="AI618" s="38">
        <f t="shared" si="256"/>
        <v>687.43</v>
      </c>
      <c r="AJ618" s="38">
        <f t="shared" si="245"/>
        <v>687.43</v>
      </c>
      <c r="AK618" s="36">
        <f t="shared" si="246"/>
        <v>79073</v>
      </c>
      <c r="AL618" s="39">
        <f t="shared" si="247"/>
        <v>0.12439734468690533</v>
      </c>
      <c r="AM618" s="36">
        <f t="shared" si="257"/>
        <v>6792.592609283779</v>
      </c>
      <c r="AN618" s="36">
        <f t="shared" si="258"/>
        <v>31262</v>
      </c>
      <c r="AO618" s="36">
        <f t="shared" si="248"/>
        <v>1670</v>
      </c>
      <c r="AP618" s="36">
        <f t="shared" si="249"/>
        <v>5456.9639999999999</v>
      </c>
      <c r="AQ618" s="36">
        <f t="shared" si="259"/>
        <v>22799</v>
      </c>
      <c r="AR618" s="40">
        <f t="shared" si="250"/>
        <v>31262</v>
      </c>
      <c r="AS618" s="37"/>
      <c r="AT618" s="37">
        <f t="shared" si="251"/>
        <v>1</v>
      </c>
    </row>
    <row r="619" spans="1:46" ht="15" customHeight="1" x14ac:dyDescent="0.25">
      <c r="A619" s="43">
        <v>29</v>
      </c>
      <c r="B619" s="43">
        <v>1300</v>
      </c>
      <c r="C619" s="44" t="s">
        <v>605</v>
      </c>
      <c r="D619" s="35">
        <v>630565</v>
      </c>
      <c r="E619" s="36">
        <v>4247</v>
      </c>
      <c r="F619" s="58">
        <f t="shared" si="236"/>
        <v>3.6280822609906793</v>
      </c>
      <c r="G619" s="52">
        <v>299</v>
      </c>
      <c r="H619" s="52">
        <v>1880</v>
      </c>
      <c r="I619" s="37">
        <f t="shared" si="261"/>
        <v>15.904299999999999</v>
      </c>
      <c r="J619" s="37">
        <v>2772</v>
      </c>
      <c r="K619" s="37">
        <v>2976</v>
      </c>
      <c r="L619" s="37">
        <v>2863</v>
      </c>
      <c r="M619" s="37">
        <v>3276</v>
      </c>
      <c r="N619" s="45">
        <v>3709</v>
      </c>
      <c r="O619" s="55">
        <v>4142</v>
      </c>
      <c r="P619" s="45">
        <f t="shared" si="237"/>
        <v>4142</v>
      </c>
      <c r="Q619" s="38">
        <f t="shared" si="238"/>
        <v>0</v>
      </c>
      <c r="R619" s="65">
        <v>114022900</v>
      </c>
      <c r="S619" s="65">
        <v>396376101</v>
      </c>
      <c r="T619" s="66">
        <f t="shared" si="239"/>
        <v>28.766341000000001</v>
      </c>
      <c r="U619" s="36">
        <v>900</v>
      </c>
      <c r="V619">
        <v>4026</v>
      </c>
      <c r="W619">
        <f t="shared" si="252"/>
        <v>22.35</v>
      </c>
      <c r="X619" s="57">
        <v>4271118.4854624597</v>
      </c>
      <c r="Y619" s="46">
        <v>2928428</v>
      </c>
      <c r="Z619" s="37">
        <f t="shared" si="240"/>
        <v>0.42013600000000001</v>
      </c>
      <c r="AA619" s="37" t="str">
        <f t="shared" si="241"/>
        <v/>
      </c>
      <c r="AB619" s="37" t="str">
        <f t="shared" si="242"/>
        <v/>
      </c>
      <c r="AC619" s="76">
        <f t="shared" si="253"/>
        <v>0</v>
      </c>
      <c r="AD619" s="76">
        <f t="shared" si="254"/>
        <v>998.68737047724983</v>
      </c>
      <c r="AE619" s="76">
        <f t="shared" si="260"/>
        <v>0</v>
      </c>
      <c r="AF619" s="76" t="str">
        <f t="shared" si="255"/>
        <v/>
      </c>
      <c r="AG619" s="37" t="str">
        <f t="shared" si="243"/>
        <v/>
      </c>
      <c r="AH619" s="37" t="str">
        <f t="shared" si="244"/>
        <v/>
      </c>
      <c r="AI619" s="38">
        <f t="shared" si="256"/>
        <v>998.69</v>
      </c>
      <c r="AJ619" s="38">
        <f t="shared" si="245"/>
        <v>998.69</v>
      </c>
      <c r="AK619" s="36">
        <f t="shared" si="246"/>
        <v>2446986</v>
      </c>
      <c r="AL619" s="39">
        <f t="shared" si="247"/>
        <v>0.12439734468690533</v>
      </c>
      <c r="AM619" s="36">
        <f t="shared" si="257"/>
        <v>225957.94923353326</v>
      </c>
      <c r="AN619" s="36">
        <f t="shared" si="258"/>
        <v>856523</v>
      </c>
      <c r="AO619" s="36">
        <f t="shared" si="248"/>
        <v>42470</v>
      </c>
      <c r="AP619" s="36">
        <f t="shared" si="249"/>
        <v>146421.4</v>
      </c>
      <c r="AQ619" s="36">
        <f t="shared" si="259"/>
        <v>588095</v>
      </c>
      <c r="AR619" s="40">
        <f t="shared" si="250"/>
        <v>856523</v>
      </c>
      <c r="AS619" s="37"/>
      <c r="AT619" s="37">
        <f t="shared" si="251"/>
        <v>1</v>
      </c>
    </row>
    <row r="620" spans="1:46" ht="15" customHeight="1" x14ac:dyDescent="0.25">
      <c r="A620" s="43">
        <v>56</v>
      </c>
      <c r="B620" s="43">
        <v>1800</v>
      </c>
      <c r="C620" s="44" t="s">
        <v>606</v>
      </c>
      <c r="D620" s="35">
        <v>307058</v>
      </c>
      <c r="E620" s="36">
        <v>1011</v>
      </c>
      <c r="F620" s="58">
        <f t="shared" si="236"/>
        <v>3.0047511555910011</v>
      </c>
      <c r="G620" s="52">
        <v>129</v>
      </c>
      <c r="H620" s="52">
        <v>456</v>
      </c>
      <c r="I620" s="37">
        <f t="shared" si="261"/>
        <v>28.2895</v>
      </c>
      <c r="J620" s="37">
        <v>882</v>
      </c>
      <c r="K620" s="37">
        <v>917</v>
      </c>
      <c r="L620" s="37">
        <v>956</v>
      </c>
      <c r="M620" s="37">
        <v>991</v>
      </c>
      <c r="N620" s="45">
        <v>1011</v>
      </c>
      <c r="O620" s="55">
        <v>1020</v>
      </c>
      <c r="P620" s="45">
        <f t="shared" si="237"/>
        <v>1020</v>
      </c>
      <c r="Q620" s="38">
        <f t="shared" si="238"/>
        <v>0.88</v>
      </c>
      <c r="R620" s="65">
        <v>11570600</v>
      </c>
      <c r="S620" s="65">
        <v>63924800</v>
      </c>
      <c r="T620" s="66">
        <f t="shared" si="239"/>
        <v>18.10033</v>
      </c>
      <c r="U620" s="36">
        <v>267</v>
      </c>
      <c r="V620">
        <v>1198</v>
      </c>
      <c r="W620">
        <f t="shared" si="252"/>
        <v>22.29</v>
      </c>
      <c r="X620" s="57">
        <v>699403.84953123995</v>
      </c>
      <c r="Y620" s="46">
        <v>636384</v>
      </c>
      <c r="Z620" s="37">
        <f t="shared" si="240"/>
        <v>0.42013600000000001</v>
      </c>
      <c r="AA620" s="37" t="str">
        <f t="shared" si="241"/>
        <v/>
      </c>
      <c r="AB620" s="37" t="str">
        <f t="shared" si="242"/>
        <v/>
      </c>
      <c r="AC620" s="76">
        <f t="shared" si="253"/>
        <v>860.16742099347357</v>
      </c>
      <c r="AD620" s="76">
        <f t="shared" si="254"/>
        <v>0</v>
      </c>
      <c r="AE620" s="76">
        <f t="shared" si="260"/>
        <v>0</v>
      </c>
      <c r="AF620" s="76" t="str">
        <f t="shared" si="255"/>
        <v/>
      </c>
      <c r="AG620" s="37" t="str">
        <f t="shared" si="243"/>
        <v/>
      </c>
      <c r="AH620" s="37" t="str">
        <f t="shared" si="244"/>
        <v/>
      </c>
      <c r="AI620" s="38">
        <f t="shared" si="256"/>
        <v>860.17</v>
      </c>
      <c r="AJ620" s="38">
        <f t="shared" si="245"/>
        <v>860.17</v>
      </c>
      <c r="AK620" s="36">
        <f t="shared" si="246"/>
        <v>575787</v>
      </c>
      <c r="AL620" s="39">
        <f t="shared" si="247"/>
        <v>0.12439734468690533</v>
      </c>
      <c r="AM620" s="36">
        <f t="shared" si="257"/>
        <v>33429.174040367383</v>
      </c>
      <c r="AN620" s="36">
        <f t="shared" si="258"/>
        <v>340487</v>
      </c>
      <c r="AO620" s="36">
        <f t="shared" si="248"/>
        <v>10110</v>
      </c>
      <c r="AP620" s="36">
        <f t="shared" si="249"/>
        <v>31819.200000000001</v>
      </c>
      <c r="AQ620" s="36">
        <f t="shared" si="259"/>
        <v>296948</v>
      </c>
      <c r="AR620" s="40">
        <f t="shared" si="250"/>
        <v>340487</v>
      </c>
      <c r="AS620" s="37"/>
      <c r="AT620" s="37">
        <f t="shared" si="251"/>
        <v>1</v>
      </c>
    </row>
    <row r="621" spans="1:46" ht="15" customHeight="1" x14ac:dyDescent="0.25">
      <c r="A621" s="43">
        <v>73</v>
      </c>
      <c r="B621" s="43">
        <v>1900</v>
      </c>
      <c r="C621" s="44" t="s">
        <v>607</v>
      </c>
      <c r="D621" s="35">
        <v>781439</v>
      </c>
      <c r="E621" s="36">
        <v>2449</v>
      </c>
      <c r="F621" s="58">
        <f t="shared" si="236"/>
        <v>3.388988785124714</v>
      </c>
      <c r="G621" s="52">
        <v>216</v>
      </c>
      <c r="H621" s="52">
        <v>1020</v>
      </c>
      <c r="I621" s="37">
        <f t="shared" si="261"/>
        <v>21.176500000000001</v>
      </c>
      <c r="J621" s="37">
        <v>1920</v>
      </c>
      <c r="K621" s="37">
        <v>2140</v>
      </c>
      <c r="L621" s="37">
        <v>2275</v>
      </c>
      <c r="M621" s="37">
        <v>2267</v>
      </c>
      <c r="N621" s="45">
        <v>2432</v>
      </c>
      <c r="O621" s="55">
        <v>2388</v>
      </c>
      <c r="P621" s="45">
        <f t="shared" si="237"/>
        <v>2432</v>
      </c>
      <c r="Q621" s="38">
        <f t="shared" si="238"/>
        <v>0</v>
      </c>
      <c r="R621" s="65">
        <v>46865600</v>
      </c>
      <c r="S621" s="65">
        <v>196523400</v>
      </c>
      <c r="T621" s="66">
        <f t="shared" si="239"/>
        <v>23.847338000000001</v>
      </c>
      <c r="U621" s="36">
        <v>610</v>
      </c>
      <c r="V621">
        <v>2048</v>
      </c>
      <c r="W621">
        <f t="shared" si="252"/>
        <v>29.79</v>
      </c>
      <c r="X621" s="57">
        <v>2112552.3776478898</v>
      </c>
      <c r="Y621" s="46">
        <v>994054</v>
      </c>
      <c r="Z621" s="37">
        <f t="shared" si="240"/>
        <v>0.42013600000000001</v>
      </c>
      <c r="AA621" s="37" t="str">
        <f t="shared" si="241"/>
        <v/>
      </c>
      <c r="AB621" s="37" t="str">
        <f t="shared" si="242"/>
        <v/>
      </c>
      <c r="AC621" s="76">
        <f t="shared" si="253"/>
        <v>945.03667589199142</v>
      </c>
      <c r="AD621" s="76">
        <f t="shared" si="254"/>
        <v>0</v>
      </c>
      <c r="AE621" s="76">
        <f t="shared" si="260"/>
        <v>0</v>
      </c>
      <c r="AF621" s="76" t="str">
        <f t="shared" si="255"/>
        <v/>
      </c>
      <c r="AG621" s="37" t="str">
        <f t="shared" si="243"/>
        <v/>
      </c>
      <c r="AH621" s="37" t="str">
        <f t="shared" si="244"/>
        <v/>
      </c>
      <c r="AI621" s="38">
        <f t="shared" si="256"/>
        <v>945.04</v>
      </c>
      <c r="AJ621" s="38">
        <f t="shared" si="245"/>
        <v>945.04</v>
      </c>
      <c r="AK621" s="36">
        <f t="shared" si="246"/>
        <v>1426844</v>
      </c>
      <c r="AL621" s="39">
        <f t="shared" si="247"/>
        <v>0.12439734468690533</v>
      </c>
      <c r="AM621" s="36">
        <f t="shared" si="257"/>
        <v>80286.668247652138</v>
      </c>
      <c r="AN621" s="36">
        <f t="shared" si="258"/>
        <v>861726</v>
      </c>
      <c r="AO621" s="36">
        <f t="shared" si="248"/>
        <v>24490</v>
      </c>
      <c r="AP621" s="36">
        <f t="shared" si="249"/>
        <v>49702.700000000004</v>
      </c>
      <c r="AQ621" s="36">
        <f t="shared" si="259"/>
        <v>756949</v>
      </c>
      <c r="AR621" s="40">
        <f t="shared" si="250"/>
        <v>861726</v>
      </c>
      <c r="AS621" s="37"/>
      <c r="AT621" s="37">
        <f t="shared" si="251"/>
        <v>1</v>
      </c>
    </row>
    <row r="622" spans="1:46" ht="15" customHeight="1" x14ac:dyDescent="0.25">
      <c r="A622" s="43">
        <v>48</v>
      </c>
      <c r="B622" s="43">
        <v>700</v>
      </c>
      <c r="C622" s="44" t="s">
        <v>608</v>
      </c>
      <c r="D622" s="35">
        <v>39817</v>
      </c>
      <c r="E622" s="36">
        <v>239</v>
      </c>
      <c r="F622" s="58">
        <f t="shared" si="236"/>
        <v>2.3783979009481375</v>
      </c>
      <c r="G622" s="52">
        <v>20</v>
      </c>
      <c r="H622" s="52">
        <v>87</v>
      </c>
      <c r="I622" s="37">
        <f t="shared" si="261"/>
        <v>22.988500000000002</v>
      </c>
      <c r="J622" s="37">
        <v>187</v>
      </c>
      <c r="K622" s="37">
        <v>174</v>
      </c>
      <c r="L622" s="37">
        <v>178</v>
      </c>
      <c r="M622" s="37">
        <v>163</v>
      </c>
      <c r="N622" s="48">
        <v>242</v>
      </c>
      <c r="O622" s="55">
        <v>238</v>
      </c>
      <c r="P622" s="45">
        <f t="shared" si="237"/>
        <v>242</v>
      </c>
      <c r="Q622" s="38">
        <f t="shared" si="238"/>
        <v>1.24</v>
      </c>
      <c r="R622" s="65">
        <v>1615000</v>
      </c>
      <c r="S622" s="65">
        <v>16649595</v>
      </c>
      <c r="T622" s="66">
        <f t="shared" si="239"/>
        <v>9.6999359999999992</v>
      </c>
      <c r="U622" s="36">
        <v>24</v>
      </c>
      <c r="V622">
        <v>188</v>
      </c>
      <c r="W622">
        <f t="shared" si="252"/>
        <v>12.77</v>
      </c>
      <c r="X622" s="57">
        <v>174538.195599628</v>
      </c>
      <c r="Y622" s="46">
        <v>40754</v>
      </c>
      <c r="Z622" s="37">
        <f t="shared" si="240"/>
        <v>0.42013600000000001</v>
      </c>
      <c r="AA622" s="37" t="str">
        <f t="shared" si="241"/>
        <v/>
      </c>
      <c r="AB622" s="37" t="str">
        <f t="shared" si="242"/>
        <v/>
      </c>
      <c r="AC622" s="76">
        <f t="shared" si="253"/>
        <v>721.8203931677217</v>
      </c>
      <c r="AD622" s="76">
        <f t="shared" si="254"/>
        <v>0</v>
      </c>
      <c r="AE622" s="76">
        <f t="shared" si="260"/>
        <v>0</v>
      </c>
      <c r="AF622" s="76" t="str">
        <f t="shared" si="255"/>
        <v/>
      </c>
      <c r="AG622" s="37" t="str">
        <f t="shared" si="243"/>
        <v/>
      </c>
      <c r="AH622" s="37" t="str">
        <f t="shared" si="244"/>
        <v/>
      </c>
      <c r="AI622" s="38">
        <f t="shared" si="256"/>
        <v>721.82</v>
      </c>
      <c r="AJ622" s="38">
        <f t="shared" si="245"/>
        <v>721.82</v>
      </c>
      <c r="AK622" s="36">
        <f t="shared" si="246"/>
        <v>99185</v>
      </c>
      <c r="AL622" s="39">
        <f t="shared" si="247"/>
        <v>0.12439734468690533</v>
      </c>
      <c r="AM622" s="36">
        <f t="shared" si="257"/>
        <v>7385.2215593721958</v>
      </c>
      <c r="AN622" s="36">
        <f t="shared" si="258"/>
        <v>47202</v>
      </c>
      <c r="AO622" s="36">
        <f t="shared" si="248"/>
        <v>2390</v>
      </c>
      <c r="AP622" s="36">
        <f t="shared" si="249"/>
        <v>2037.7</v>
      </c>
      <c r="AQ622" s="36">
        <f t="shared" si="259"/>
        <v>37779</v>
      </c>
      <c r="AR622" s="40">
        <f t="shared" si="250"/>
        <v>47202</v>
      </c>
      <c r="AS622" s="37"/>
      <c r="AT622" s="37">
        <f t="shared" si="251"/>
        <v>1</v>
      </c>
    </row>
    <row r="623" spans="1:46" ht="15" customHeight="1" x14ac:dyDescent="0.25">
      <c r="A623" s="43">
        <v>56</v>
      </c>
      <c r="B623" s="43">
        <v>1900</v>
      </c>
      <c r="C623" s="44" t="s">
        <v>609</v>
      </c>
      <c r="D623" s="35">
        <v>1022264</v>
      </c>
      <c r="E623" s="36">
        <v>2554</v>
      </c>
      <c r="F623" s="58">
        <f t="shared" si="236"/>
        <v>3.4072208929273966</v>
      </c>
      <c r="G623" s="52">
        <v>207</v>
      </c>
      <c r="H623" s="52">
        <v>962</v>
      </c>
      <c r="I623" s="37">
        <f t="shared" si="261"/>
        <v>21.517700000000001</v>
      </c>
      <c r="J623" s="37">
        <v>1835</v>
      </c>
      <c r="K623" s="37">
        <v>1867</v>
      </c>
      <c r="L623" s="37">
        <v>1886</v>
      </c>
      <c r="M623" s="37">
        <v>2374</v>
      </c>
      <c r="N623" s="45">
        <v>2464</v>
      </c>
      <c r="O623" s="55">
        <v>2577</v>
      </c>
      <c r="P623" s="45">
        <f t="shared" si="237"/>
        <v>2577</v>
      </c>
      <c r="Q623" s="38">
        <f t="shared" si="238"/>
        <v>0.89</v>
      </c>
      <c r="R623" s="65">
        <v>26945800</v>
      </c>
      <c r="S623" s="65">
        <v>120767400</v>
      </c>
      <c r="T623" s="66">
        <f t="shared" si="239"/>
        <v>22.312147</v>
      </c>
      <c r="U623" s="36">
        <v>283</v>
      </c>
      <c r="V623">
        <v>2577</v>
      </c>
      <c r="W623">
        <f t="shared" si="252"/>
        <v>10.98</v>
      </c>
      <c r="X623" s="57">
        <v>1316596.31317721</v>
      </c>
      <c r="Y623" s="46">
        <v>1134503</v>
      </c>
      <c r="Z623" s="37">
        <f t="shared" si="240"/>
        <v>0.42013600000000001</v>
      </c>
      <c r="AA623" s="37">
        <f t="shared" si="241"/>
        <v>0.108</v>
      </c>
      <c r="AB623" s="37" t="str">
        <f t="shared" si="242"/>
        <v/>
      </c>
      <c r="AC623" s="76">
        <f t="shared" si="253"/>
        <v>949.06372916712462</v>
      </c>
      <c r="AD623" s="76">
        <f t="shared" si="254"/>
        <v>989.78778508074993</v>
      </c>
      <c r="AE623" s="76">
        <f t="shared" si="260"/>
        <v>0</v>
      </c>
      <c r="AF623" s="76">
        <f t="shared" si="255"/>
        <v>953.4619272057962</v>
      </c>
      <c r="AG623" s="37" t="str">
        <f t="shared" si="243"/>
        <v/>
      </c>
      <c r="AH623" s="37">
        <f t="shared" si="244"/>
        <v>1</v>
      </c>
      <c r="AI623" s="38">
        <f t="shared" si="256"/>
        <v>953.46</v>
      </c>
      <c r="AJ623" s="38">
        <f t="shared" si="245"/>
        <v>953.46</v>
      </c>
      <c r="AK623" s="36">
        <f t="shared" si="246"/>
        <v>1881987</v>
      </c>
      <c r="AL623" s="39">
        <f t="shared" si="247"/>
        <v>0.12439734468690533</v>
      </c>
      <c r="AM623" s="36">
        <f t="shared" si="257"/>
        <v>106947.25836626031</v>
      </c>
      <c r="AN623" s="36">
        <f t="shared" si="258"/>
        <v>1129211</v>
      </c>
      <c r="AO623" s="36">
        <f t="shared" si="248"/>
        <v>25540</v>
      </c>
      <c r="AP623" s="36">
        <f t="shared" si="249"/>
        <v>56725.15</v>
      </c>
      <c r="AQ623" s="36">
        <f t="shared" si="259"/>
        <v>996724</v>
      </c>
      <c r="AR623" s="40">
        <f t="shared" si="250"/>
        <v>1129211</v>
      </c>
      <c r="AS623" s="37"/>
      <c r="AT623" s="37">
        <f t="shared" si="251"/>
        <v>1</v>
      </c>
    </row>
    <row r="624" spans="1:46" ht="15" customHeight="1" x14ac:dyDescent="0.25">
      <c r="A624" s="43">
        <v>7</v>
      </c>
      <c r="B624" s="43">
        <v>2400</v>
      </c>
      <c r="C624" s="44" t="s">
        <v>610</v>
      </c>
      <c r="D624" s="35">
        <v>41773</v>
      </c>
      <c r="E624" s="36">
        <v>228</v>
      </c>
      <c r="F624" s="58">
        <f t="shared" si="236"/>
        <v>2.357934847000454</v>
      </c>
      <c r="G624" s="52">
        <v>26</v>
      </c>
      <c r="H624" s="52">
        <v>108</v>
      </c>
      <c r="I624" s="37">
        <f t="shared" si="261"/>
        <v>24.074100000000001</v>
      </c>
      <c r="J624" s="37">
        <v>128</v>
      </c>
      <c r="K624" s="37">
        <v>208</v>
      </c>
      <c r="L624" s="37">
        <v>228</v>
      </c>
      <c r="M624" s="37">
        <v>246</v>
      </c>
      <c r="N624" s="48">
        <v>247</v>
      </c>
      <c r="O624" s="55">
        <v>229</v>
      </c>
      <c r="P624" s="45">
        <f t="shared" si="237"/>
        <v>247</v>
      </c>
      <c r="Q624" s="38">
        <f t="shared" si="238"/>
        <v>7.69</v>
      </c>
      <c r="R624" s="65">
        <v>1902500</v>
      </c>
      <c r="S624" s="65">
        <v>14266300</v>
      </c>
      <c r="T624" s="66">
        <f t="shared" si="239"/>
        <v>13.335623</v>
      </c>
      <c r="U624" s="36">
        <v>32</v>
      </c>
      <c r="V624">
        <v>255</v>
      </c>
      <c r="W624">
        <f t="shared" si="252"/>
        <v>12.55</v>
      </c>
      <c r="X624" s="57">
        <v>147094.09808159</v>
      </c>
      <c r="Y624" s="46">
        <v>216254</v>
      </c>
      <c r="Z624" s="37">
        <f t="shared" si="240"/>
        <v>0.42013600000000001</v>
      </c>
      <c r="AA624" s="37" t="str">
        <f t="shared" si="241"/>
        <v/>
      </c>
      <c r="AB624" s="37" t="str">
        <f t="shared" si="242"/>
        <v/>
      </c>
      <c r="AC624" s="76">
        <f t="shared" si="253"/>
        <v>717.3005752009193</v>
      </c>
      <c r="AD624" s="76">
        <f t="shared" si="254"/>
        <v>0</v>
      </c>
      <c r="AE624" s="76">
        <f t="shared" si="260"/>
        <v>0</v>
      </c>
      <c r="AF624" s="76" t="str">
        <f t="shared" si="255"/>
        <v/>
      </c>
      <c r="AG624" s="37" t="str">
        <f t="shared" si="243"/>
        <v/>
      </c>
      <c r="AH624" s="37" t="str">
        <f t="shared" si="244"/>
        <v/>
      </c>
      <c r="AI624" s="38">
        <f t="shared" si="256"/>
        <v>717.3</v>
      </c>
      <c r="AJ624" s="38">
        <f t="shared" si="245"/>
        <v>717.3</v>
      </c>
      <c r="AK624" s="36">
        <f t="shared" si="246"/>
        <v>101745</v>
      </c>
      <c r="AL624" s="39">
        <f t="shared" si="247"/>
        <v>0.12439734468690533</v>
      </c>
      <c r="AM624" s="36">
        <f t="shared" si="257"/>
        <v>7460.3575555630869</v>
      </c>
      <c r="AN624" s="36">
        <f t="shared" si="258"/>
        <v>49233</v>
      </c>
      <c r="AO624" s="36">
        <f t="shared" si="248"/>
        <v>2280</v>
      </c>
      <c r="AP624" s="36">
        <f t="shared" si="249"/>
        <v>10812.7</v>
      </c>
      <c r="AQ624" s="36">
        <f t="shared" si="259"/>
        <v>39493</v>
      </c>
      <c r="AR624" s="40">
        <f t="shared" si="250"/>
        <v>49233</v>
      </c>
      <c r="AS624" s="37"/>
      <c r="AT624" s="37">
        <f t="shared" si="251"/>
        <v>1</v>
      </c>
    </row>
    <row r="625" spans="1:46" ht="15" customHeight="1" x14ac:dyDescent="0.25">
      <c r="A625" s="43">
        <v>34</v>
      </c>
      <c r="B625" s="43">
        <v>700</v>
      </c>
      <c r="C625" s="44" t="s">
        <v>611</v>
      </c>
      <c r="D625" s="35">
        <v>157080</v>
      </c>
      <c r="E625" s="36">
        <v>479</v>
      </c>
      <c r="F625" s="58">
        <f t="shared" si="236"/>
        <v>2.6803355134145632</v>
      </c>
      <c r="G625" s="52">
        <v>42</v>
      </c>
      <c r="H625" s="52">
        <v>195</v>
      </c>
      <c r="I625" s="37">
        <f t="shared" si="261"/>
        <v>21.538499999999999</v>
      </c>
      <c r="J625" s="37">
        <v>255</v>
      </c>
      <c r="K625" s="37">
        <v>410</v>
      </c>
      <c r="L625" s="37">
        <v>476</v>
      </c>
      <c r="M625" s="37">
        <v>504</v>
      </c>
      <c r="N625" s="48">
        <v>508</v>
      </c>
      <c r="O625" s="55">
        <v>479</v>
      </c>
      <c r="P625" s="45">
        <f t="shared" si="237"/>
        <v>508</v>
      </c>
      <c r="Q625" s="38">
        <f t="shared" si="238"/>
        <v>5.71</v>
      </c>
      <c r="R625" s="65">
        <v>3209900</v>
      </c>
      <c r="S625" s="65">
        <v>23758133</v>
      </c>
      <c r="T625" s="66">
        <f t="shared" si="239"/>
        <v>13.510742</v>
      </c>
      <c r="U625" s="36">
        <v>25</v>
      </c>
      <c r="V625">
        <v>494</v>
      </c>
      <c r="W625">
        <f t="shared" si="252"/>
        <v>5.0599999999999996</v>
      </c>
      <c r="X625" s="57">
        <v>232614.57277171599</v>
      </c>
      <c r="Y625" s="46">
        <v>155439</v>
      </c>
      <c r="Z625" s="37">
        <f t="shared" si="240"/>
        <v>0.42013600000000001</v>
      </c>
      <c r="AA625" s="37" t="str">
        <f t="shared" si="241"/>
        <v/>
      </c>
      <c r="AB625" s="37" t="str">
        <f t="shared" si="242"/>
        <v/>
      </c>
      <c r="AC625" s="76">
        <f t="shared" si="253"/>
        <v>788.51146719646852</v>
      </c>
      <c r="AD625" s="76">
        <f t="shared" si="254"/>
        <v>0</v>
      </c>
      <c r="AE625" s="76">
        <f t="shared" si="260"/>
        <v>0</v>
      </c>
      <c r="AF625" s="76" t="str">
        <f t="shared" si="255"/>
        <v/>
      </c>
      <c r="AG625" s="37" t="str">
        <f t="shared" si="243"/>
        <v/>
      </c>
      <c r="AH625" s="37" t="str">
        <f t="shared" si="244"/>
        <v/>
      </c>
      <c r="AI625" s="38">
        <f t="shared" si="256"/>
        <v>788.51</v>
      </c>
      <c r="AJ625" s="38">
        <f t="shared" si="245"/>
        <v>788.51</v>
      </c>
      <c r="AK625" s="36">
        <f t="shared" si="246"/>
        <v>279967</v>
      </c>
      <c r="AL625" s="39">
        <f t="shared" si="247"/>
        <v>0.12439734468690533</v>
      </c>
      <c r="AM625" s="36">
        <f t="shared" si="257"/>
        <v>15286.816496539735</v>
      </c>
      <c r="AN625" s="36">
        <f t="shared" si="258"/>
        <v>172367</v>
      </c>
      <c r="AO625" s="36">
        <f t="shared" si="248"/>
        <v>4790</v>
      </c>
      <c r="AP625" s="36">
        <f t="shared" si="249"/>
        <v>7771.9500000000007</v>
      </c>
      <c r="AQ625" s="36">
        <f t="shared" si="259"/>
        <v>152290</v>
      </c>
      <c r="AR625" s="40">
        <f t="shared" si="250"/>
        <v>172367</v>
      </c>
      <c r="AS625" s="37"/>
      <c r="AT625" s="37">
        <f t="shared" si="251"/>
        <v>1</v>
      </c>
    </row>
    <row r="626" spans="1:46" ht="15" customHeight="1" x14ac:dyDescent="0.25">
      <c r="A626" s="43">
        <v>18</v>
      </c>
      <c r="B626" s="43">
        <v>2000</v>
      </c>
      <c r="C626" s="44" t="s">
        <v>612</v>
      </c>
      <c r="D626" s="35">
        <v>72725</v>
      </c>
      <c r="E626" s="36">
        <v>2449</v>
      </c>
      <c r="F626" s="58">
        <f t="shared" si="236"/>
        <v>3.388988785124714</v>
      </c>
      <c r="G626" s="52">
        <v>112</v>
      </c>
      <c r="H626" s="52">
        <v>1344</v>
      </c>
      <c r="I626" s="37">
        <f t="shared" si="261"/>
        <v>8.3333000000000013</v>
      </c>
      <c r="J626" s="37">
        <v>499</v>
      </c>
      <c r="K626" s="37">
        <v>681</v>
      </c>
      <c r="L626" s="37">
        <v>843</v>
      </c>
      <c r="M626" s="37">
        <v>947</v>
      </c>
      <c r="N626" s="45">
        <v>2162</v>
      </c>
      <c r="O626" s="55">
        <v>2395</v>
      </c>
      <c r="P626" s="45">
        <f t="shared" si="237"/>
        <v>2395</v>
      </c>
      <c r="Q626" s="38">
        <f t="shared" si="238"/>
        <v>0</v>
      </c>
      <c r="R626" s="65">
        <v>41002700</v>
      </c>
      <c r="S626" s="65">
        <v>409584379</v>
      </c>
      <c r="T626" s="66">
        <f t="shared" si="239"/>
        <v>10.010807</v>
      </c>
      <c r="U626" s="36">
        <v>541</v>
      </c>
      <c r="V626">
        <v>2166</v>
      </c>
      <c r="W626">
        <f t="shared" si="252"/>
        <v>24.98</v>
      </c>
      <c r="X626" s="57">
        <v>3885045.3586996999</v>
      </c>
      <c r="Y626" s="46">
        <v>1853757</v>
      </c>
      <c r="Z626" s="37">
        <f t="shared" si="240"/>
        <v>0.42013600000000001</v>
      </c>
      <c r="AA626" s="37" t="str">
        <f t="shared" si="241"/>
        <v/>
      </c>
      <c r="AB626" s="37" t="str">
        <f t="shared" si="242"/>
        <v/>
      </c>
      <c r="AC626" s="76">
        <f t="shared" si="253"/>
        <v>945.03667589199142</v>
      </c>
      <c r="AD626" s="76">
        <f t="shared" si="254"/>
        <v>0</v>
      </c>
      <c r="AE626" s="76">
        <f t="shared" si="260"/>
        <v>0</v>
      </c>
      <c r="AF626" s="76" t="str">
        <f t="shared" si="255"/>
        <v/>
      </c>
      <c r="AG626" s="37" t="str">
        <f t="shared" si="243"/>
        <v/>
      </c>
      <c r="AH626" s="37" t="str">
        <f t="shared" si="244"/>
        <v/>
      </c>
      <c r="AI626" s="38">
        <f t="shared" si="256"/>
        <v>945.04</v>
      </c>
      <c r="AJ626" s="38">
        <f t="shared" si="245"/>
        <v>945.04</v>
      </c>
      <c r="AK626" s="36">
        <f t="shared" si="246"/>
        <v>682156</v>
      </c>
      <c r="AL626" s="39">
        <f t="shared" si="247"/>
        <v>0.12439734468690533</v>
      </c>
      <c r="AM626" s="36">
        <f t="shared" si="257"/>
        <v>75811.598169885401</v>
      </c>
      <c r="AN626" s="36">
        <f t="shared" si="258"/>
        <v>148537</v>
      </c>
      <c r="AO626" s="36">
        <f t="shared" si="248"/>
        <v>24490</v>
      </c>
      <c r="AP626" s="36">
        <f t="shared" si="249"/>
        <v>92687.85</v>
      </c>
      <c r="AQ626" s="36">
        <f t="shared" si="259"/>
        <v>48235</v>
      </c>
      <c r="AR626" s="40">
        <f t="shared" si="250"/>
        <v>148537</v>
      </c>
      <c r="AS626" s="37"/>
      <c r="AT626" s="37">
        <f t="shared" si="251"/>
        <v>1</v>
      </c>
    </row>
    <row r="627" spans="1:46" ht="15" customHeight="1" x14ac:dyDescent="0.25">
      <c r="A627" s="43">
        <v>56</v>
      </c>
      <c r="B627" s="43">
        <v>2000</v>
      </c>
      <c r="C627" s="44" t="s">
        <v>613</v>
      </c>
      <c r="D627" s="35">
        <v>632571</v>
      </c>
      <c r="E627" s="36">
        <v>3576</v>
      </c>
      <c r="F627" s="58">
        <f t="shared" si="236"/>
        <v>3.5533975101238799</v>
      </c>
      <c r="G627" s="52">
        <v>246</v>
      </c>
      <c r="H627" s="52">
        <v>1740</v>
      </c>
      <c r="I627" s="37">
        <f t="shared" si="261"/>
        <v>14.1379</v>
      </c>
      <c r="J627" s="37">
        <v>1933</v>
      </c>
      <c r="K627" s="37">
        <v>2086</v>
      </c>
      <c r="L627" s="37">
        <v>2075</v>
      </c>
      <c r="M627" s="37">
        <v>2559</v>
      </c>
      <c r="N627" s="45">
        <v>2985</v>
      </c>
      <c r="O627" s="55">
        <v>3512</v>
      </c>
      <c r="P627" s="45">
        <f t="shared" si="237"/>
        <v>3512</v>
      </c>
      <c r="Q627" s="38">
        <f t="shared" si="238"/>
        <v>0</v>
      </c>
      <c r="R627" s="65">
        <v>131142000</v>
      </c>
      <c r="S627" s="65">
        <v>355790200</v>
      </c>
      <c r="T627" s="66">
        <f t="shared" si="239"/>
        <v>36.859363000000002</v>
      </c>
      <c r="U627" s="36">
        <v>889</v>
      </c>
      <c r="V627">
        <v>3460</v>
      </c>
      <c r="W627">
        <f t="shared" si="252"/>
        <v>25.69</v>
      </c>
      <c r="X627" s="57">
        <v>4281533.4071923802</v>
      </c>
      <c r="Y627" s="46">
        <v>1607395</v>
      </c>
      <c r="Z627" s="37">
        <f t="shared" si="240"/>
        <v>0.42013600000000001</v>
      </c>
      <c r="AA627" s="37" t="str">
        <f t="shared" si="241"/>
        <v/>
      </c>
      <c r="AB627" s="37" t="str">
        <f t="shared" si="242"/>
        <v/>
      </c>
      <c r="AC627" s="76">
        <f t="shared" si="253"/>
        <v>0</v>
      </c>
      <c r="AD627" s="76">
        <f t="shared" si="254"/>
        <v>1070.9080707467499</v>
      </c>
      <c r="AE627" s="76">
        <f t="shared" si="260"/>
        <v>0</v>
      </c>
      <c r="AF627" s="76" t="str">
        <f t="shared" si="255"/>
        <v/>
      </c>
      <c r="AG627" s="37" t="str">
        <f t="shared" si="243"/>
        <v/>
      </c>
      <c r="AH627" s="37" t="str">
        <f t="shared" si="244"/>
        <v/>
      </c>
      <c r="AI627" s="38">
        <f t="shared" si="256"/>
        <v>1070.9100000000001</v>
      </c>
      <c r="AJ627" s="38">
        <f t="shared" si="245"/>
        <v>1070.9100000000001</v>
      </c>
      <c r="AK627" s="36">
        <f t="shared" si="246"/>
        <v>2030748</v>
      </c>
      <c r="AL627" s="39">
        <f t="shared" si="247"/>
        <v>0.12439734468690533</v>
      </c>
      <c r="AM627" s="36">
        <f t="shared" si="257"/>
        <v>173929.50620230322</v>
      </c>
      <c r="AN627" s="36">
        <f t="shared" si="258"/>
        <v>806501</v>
      </c>
      <c r="AO627" s="36">
        <f t="shared" si="248"/>
        <v>35760</v>
      </c>
      <c r="AP627" s="36">
        <f t="shared" si="249"/>
        <v>80369.75</v>
      </c>
      <c r="AQ627" s="36">
        <f t="shared" si="259"/>
        <v>596811</v>
      </c>
      <c r="AR627" s="40">
        <f t="shared" si="250"/>
        <v>806501</v>
      </c>
      <c r="AS627" s="37"/>
      <c r="AT627" s="37">
        <f t="shared" si="251"/>
        <v>1</v>
      </c>
    </row>
    <row r="628" spans="1:46" ht="15" customHeight="1" x14ac:dyDescent="0.25">
      <c r="A628" s="43">
        <v>54</v>
      </c>
      <c r="B628" s="43">
        <v>800</v>
      </c>
      <c r="C628" s="44" t="s">
        <v>614</v>
      </c>
      <c r="D628" s="35">
        <v>23084</v>
      </c>
      <c r="E628" s="36">
        <v>112</v>
      </c>
      <c r="F628" s="58">
        <f t="shared" si="236"/>
        <v>2.0492180226701815</v>
      </c>
      <c r="G628" s="52">
        <v>9</v>
      </c>
      <c r="H628" s="52">
        <v>50</v>
      </c>
      <c r="I628" s="37">
        <f t="shared" si="261"/>
        <v>18</v>
      </c>
      <c r="J628" s="37">
        <v>149</v>
      </c>
      <c r="K628" s="37">
        <v>134</v>
      </c>
      <c r="L628" s="37">
        <v>132</v>
      </c>
      <c r="M628" s="37">
        <v>121</v>
      </c>
      <c r="N628" s="48">
        <v>92</v>
      </c>
      <c r="O628" s="55">
        <v>113</v>
      </c>
      <c r="P628" s="45">
        <f t="shared" si="237"/>
        <v>149</v>
      </c>
      <c r="Q628" s="38">
        <f t="shared" si="238"/>
        <v>24.83</v>
      </c>
      <c r="R628" s="65">
        <v>524700</v>
      </c>
      <c r="S628" s="65">
        <v>3285450</v>
      </c>
      <c r="T628" s="66">
        <f t="shared" si="239"/>
        <v>15.970414999999999</v>
      </c>
      <c r="U628" s="36">
        <v>7</v>
      </c>
      <c r="V628">
        <v>101</v>
      </c>
      <c r="W628">
        <f t="shared" si="252"/>
        <v>6.93</v>
      </c>
      <c r="X628" s="57">
        <v>32236.903412888099</v>
      </c>
      <c r="Y628" s="46">
        <v>23000</v>
      </c>
      <c r="Z628" s="37">
        <f t="shared" si="240"/>
        <v>0.42013600000000001</v>
      </c>
      <c r="AA628" s="37" t="str">
        <f t="shared" si="241"/>
        <v/>
      </c>
      <c r="AB628" s="37" t="str">
        <f t="shared" si="242"/>
        <v/>
      </c>
      <c r="AC628" s="76">
        <f t="shared" si="253"/>
        <v>649.11212919332172</v>
      </c>
      <c r="AD628" s="76">
        <f t="shared" si="254"/>
        <v>0</v>
      </c>
      <c r="AE628" s="76">
        <f t="shared" si="260"/>
        <v>0</v>
      </c>
      <c r="AF628" s="76" t="str">
        <f t="shared" si="255"/>
        <v/>
      </c>
      <c r="AG628" s="37" t="str">
        <f t="shared" si="243"/>
        <v/>
      </c>
      <c r="AH628" s="37" t="str">
        <f t="shared" si="244"/>
        <v/>
      </c>
      <c r="AI628" s="38">
        <f t="shared" si="256"/>
        <v>649.11</v>
      </c>
      <c r="AJ628" s="38">
        <f t="shared" si="245"/>
        <v>649.11</v>
      </c>
      <c r="AK628" s="36">
        <f t="shared" si="246"/>
        <v>59156</v>
      </c>
      <c r="AL628" s="39">
        <f t="shared" si="247"/>
        <v>0.12439734468690533</v>
      </c>
      <c r="AM628" s="36">
        <f t="shared" si="257"/>
        <v>4487.2610175460495</v>
      </c>
      <c r="AN628" s="36">
        <f t="shared" si="258"/>
        <v>27571</v>
      </c>
      <c r="AO628" s="36">
        <f t="shared" si="248"/>
        <v>1120</v>
      </c>
      <c r="AP628" s="36">
        <f t="shared" si="249"/>
        <v>1150</v>
      </c>
      <c r="AQ628" s="36">
        <f t="shared" si="259"/>
        <v>21964</v>
      </c>
      <c r="AR628" s="40">
        <f t="shared" si="250"/>
        <v>27571</v>
      </c>
      <c r="AS628" s="37"/>
      <c r="AT628" s="37">
        <f t="shared" si="251"/>
        <v>1</v>
      </c>
    </row>
    <row r="629" spans="1:46" ht="15" customHeight="1" x14ac:dyDescent="0.25">
      <c r="A629" s="43">
        <v>23</v>
      </c>
      <c r="B629" s="43">
        <v>900</v>
      </c>
      <c r="C629" s="44" t="s">
        <v>615</v>
      </c>
      <c r="D629" s="35">
        <v>43461</v>
      </c>
      <c r="E629" s="36">
        <v>234</v>
      </c>
      <c r="F629" s="58">
        <f t="shared" si="236"/>
        <v>2.369215857410143</v>
      </c>
      <c r="G629" s="52">
        <v>69</v>
      </c>
      <c r="H629" s="52">
        <v>117</v>
      </c>
      <c r="I629" s="37">
        <f t="shared" si="261"/>
        <v>58.974400000000003</v>
      </c>
      <c r="J629" s="37">
        <v>269</v>
      </c>
      <c r="K629" s="37">
        <v>291</v>
      </c>
      <c r="L629" s="37">
        <v>259</v>
      </c>
      <c r="M629" s="37">
        <v>269</v>
      </c>
      <c r="N629" s="48">
        <v>199</v>
      </c>
      <c r="O629" s="55">
        <v>234</v>
      </c>
      <c r="P629" s="45">
        <f t="shared" si="237"/>
        <v>291</v>
      </c>
      <c r="Q629" s="38">
        <f t="shared" si="238"/>
        <v>19.59</v>
      </c>
      <c r="R629" s="65">
        <v>960900</v>
      </c>
      <c r="S629" s="65">
        <v>14248500</v>
      </c>
      <c r="T629" s="66">
        <f t="shared" si="239"/>
        <v>6.743868</v>
      </c>
      <c r="U629" s="36">
        <v>51</v>
      </c>
      <c r="V629">
        <v>241</v>
      </c>
      <c r="W629">
        <f t="shared" si="252"/>
        <v>21.16</v>
      </c>
      <c r="X629" s="57">
        <v>126469.384375216</v>
      </c>
      <c r="Y629" s="46">
        <v>98123</v>
      </c>
      <c r="Z629" s="37">
        <f t="shared" si="240"/>
        <v>0.42013600000000001</v>
      </c>
      <c r="AA629" s="37" t="str">
        <f t="shared" si="241"/>
        <v/>
      </c>
      <c r="AB629" s="37" t="str">
        <f t="shared" si="242"/>
        <v/>
      </c>
      <c r="AC629" s="76">
        <f t="shared" si="253"/>
        <v>719.79229093718016</v>
      </c>
      <c r="AD629" s="76">
        <f t="shared" si="254"/>
        <v>0</v>
      </c>
      <c r="AE629" s="76">
        <f t="shared" si="260"/>
        <v>0</v>
      </c>
      <c r="AF629" s="76" t="str">
        <f t="shared" si="255"/>
        <v/>
      </c>
      <c r="AG629" s="37" t="str">
        <f t="shared" si="243"/>
        <v/>
      </c>
      <c r="AH629" s="37" t="str">
        <f t="shared" si="244"/>
        <v/>
      </c>
      <c r="AI629" s="38">
        <f t="shared" si="256"/>
        <v>719.79</v>
      </c>
      <c r="AJ629" s="38">
        <f t="shared" si="245"/>
        <v>719.79</v>
      </c>
      <c r="AK629" s="36">
        <f t="shared" si="246"/>
        <v>115297</v>
      </c>
      <c r="AL629" s="39">
        <f t="shared" si="247"/>
        <v>0.12439734468690533</v>
      </c>
      <c r="AM629" s="36">
        <f t="shared" si="257"/>
        <v>8936.2076529285314</v>
      </c>
      <c r="AN629" s="36">
        <f t="shared" si="258"/>
        <v>52397</v>
      </c>
      <c r="AO629" s="36">
        <f t="shared" si="248"/>
        <v>2340</v>
      </c>
      <c r="AP629" s="36">
        <f t="shared" si="249"/>
        <v>4906.1500000000005</v>
      </c>
      <c r="AQ629" s="36">
        <f t="shared" si="259"/>
        <v>41121</v>
      </c>
      <c r="AR629" s="40">
        <f t="shared" si="250"/>
        <v>52397</v>
      </c>
      <c r="AS629" s="37"/>
      <c r="AT629" s="37">
        <f t="shared" si="251"/>
        <v>1</v>
      </c>
    </row>
    <row r="630" spans="1:46" ht="15" customHeight="1" x14ac:dyDescent="0.25">
      <c r="A630" s="43">
        <v>49</v>
      </c>
      <c r="B630" s="43">
        <v>1200</v>
      </c>
      <c r="C630" s="44" t="s">
        <v>616</v>
      </c>
      <c r="D630" s="35">
        <v>467642</v>
      </c>
      <c r="E630" s="36">
        <v>1417</v>
      </c>
      <c r="F630" s="58">
        <f t="shared" si="236"/>
        <v>3.1513698502474603</v>
      </c>
      <c r="G630" s="52">
        <v>123</v>
      </c>
      <c r="H630" s="52">
        <v>569</v>
      </c>
      <c r="I630" s="37">
        <f t="shared" si="261"/>
        <v>21.616900000000001</v>
      </c>
      <c r="J630" s="37">
        <v>893</v>
      </c>
      <c r="K630" s="37">
        <v>1018</v>
      </c>
      <c r="L630" s="37">
        <v>1014</v>
      </c>
      <c r="M630" s="37">
        <v>1277</v>
      </c>
      <c r="N630" s="45">
        <v>1393</v>
      </c>
      <c r="O630" s="55">
        <v>1418</v>
      </c>
      <c r="P630" s="45">
        <f t="shared" si="237"/>
        <v>1418</v>
      </c>
      <c r="Q630" s="38">
        <f t="shared" si="238"/>
        <v>7.0000000000000007E-2</v>
      </c>
      <c r="R630" s="65">
        <v>16156000</v>
      </c>
      <c r="S630" s="65">
        <v>101432300</v>
      </c>
      <c r="T630" s="66">
        <f t="shared" si="239"/>
        <v>15.927865000000001</v>
      </c>
      <c r="U630" s="36">
        <v>300</v>
      </c>
      <c r="V630">
        <v>1640</v>
      </c>
      <c r="W630">
        <f t="shared" si="252"/>
        <v>18.29</v>
      </c>
      <c r="X630" s="57">
        <v>962077.32816865295</v>
      </c>
      <c r="Y630" s="46">
        <v>346344</v>
      </c>
      <c r="Z630" s="37">
        <f t="shared" si="240"/>
        <v>0.42013600000000001</v>
      </c>
      <c r="AA630" s="37" t="str">
        <f t="shared" si="241"/>
        <v/>
      </c>
      <c r="AB630" s="37" t="str">
        <f t="shared" si="242"/>
        <v/>
      </c>
      <c r="AC630" s="76">
        <f t="shared" si="253"/>
        <v>892.55211841310825</v>
      </c>
      <c r="AD630" s="76">
        <f t="shared" si="254"/>
        <v>0</v>
      </c>
      <c r="AE630" s="76">
        <f t="shared" si="260"/>
        <v>0</v>
      </c>
      <c r="AF630" s="76" t="str">
        <f t="shared" si="255"/>
        <v/>
      </c>
      <c r="AG630" s="37" t="str">
        <f t="shared" si="243"/>
        <v/>
      </c>
      <c r="AH630" s="37" t="str">
        <f t="shared" si="244"/>
        <v/>
      </c>
      <c r="AI630" s="38">
        <f t="shared" si="256"/>
        <v>892.55</v>
      </c>
      <c r="AJ630" s="38">
        <f t="shared" si="245"/>
        <v>892.55</v>
      </c>
      <c r="AK630" s="36">
        <f t="shared" si="246"/>
        <v>860540</v>
      </c>
      <c r="AL630" s="39">
        <f t="shared" si="247"/>
        <v>0.12439734468690533</v>
      </c>
      <c r="AM630" s="36">
        <f t="shared" si="257"/>
        <v>48875.467932795727</v>
      </c>
      <c r="AN630" s="36">
        <f t="shared" si="258"/>
        <v>516517</v>
      </c>
      <c r="AO630" s="36">
        <f t="shared" si="248"/>
        <v>14170</v>
      </c>
      <c r="AP630" s="36">
        <f t="shared" si="249"/>
        <v>17317.2</v>
      </c>
      <c r="AQ630" s="36">
        <f t="shared" si="259"/>
        <v>453472</v>
      </c>
      <c r="AR630" s="40">
        <f t="shared" si="250"/>
        <v>516517</v>
      </c>
      <c r="AS630" s="37"/>
      <c r="AT630" s="37">
        <f t="shared" si="251"/>
        <v>1</v>
      </c>
    </row>
    <row r="631" spans="1:46" ht="15" customHeight="1" x14ac:dyDescent="0.25">
      <c r="A631" s="43">
        <v>11</v>
      </c>
      <c r="B631" s="43">
        <v>1500</v>
      </c>
      <c r="C631" s="44" t="s">
        <v>617</v>
      </c>
      <c r="D631" s="35">
        <v>132078</v>
      </c>
      <c r="E631" s="36">
        <v>513</v>
      </c>
      <c r="F631" s="58">
        <f t="shared" si="236"/>
        <v>2.7101173651118162</v>
      </c>
      <c r="G631" s="52">
        <v>35</v>
      </c>
      <c r="H631" s="52">
        <v>177</v>
      </c>
      <c r="I631" s="37">
        <f t="shared" si="261"/>
        <v>19.774000000000001</v>
      </c>
      <c r="J631" s="37">
        <v>374</v>
      </c>
      <c r="K631" s="37">
        <v>341</v>
      </c>
      <c r="L631" s="37">
        <v>306</v>
      </c>
      <c r="M631" s="37">
        <v>420</v>
      </c>
      <c r="N631" s="48">
        <v>469</v>
      </c>
      <c r="O631" s="55">
        <v>507</v>
      </c>
      <c r="P631" s="45">
        <f t="shared" si="237"/>
        <v>507</v>
      </c>
      <c r="Q631" s="38">
        <f t="shared" si="238"/>
        <v>0</v>
      </c>
      <c r="R631" s="65">
        <v>9627400</v>
      </c>
      <c r="S631" s="65">
        <v>42161418</v>
      </c>
      <c r="T631" s="66">
        <f t="shared" si="239"/>
        <v>22.834620999999999</v>
      </c>
      <c r="U631" s="36">
        <v>94</v>
      </c>
      <c r="V631">
        <v>405</v>
      </c>
      <c r="W631">
        <f t="shared" si="252"/>
        <v>23.21</v>
      </c>
      <c r="X631" s="57">
        <v>416032.02599926299</v>
      </c>
      <c r="Y631" s="46">
        <v>347004</v>
      </c>
      <c r="Z631" s="37">
        <f t="shared" si="240"/>
        <v>0.42013600000000001</v>
      </c>
      <c r="AA631" s="37" t="str">
        <f t="shared" si="241"/>
        <v/>
      </c>
      <c r="AB631" s="37" t="str">
        <f t="shared" si="242"/>
        <v/>
      </c>
      <c r="AC631" s="76">
        <f t="shared" si="253"/>
        <v>795.0895932538026</v>
      </c>
      <c r="AD631" s="76">
        <f t="shared" si="254"/>
        <v>0</v>
      </c>
      <c r="AE631" s="76">
        <f t="shared" si="260"/>
        <v>0</v>
      </c>
      <c r="AF631" s="76" t="str">
        <f t="shared" si="255"/>
        <v/>
      </c>
      <c r="AG631" s="37" t="str">
        <f t="shared" si="243"/>
        <v/>
      </c>
      <c r="AH631" s="37" t="str">
        <f t="shared" si="244"/>
        <v/>
      </c>
      <c r="AI631" s="38">
        <f t="shared" si="256"/>
        <v>795.09</v>
      </c>
      <c r="AJ631" s="38">
        <f t="shared" si="245"/>
        <v>795.09</v>
      </c>
      <c r="AK631" s="36">
        <f t="shared" si="246"/>
        <v>233091</v>
      </c>
      <c r="AL631" s="39">
        <f t="shared" si="247"/>
        <v>0.12439734468690533</v>
      </c>
      <c r="AM631" s="36">
        <f t="shared" si="257"/>
        <v>12565.748978858368</v>
      </c>
      <c r="AN631" s="36">
        <f t="shared" si="258"/>
        <v>144644</v>
      </c>
      <c r="AO631" s="36">
        <f t="shared" si="248"/>
        <v>5130</v>
      </c>
      <c r="AP631" s="36">
        <f t="shared" si="249"/>
        <v>17350.2</v>
      </c>
      <c r="AQ631" s="36">
        <f t="shared" si="259"/>
        <v>126948</v>
      </c>
      <c r="AR631" s="40">
        <f t="shared" si="250"/>
        <v>144644</v>
      </c>
      <c r="AS631" s="37"/>
      <c r="AT631" s="37">
        <f t="shared" si="251"/>
        <v>1</v>
      </c>
    </row>
    <row r="632" spans="1:46" ht="15" customHeight="1" x14ac:dyDescent="0.25">
      <c r="A632" s="43">
        <v>58</v>
      </c>
      <c r="B632" s="43">
        <v>1700</v>
      </c>
      <c r="C632" s="44" t="s">
        <v>618</v>
      </c>
      <c r="D632" s="35">
        <v>743502</v>
      </c>
      <c r="E632" s="36">
        <v>3159</v>
      </c>
      <c r="F632" s="58">
        <f t="shared" si="236"/>
        <v>3.4995496259051491</v>
      </c>
      <c r="G632" s="52">
        <v>243</v>
      </c>
      <c r="H632" s="52">
        <v>1647</v>
      </c>
      <c r="I632" s="37">
        <f t="shared" si="261"/>
        <v>14.754100000000001</v>
      </c>
      <c r="J632" s="37">
        <v>2143</v>
      </c>
      <c r="K632" s="37">
        <v>2489</v>
      </c>
      <c r="L632" s="37">
        <v>2613</v>
      </c>
      <c r="M632" s="37">
        <v>3043</v>
      </c>
      <c r="N632" s="45">
        <v>3123</v>
      </c>
      <c r="O632" s="55">
        <v>3130</v>
      </c>
      <c r="P632" s="45">
        <f t="shared" si="237"/>
        <v>3130</v>
      </c>
      <c r="Q632" s="38">
        <f t="shared" si="238"/>
        <v>0</v>
      </c>
      <c r="R632" s="65">
        <v>59326200</v>
      </c>
      <c r="S632" s="65">
        <v>275698300</v>
      </c>
      <c r="T632" s="66">
        <f t="shared" si="239"/>
        <v>21.518522000000001</v>
      </c>
      <c r="U632" s="36">
        <v>778</v>
      </c>
      <c r="V632">
        <v>3142</v>
      </c>
      <c r="W632">
        <f t="shared" si="252"/>
        <v>24.76</v>
      </c>
      <c r="X632" s="57">
        <v>2950433.4395974702</v>
      </c>
      <c r="Y632" s="46">
        <v>1640797</v>
      </c>
      <c r="Z632" s="37">
        <f t="shared" si="240"/>
        <v>0.42013600000000001</v>
      </c>
      <c r="AA632" s="37" t="str">
        <f t="shared" si="241"/>
        <v/>
      </c>
      <c r="AB632" s="37" t="str">
        <f t="shared" si="242"/>
        <v/>
      </c>
      <c r="AC632" s="76">
        <f t="shared" si="253"/>
        <v>0</v>
      </c>
      <c r="AD632" s="76">
        <f t="shared" si="254"/>
        <v>913.06177966949986</v>
      </c>
      <c r="AE632" s="76">
        <f t="shared" si="260"/>
        <v>0</v>
      </c>
      <c r="AF632" s="76" t="str">
        <f t="shared" si="255"/>
        <v/>
      </c>
      <c r="AG632" s="37" t="str">
        <f t="shared" si="243"/>
        <v/>
      </c>
      <c r="AH632" s="37" t="str">
        <f t="shared" si="244"/>
        <v/>
      </c>
      <c r="AI632" s="38">
        <f t="shared" si="256"/>
        <v>913.06</v>
      </c>
      <c r="AJ632" s="38">
        <f t="shared" si="245"/>
        <v>913.06</v>
      </c>
      <c r="AK632" s="36">
        <f t="shared" si="246"/>
        <v>1644773</v>
      </c>
      <c r="AL632" s="39">
        <f t="shared" si="247"/>
        <v>0.12439734468690533</v>
      </c>
      <c r="AM632" s="36">
        <f t="shared" si="257"/>
        <v>112115.71924331186</v>
      </c>
      <c r="AN632" s="36">
        <f t="shared" si="258"/>
        <v>855618</v>
      </c>
      <c r="AO632" s="36">
        <f t="shared" si="248"/>
        <v>31590</v>
      </c>
      <c r="AP632" s="36">
        <f t="shared" si="249"/>
        <v>82039.850000000006</v>
      </c>
      <c r="AQ632" s="36">
        <f t="shared" si="259"/>
        <v>711912</v>
      </c>
      <c r="AR632" s="40">
        <f t="shared" si="250"/>
        <v>855618</v>
      </c>
      <c r="AS632" s="37"/>
      <c r="AT632" s="37">
        <f t="shared" si="251"/>
        <v>1</v>
      </c>
    </row>
    <row r="633" spans="1:46" ht="15" customHeight="1" x14ac:dyDescent="0.25">
      <c r="A633" s="43">
        <v>25</v>
      </c>
      <c r="B633" s="43">
        <v>9500</v>
      </c>
      <c r="C633" s="44" t="s">
        <v>619</v>
      </c>
      <c r="D633" s="35">
        <v>673282</v>
      </c>
      <c r="E633" s="36">
        <v>3842</v>
      </c>
      <c r="F633" s="58">
        <f t="shared" si="236"/>
        <v>3.5845573605256749</v>
      </c>
      <c r="G633" s="52">
        <v>164</v>
      </c>
      <c r="H633" s="52">
        <v>1651</v>
      </c>
      <c r="I633" s="37">
        <f t="shared" si="261"/>
        <v>9.9334000000000007</v>
      </c>
      <c r="J633" s="37">
        <v>1640</v>
      </c>
      <c r="K633" s="37">
        <v>1986</v>
      </c>
      <c r="L633" s="37">
        <v>2125</v>
      </c>
      <c r="M633" s="37">
        <v>2337</v>
      </c>
      <c r="N633" s="45">
        <v>3263</v>
      </c>
      <c r="O633" s="55">
        <v>3769</v>
      </c>
      <c r="P633" s="45">
        <f t="shared" si="237"/>
        <v>3769</v>
      </c>
      <c r="Q633" s="38">
        <f t="shared" si="238"/>
        <v>0</v>
      </c>
      <c r="R633" s="65">
        <v>42670900</v>
      </c>
      <c r="S633" s="65">
        <v>400751604</v>
      </c>
      <c r="T633" s="66">
        <f t="shared" si="239"/>
        <v>10.647717999999999</v>
      </c>
      <c r="U633" s="36">
        <v>486</v>
      </c>
      <c r="V633">
        <v>3924</v>
      </c>
      <c r="W633">
        <f t="shared" si="252"/>
        <v>12.39</v>
      </c>
      <c r="X633" s="57">
        <v>4011081.3498986401</v>
      </c>
      <c r="Y633" s="46">
        <v>3087783</v>
      </c>
      <c r="Z633" s="37">
        <f t="shared" si="240"/>
        <v>0.42013600000000001</v>
      </c>
      <c r="AA633" s="37" t="str">
        <f t="shared" si="241"/>
        <v/>
      </c>
      <c r="AB633" s="37" t="str">
        <f t="shared" si="242"/>
        <v/>
      </c>
      <c r="AC633" s="76">
        <f t="shared" si="253"/>
        <v>0</v>
      </c>
      <c r="AD633" s="76">
        <f t="shared" si="254"/>
        <v>760.9006040454999</v>
      </c>
      <c r="AE633" s="76">
        <f t="shared" si="260"/>
        <v>0</v>
      </c>
      <c r="AF633" s="76" t="str">
        <f t="shared" si="255"/>
        <v/>
      </c>
      <c r="AG633" s="37" t="str">
        <f t="shared" si="243"/>
        <v/>
      </c>
      <c r="AH633" s="37" t="str">
        <f t="shared" si="244"/>
        <v/>
      </c>
      <c r="AI633" s="38">
        <f t="shared" si="256"/>
        <v>760.9</v>
      </c>
      <c r="AJ633" s="38">
        <f t="shared" si="245"/>
        <v>760.9</v>
      </c>
      <c r="AK633" s="36">
        <f t="shared" si="246"/>
        <v>1238178</v>
      </c>
      <c r="AL633" s="39">
        <f t="shared" si="247"/>
        <v>0.12439734468690533</v>
      </c>
      <c r="AM633" s="36">
        <f t="shared" si="257"/>
        <v>70271.56242425408</v>
      </c>
      <c r="AN633" s="36">
        <f t="shared" si="258"/>
        <v>743554</v>
      </c>
      <c r="AO633" s="36">
        <f t="shared" si="248"/>
        <v>38420</v>
      </c>
      <c r="AP633" s="36">
        <f t="shared" si="249"/>
        <v>154389.15</v>
      </c>
      <c r="AQ633" s="36">
        <f t="shared" si="259"/>
        <v>634862</v>
      </c>
      <c r="AR633" s="40">
        <f t="shared" si="250"/>
        <v>743554</v>
      </c>
      <c r="AS633" s="37"/>
      <c r="AT633" s="37">
        <f t="shared" si="251"/>
        <v>1</v>
      </c>
    </row>
    <row r="634" spans="1:46" ht="15" customHeight="1" x14ac:dyDescent="0.25">
      <c r="A634" s="43">
        <v>11</v>
      </c>
      <c r="B634" s="43">
        <v>1600</v>
      </c>
      <c r="C634" s="44" t="s">
        <v>620</v>
      </c>
      <c r="D634" s="35">
        <v>316201</v>
      </c>
      <c r="E634" s="36">
        <v>924</v>
      </c>
      <c r="F634" s="58">
        <f t="shared" si="236"/>
        <v>2.9656719712201065</v>
      </c>
      <c r="G634" s="52">
        <v>58</v>
      </c>
      <c r="H634" s="52">
        <v>460</v>
      </c>
      <c r="I634" s="37">
        <f t="shared" si="261"/>
        <v>12.608700000000001</v>
      </c>
      <c r="J634" s="37">
        <v>803</v>
      </c>
      <c r="K634" s="37">
        <v>881</v>
      </c>
      <c r="L634" s="37">
        <v>871</v>
      </c>
      <c r="M634" s="37">
        <v>928</v>
      </c>
      <c r="N634" s="48">
        <v>944</v>
      </c>
      <c r="O634" s="55">
        <v>911</v>
      </c>
      <c r="P634" s="45">
        <f t="shared" si="237"/>
        <v>944</v>
      </c>
      <c r="Q634" s="38">
        <f t="shared" si="238"/>
        <v>2.12</v>
      </c>
      <c r="R634" s="65">
        <v>17606200</v>
      </c>
      <c r="S634" s="65">
        <v>61449298</v>
      </c>
      <c r="T634" s="66">
        <f t="shared" si="239"/>
        <v>28.651589000000001</v>
      </c>
      <c r="U634" s="36">
        <v>229</v>
      </c>
      <c r="V634">
        <v>912</v>
      </c>
      <c r="W634">
        <f t="shared" si="252"/>
        <v>25.11</v>
      </c>
      <c r="X634" s="57">
        <v>769833.44750592206</v>
      </c>
      <c r="Y634" s="46">
        <v>581509</v>
      </c>
      <c r="Z634" s="37">
        <f t="shared" si="240"/>
        <v>0.42013600000000001</v>
      </c>
      <c r="AA634" s="37" t="str">
        <f t="shared" si="241"/>
        <v/>
      </c>
      <c r="AB634" s="37" t="str">
        <f t="shared" si="242"/>
        <v/>
      </c>
      <c r="AC634" s="76">
        <f t="shared" si="253"/>
        <v>851.53572798718346</v>
      </c>
      <c r="AD634" s="76">
        <f t="shared" si="254"/>
        <v>0</v>
      </c>
      <c r="AE634" s="76">
        <f t="shared" si="260"/>
        <v>0</v>
      </c>
      <c r="AF634" s="76" t="str">
        <f t="shared" si="255"/>
        <v/>
      </c>
      <c r="AG634" s="37" t="str">
        <f t="shared" si="243"/>
        <v/>
      </c>
      <c r="AH634" s="37" t="str">
        <f t="shared" si="244"/>
        <v/>
      </c>
      <c r="AI634" s="38">
        <f t="shared" si="256"/>
        <v>851.54</v>
      </c>
      <c r="AJ634" s="38">
        <f t="shared" si="245"/>
        <v>851.54</v>
      </c>
      <c r="AK634" s="36">
        <f t="shared" si="246"/>
        <v>463388</v>
      </c>
      <c r="AL634" s="39">
        <f t="shared" si="247"/>
        <v>0.12439734468690533</v>
      </c>
      <c r="AM634" s="36">
        <f t="shared" si="257"/>
        <v>18309.671972431534</v>
      </c>
      <c r="AN634" s="36">
        <f t="shared" si="258"/>
        <v>334511</v>
      </c>
      <c r="AO634" s="36">
        <f t="shared" si="248"/>
        <v>9240</v>
      </c>
      <c r="AP634" s="36">
        <f t="shared" si="249"/>
        <v>29075.45</v>
      </c>
      <c r="AQ634" s="36">
        <f t="shared" si="259"/>
        <v>306961</v>
      </c>
      <c r="AR634" s="40">
        <f t="shared" si="250"/>
        <v>334511</v>
      </c>
      <c r="AS634" s="37"/>
      <c r="AT634" s="37">
        <f t="shared" si="251"/>
        <v>1</v>
      </c>
    </row>
    <row r="635" spans="1:46" ht="15" customHeight="1" x14ac:dyDescent="0.25">
      <c r="A635" s="43">
        <v>82</v>
      </c>
      <c r="B635" s="43">
        <v>2100</v>
      </c>
      <c r="C635" s="44" t="s">
        <v>621</v>
      </c>
      <c r="D635" s="35">
        <v>0</v>
      </c>
      <c r="E635" s="36">
        <v>376</v>
      </c>
      <c r="F635" s="58">
        <f t="shared" si="236"/>
        <v>2.5751878449276608</v>
      </c>
      <c r="G635" s="52">
        <v>5</v>
      </c>
      <c r="H635" s="52">
        <v>165</v>
      </c>
      <c r="I635" s="37">
        <f t="shared" si="261"/>
        <v>3.0303</v>
      </c>
      <c r="J635" s="37">
        <v>138</v>
      </c>
      <c r="K635" s="37">
        <v>267</v>
      </c>
      <c r="L635" s="37">
        <v>436</v>
      </c>
      <c r="M635" s="37">
        <v>421</v>
      </c>
      <c r="N635" s="48">
        <v>408</v>
      </c>
      <c r="O635" s="55">
        <v>377</v>
      </c>
      <c r="P635" s="45">
        <f t="shared" si="237"/>
        <v>436</v>
      </c>
      <c r="Q635" s="38">
        <f t="shared" si="238"/>
        <v>13.76</v>
      </c>
      <c r="R635" s="65">
        <v>1194100</v>
      </c>
      <c r="S635" s="65">
        <v>78656100</v>
      </c>
      <c r="T635" s="66">
        <f t="shared" si="239"/>
        <v>1.5181279999999999</v>
      </c>
      <c r="U635" s="36">
        <v>89</v>
      </c>
      <c r="V635">
        <v>460</v>
      </c>
      <c r="W635">
        <f t="shared" si="252"/>
        <v>19.350000000000001</v>
      </c>
      <c r="X635" s="57">
        <v>820060.03653350903</v>
      </c>
      <c r="Y635" s="46">
        <v>65000</v>
      </c>
      <c r="Z635" s="37">
        <f t="shared" si="240"/>
        <v>0.42013600000000001</v>
      </c>
      <c r="AA635" s="37" t="str">
        <f t="shared" si="241"/>
        <v/>
      </c>
      <c r="AB635" s="37" t="str">
        <f t="shared" si="242"/>
        <v/>
      </c>
      <c r="AC635" s="76">
        <f t="shared" si="253"/>
        <v>765.28676562408691</v>
      </c>
      <c r="AD635" s="76">
        <f t="shared" si="254"/>
        <v>0</v>
      </c>
      <c r="AE635" s="76">
        <f t="shared" si="260"/>
        <v>0</v>
      </c>
      <c r="AF635" s="76" t="str">
        <f t="shared" si="255"/>
        <v/>
      </c>
      <c r="AG635" s="37" t="str">
        <f t="shared" si="243"/>
        <v/>
      </c>
      <c r="AH635" s="37" t="str">
        <f t="shared" si="244"/>
        <v/>
      </c>
      <c r="AI635" s="38">
        <f t="shared" si="256"/>
        <v>765.29</v>
      </c>
      <c r="AJ635" s="38">
        <f t="shared" si="245"/>
        <v>765.29</v>
      </c>
      <c r="AK635" s="36">
        <f t="shared" si="246"/>
        <v>0</v>
      </c>
      <c r="AL635" s="39">
        <f t="shared" si="247"/>
        <v>0.12439734468690533</v>
      </c>
      <c r="AM635" s="36">
        <f t="shared" si="257"/>
        <v>0</v>
      </c>
      <c r="AN635" s="36">
        <f t="shared" si="258"/>
        <v>0</v>
      </c>
      <c r="AO635" s="36">
        <f t="shared" si="248"/>
        <v>3760</v>
      </c>
      <c r="AP635" s="36">
        <f t="shared" si="249"/>
        <v>3250</v>
      </c>
      <c r="AQ635" s="36">
        <f t="shared" si="259"/>
        <v>-3250</v>
      </c>
      <c r="AR635" s="40">
        <f t="shared" si="250"/>
        <v>0</v>
      </c>
      <c r="AS635" s="37"/>
      <c r="AT635" s="37">
        <f t="shared" si="251"/>
        <v>0</v>
      </c>
    </row>
    <row r="636" spans="1:46" ht="15" customHeight="1" x14ac:dyDescent="0.25">
      <c r="A636" s="43">
        <v>59</v>
      </c>
      <c r="B636" s="43">
        <v>700</v>
      </c>
      <c r="C636" s="44" t="s">
        <v>622</v>
      </c>
      <c r="D636" s="35">
        <v>2418783</v>
      </c>
      <c r="E636" s="36">
        <v>4138</v>
      </c>
      <c r="F636" s="58">
        <f t="shared" si="236"/>
        <v>3.616790486329716</v>
      </c>
      <c r="G636" s="52">
        <v>459</v>
      </c>
      <c r="H636" s="52">
        <v>2076</v>
      </c>
      <c r="I636" s="37">
        <f t="shared" si="261"/>
        <v>22.1098</v>
      </c>
      <c r="J636" s="37">
        <v>5328</v>
      </c>
      <c r="K636" s="37">
        <v>4887</v>
      </c>
      <c r="L636" s="37">
        <v>4554</v>
      </c>
      <c r="M636" s="37">
        <v>4280</v>
      </c>
      <c r="N636" s="45">
        <v>4317</v>
      </c>
      <c r="O636" s="55">
        <v>4215</v>
      </c>
      <c r="P636" s="45">
        <f t="shared" si="237"/>
        <v>5328</v>
      </c>
      <c r="Q636" s="38">
        <f t="shared" si="238"/>
        <v>22.33</v>
      </c>
      <c r="R636" s="65">
        <v>75218800</v>
      </c>
      <c r="S636" s="65">
        <v>236021966</v>
      </c>
      <c r="T636" s="66">
        <f t="shared" si="239"/>
        <v>31.869406999999999</v>
      </c>
      <c r="U636" s="36">
        <v>969</v>
      </c>
      <c r="V636">
        <v>4185</v>
      </c>
      <c r="W636">
        <f t="shared" si="252"/>
        <v>23.15</v>
      </c>
      <c r="X636" s="57">
        <v>2638531.7451978102</v>
      </c>
      <c r="Y636" s="46">
        <v>2381212</v>
      </c>
      <c r="Z636" s="37">
        <f t="shared" si="240"/>
        <v>0.42013600000000001</v>
      </c>
      <c r="AA636" s="37" t="str">
        <f t="shared" si="241"/>
        <v/>
      </c>
      <c r="AB636" s="37" t="str">
        <f t="shared" si="242"/>
        <v/>
      </c>
      <c r="AC636" s="76">
        <f t="shared" si="253"/>
        <v>0</v>
      </c>
      <c r="AD636" s="76">
        <f t="shared" si="254"/>
        <v>1492.1012549207496</v>
      </c>
      <c r="AE636" s="76">
        <f t="shared" si="260"/>
        <v>0</v>
      </c>
      <c r="AF636" s="76" t="str">
        <f t="shared" si="255"/>
        <v/>
      </c>
      <c r="AG636" s="37" t="str">
        <f t="shared" si="243"/>
        <v/>
      </c>
      <c r="AH636" s="37" t="str">
        <f t="shared" si="244"/>
        <v/>
      </c>
      <c r="AI636" s="38">
        <f t="shared" si="256"/>
        <v>1492.1</v>
      </c>
      <c r="AJ636" s="38">
        <f t="shared" si="245"/>
        <v>1492.1</v>
      </c>
      <c r="AK636" s="36">
        <f t="shared" si="246"/>
        <v>5065768</v>
      </c>
      <c r="AL636" s="39">
        <f t="shared" si="247"/>
        <v>0.12439734468690533</v>
      </c>
      <c r="AM636" s="36">
        <f t="shared" si="257"/>
        <v>329277.90542606812</v>
      </c>
      <c r="AN636" s="36">
        <f t="shared" si="258"/>
        <v>2748061</v>
      </c>
      <c r="AO636" s="36">
        <f t="shared" si="248"/>
        <v>41380</v>
      </c>
      <c r="AP636" s="36">
        <f t="shared" si="249"/>
        <v>119060.6</v>
      </c>
      <c r="AQ636" s="36">
        <f t="shared" si="259"/>
        <v>2377403</v>
      </c>
      <c r="AR636" s="40">
        <f t="shared" si="250"/>
        <v>2748061</v>
      </c>
      <c r="AS636" s="37"/>
      <c r="AT636" s="37">
        <f t="shared" si="251"/>
        <v>1</v>
      </c>
    </row>
    <row r="637" spans="1:46" ht="15" customHeight="1" x14ac:dyDescent="0.25">
      <c r="A637" s="43">
        <v>79</v>
      </c>
      <c r="B637" s="43">
        <v>800</v>
      </c>
      <c r="C637" s="44" t="s">
        <v>623</v>
      </c>
      <c r="D637" s="35">
        <v>860977</v>
      </c>
      <c r="E637" s="36">
        <v>3516</v>
      </c>
      <c r="F637" s="58">
        <f t="shared" si="236"/>
        <v>3.5460488664017342</v>
      </c>
      <c r="G637" s="52">
        <v>250</v>
      </c>
      <c r="H637" s="52">
        <v>1441</v>
      </c>
      <c r="I637" s="37">
        <f t="shared" si="261"/>
        <v>17.3491</v>
      </c>
      <c r="J637" s="37">
        <v>2093</v>
      </c>
      <c r="K637" s="37">
        <v>2416</v>
      </c>
      <c r="L637" s="37">
        <v>2768</v>
      </c>
      <c r="M637" s="37">
        <v>3190</v>
      </c>
      <c r="N637" s="45">
        <v>3340</v>
      </c>
      <c r="O637" s="55">
        <v>3483</v>
      </c>
      <c r="P637" s="45">
        <f t="shared" si="237"/>
        <v>3483</v>
      </c>
      <c r="Q637" s="38">
        <f t="shared" si="238"/>
        <v>0</v>
      </c>
      <c r="R637" s="65">
        <v>45936700</v>
      </c>
      <c r="S637" s="65">
        <v>302611000</v>
      </c>
      <c r="T637" s="66">
        <f t="shared" si="239"/>
        <v>15.180116</v>
      </c>
      <c r="U637" s="36">
        <v>524</v>
      </c>
      <c r="V637">
        <v>3460</v>
      </c>
      <c r="W637">
        <f t="shared" si="252"/>
        <v>15.14</v>
      </c>
      <c r="X637" s="57">
        <v>3074054.1817203201</v>
      </c>
      <c r="Y637" s="46">
        <v>2419780</v>
      </c>
      <c r="Z637" s="37">
        <f t="shared" si="240"/>
        <v>0.42013600000000001</v>
      </c>
      <c r="AA637" s="37" t="str">
        <f t="shared" si="241"/>
        <v/>
      </c>
      <c r="AB637" s="37" t="str">
        <f t="shared" si="242"/>
        <v/>
      </c>
      <c r="AC637" s="76">
        <f t="shared" si="253"/>
        <v>0</v>
      </c>
      <c r="AD637" s="76">
        <f t="shared" si="254"/>
        <v>865.78810143599992</v>
      </c>
      <c r="AE637" s="76">
        <f t="shared" si="260"/>
        <v>0</v>
      </c>
      <c r="AF637" s="76" t="str">
        <f t="shared" si="255"/>
        <v/>
      </c>
      <c r="AG637" s="37" t="str">
        <f t="shared" si="243"/>
        <v/>
      </c>
      <c r="AH637" s="37" t="str">
        <f t="shared" si="244"/>
        <v/>
      </c>
      <c r="AI637" s="38">
        <f t="shared" si="256"/>
        <v>865.79</v>
      </c>
      <c r="AJ637" s="38">
        <f t="shared" si="245"/>
        <v>865.79</v>
      </c>
      <c r="AK637" s="36">
        <f t="shared" si="246"/>
        <v>1752597</v>
      </c>
      <c r="AL637" s="39">
        <f t="shared" si="247"/>
        <v>0.12439734468690533</v>
      </c>
      <c r="AM637" s="36">
        <f t="shared" si="257"/>
        <v>110915.16046973853</v>
      </c>
      <c r="AN637" s="36">
        <f t="shared" si="258"/>
        <v>971892</v>
      </c>
      <c r="AO637" s="36">
        <f t="shared" si="248"/>
        <v>35160</v>
      </c>
      <c r="AP637" s="36">
        <f t="shared" si="249"/>
        <v>120989</v>
      </c>
      <c r="AQ637" s="36">
        <f t="shared" si="259"/>
        <v>825817</v>
      </c>
      <c r="AR637" s="40">
        <f t="shared" si="250"/>
        <v>971892</v>
      </c>
      <c r="AS637" s="37"/>
      <c r="AT637" s="37">
        <f t="shared" si="251"/>
        <v>1</v>
      </c>
    </row>
    <row r="638" spans="1:46" ht="15" customHeight="1" x14ac:dyDescent="0.25">
      <c r="A638" s="43">
        <v>43</v>
      </c>
      <c r="B638" s="43">
        <v>600</v>
      </c>
      <c r="C638" s="44" t="s">
        <v>624</v>
      </c>
      <c r="D638" s="35">
        <v>36464</v>
      </c>
      <c r="E638" s="36">
        <v>332</v>
      </c>
      <c r="F638" s="58">
        <f t="shared" si="236"/>
        <v>2.5211380837040362</v>
      </c>
      <c r="G638" s="52">
        <v>24</v>
      </c>
      <c r="H638" s="52">
        <v>112</v>
      </c>
      <c r="I638" s="37">
        <f t="shared" si="261"/>
        <v>21.428599999999999</v>
      </c>
      <c r="J638" s="37">
        <v>303</v>
      </c>
      <c r="K638" s="37">
        <v>390</v>
      </c>
      <c r="L638" s="37">
        <v>355</v>
      </c>
      <c r="M638" s="37">
        <v>336</v>
      </c>
      <c r="N638" s="48">
        <v>320</v>
      </c>
      <c r="O638" s="55">
        <v>329</v>
      </c>
      <c r="P638" s="45">
        <f t="shared" si="237"/>
        <v>390</v>
      </c>
      <c r="Q638" s="38">
        <f t="shared" si="238"/>
        <v>14.87</v>
      </c>
      <c r="R638" s="65">
        <v>7090800</v>
      </c>
      <c r="S638" s="65">
        <v>31669900</v>
      </c>
      <c r="T638" s="66">
        <f t="shared" si="239"/>
        <v>22.389714000000001</v>
      </c>
      <c r="U638" s="36">
        <v>35</v>
      </c>
      <c r="V638">
        <v>238</v>
      </c>
      <c r="W638">
        <f t="shared" si="252"/>
        <v>14.71</v>
      </c>
      <c r="X638" s="57">
        <v>354579.09715021902</v>
      </c>
      <c r="Y638" s="46">
        <v>241570</v>
      </c>
      <c r="Z638" s="37">
        <f t="shared" si="240"/>
        <v>0.42013600000000001</v>
      </c>
      <c r="AA638" s="37" t="str">
        <f t="shared" si="241"/>
        <v/>
      </c>
      <c r="AB638" s="37" t="str">
        <f t="shared" si="242"/>
        <v/>
      </c>
      <c r="AC638" s="76">
        <f t="shared" si="253"/>
        <v>753.34841651429645</v>
      </c>
      <c r="AD638" s="76">
        <f t="shared" si="254"/>
        <v>0</v>
      </c>
      <c r="AE638" s="76">
        <f t="shared" si="260"/>
        <v>0</v>
      </c>
      <c r="AF638" s="76" t="str">
        <f t="shared" si="255"/>
        <v/>
      </c>
      <c r="AG638" s="37" t="str">
        <f t="shared" si="243"/>
        <v/>
      </c>
      <c r="AH638" s="37" t="str">
        <f t="shared" si="244"/>
        <v/>
      </c>
      <c r="AI638" s="38">
        <f t="shared" si="256"/>
        <v>753.35</v>
      </c>
      <c r="AJ638" s="38">
        <f t="shared" si="245"/>
        <v>753.35</v>
      </c>
      <c r="AK638" s="36">
        <f t="shared" si="246"/>
        <v>101141</v>
      </c>
      <c r="AL638" s="39">
        <f t="shared" si="247"/>
        <v>0.12439734468690533</v>
      </c>
      <c r="AM638" s="36">
        <f t="shared" si="257"/>
        <v>8045.6470623149762</v>
      </c>
      <c r="AN638" s="36">
        <f t="shared" si="258"/>
        <v>44510</v>
      </c>
      <c r="AO638" s="36">
        <f t="shared" si="248"/>
        <v>3320</v>
      </c>
      <c r="AP638" s="36">
        <f t="shared" si="249"/>
        <v>12078.5</v>
      </c>
      <c r="AQ638" s="36">
        <f t="shared" si="259"/>
        <v>33144</v>
      </c>
      <c r="AR638" s="40">
        <f t="shared" si="250"/>
        <v>44510</v>
      </c>
      <c r="AS638" s="37"/>
      <c r="AT638" s="37">
        <f t="shared" si="251"/>
        <v>1</v>
      </c>
    </row>
    <row r="639" spans="1:46" ht="15" customHeight="1" x14ac:dyDescent="0.25">
      <c r="A639" s="43">
        <v>63</v>
      </c>
      <c r="B639" s="43">
        <v>500</v>
      </c>
      <c r="C639" s="44" t="s">
        <v>625</v>
      </c>
      <c r="D639" s="35">
        <v>46039</v>
      </c>
      <c r="E639" s="36">
        <v>278</v>
      </c>
      <c r="F639" s="58">
        <f t="shared" si="236"/>
        <v>2.4440447959180762</v>
      </c>
      <c r="G639" s="52">
        <v>49</v>
      </c>
      <c r="H639" s="52">
        <v>160</v>
      </c>
      <c r="I639" s="37">
        <f t="shared" si="261"/>
        <v>30.625000000000004</v>
      </c>
      <c r="J639" s="37">
        <v>285</v>
      </c>
      <c r="K639" s="37">
        <v>353</v>
      </c>
      <c r="L639" s="37">
        <v>277</v>
      </c>
      <c r="M639" s="37">
        <v>270</v>
      </c>
      <c r="N639" s="48">
        <v>292</v>
      </c>
      <c r="O639" s="55">
        <v>276</v>
      </c>
      <c r="P639" s="45">
        <f t="shared" si="237"/>
        <v>353</v>
      </c>
      <c r="Q639" s="38">
        <f t="shared" si="238"/>
        <v>21.25</v>
      </c>
      <c r="R639" s="65">
        <v>27931900</v>
      </c>
      <c r="S639" s="65">
        <v>38909044</v>
      </c>
      <c r="T639" s="66">
        <f t="shared" si="239"/>
        <v>71.787679999999995</v>
      </c>
      <c r="U639" s="36">
        <v>59</v>
      </c>
      <c r="V639">
        <v>310</v>
      </c>
      <c r="W639">
        <f t="shared" si="252"/>
        <v>19.03</v>
      </c>
      <c r="X639" s="57">
        <v>536115.17436996696</v>
      </c>
      <c r="Y639" s="46">
        <v>172106</v>
      </c>
      <c r="Z639" s="37">
        <f t="shared" si="240"/>
        <v>0.42013600000000001</v>
      </c>
      <c r="AA639" s="37" t="str">
        <f t="shared" si="241"/>
        <v/>
      </c>
      <c r="AB639" s="37" t="str">
        <f t="shared" si="242"/>
        <v/>
      </c>
      <c r="AC639" s="76">
        <f t="shared" si="253"/>
        <v>736.32028238799694</v>
      </c>
      <c r="AD639" s="76">
        <f t="shared" si="254"/>
        <v>0</v>
      </c>
      <c r="AE639" s="76">
        <f t="shared" si="260"/>
        <v>0</v>
      </c>
      <c r="AF639" s="76" t="str">
        <f t="shared" si="255"/>
        <v/>
      </c>
      <c r="AG639" s="37" t="str">
        <f t="shared" si="243"/>
        <v/>
      </c>
      <c r="AH639" s="37" t="str">
        <f t="shared" si="244"/>
        <v/>
      </c>
      <c r="AI639" s="38">
        <f t="shared" si="256"/>
        <v>736.32</v>
      </c>
      <c r="AJ639" s="38">
        <f t="shared" si="245"/>
        <v>736.32</v>
      </c>
      <c r="AK639" s="36">
        <f t="shared" si="246"/>
        <v>0</v>
      </c>
      <c r="AL639" s="39">
        <f t="shared" si="247"/>
        <v>0.12439734468690533</v>
      </c>
      <c r="AM639" s="36">
        <f t="shared" si="257"/>
        <v>-5727.1293520404342</v>
      </c>
      <c r="AN639" s="36">
        <f t="shared" si="258"/>
        <v>0</v>
      </c>
      <c r="AO639" s="36">
        <f t="shared" si="248"/>
        <v>2780</v>
      </c>
      <c r="AP639" s="36">
        <f t="shared" si="249"/>
        <v>8605.3000000000011</v>
      </c>
      <c r="AQ639" s="36">
        <f t="shared" si="259"/>
        <v>43259</v>
      </c>
      <c r="AR639" s="40">
        <f t="shared" si="250"/>
        <v>43259</v>
      </c>
      <c r="AS639" s="37"/>
      <c r="AT639" s="37">
        <f t="shared" si="251"/>
        <v>1</v>
      </c>
    </row>
    <row r="640" spans="1:46" ht="15" customHeight="1" x14ac:dyDescent="0.25">
      <c r="A640" s="43">
        <v>27</v>
      </c>
      <c r="B640" s="43">
        <v>4700</v>
      </c>
      <c r="C640" s="44" t="s">
        <v>626</v>
      </c>
      <c r="D640" s="35">
        <v>0</v>
      </c>
      <c r="E640" s="36">
        <v>81184</v>
      </c>
      <c r="F640" s="58">
        <f t="shared" si="236"/>
        <v>4.9094704455416363</v>
      </c>
      <c r="G640" s="52">
        <v>657</v>
      </c>
      <c r="H640" s="52">
        <v>33450</v>
      </c>
      <c r="I640" s="37">
        <f t="shared" si="261"/>
        <v>1.9641</v>
      </c>
      <c r="J640" s="37">
        <v>18077</v>
      </c>
      <c r="K640" s="37">
        <v>31615</v>
      </c>
      <c r="L640" s="37">
        <v>50889</v>
      </c>
      <c r="M640" s="37">
        <v>65894</v>
      </c>
      <c r="N640" s="45">
        <v>70576</v>
      </c>
      <c r="O640" s="55">
        <v>81026</v>
      </c>
      <c r="P640" s="45">
        <f t="shared" si="237"/>
        <v>81026</v>
      </c>
      <c r="Q640" s="38">
        <f t="shared" si="238"/>
        <v>0</v>
      </c>
      <c r="R640" s="65">
        <v>2931000900</v>
      </c>
      <c r="S640" s="65">
        <v>16550715039</v>
      </c>
      <c r="T640" s="66">
        <f t="shared" si="239"/>
        <v>17.709209999999999</v>
      </c>
      <c r="U640" s="36">
        <v>12685</v>
      </c>
      <c r="V640">
        <v>80034</v>
      </c>
      <c r="W640">
        <f t="shared" si="252"/>
        <v>15.85</v>
      </c>
      <c r="X640" s="57">
        <v>170960818.91071001</v>
      </c>
      <c r="Y640" s="46">
        <v>43693027</v>
      </c>
      <c r="Z640" s="37">
        <f t="shared" si="240"/>
        <v>0.42013600000000001</v>
      </c>
      <c r="AA640" s="37" t="str">
        <f t="shared" si="241"/>
        <v/>
      </c>
      <c r="AB640" s="37" t="str">
        <f t="shared" si="242"/>
        <v/>
      </c>
      <c r="AC640" s="76">
        <f t="shared" si="253"/>
        <v>0</v>
      </c>
      <c r="AD640" s="76">
        <f t="shared" si="254"/>
        <v>0</v>
      </c>
      <c r="AE640" s="76">
        <f t="shared" si="260"/>
        <v>682.35380776849991</v>
      </c>
      <c r="AF640" s="76" t="str">
        <f t="shared" si="255"/>
        <v/>
      </c>
      <c r="AG640" s="37" t="str">
        <f t="shared" si="243"/>
        <v/>
      </c>
      <c r="AH640" s="37" t="str">
        <f t="shared" si="244"/>
        <v/>
      </c>
      <c r="AI640" s="38">
        <f t="shared" si="256"/>
        <v>682.35</v>
      </c>
      <c r="AJ640" s="38">
        <f t="shared" si="245"/>
        <v>682.35</v>
      </c>
      <c r="AK640" s="36">
        <f t="shared" si="246"/>
        <v>0</v>
      </c>
      <c r="AL640" s="39">
        <f t="shared" si="247"/>
        <v>0.12439734468690533</v>
      </c>
      <c r="AM640" s="36">
        <f t="shared" si="257"/>
        <v>0</v>
      </c>
      <c r="AN640" s="36">
        <f t="shared" si="258"/>
        <v>0</v>
      </c>
      <c r="AO640" s="36">
        <f t="shared" si="248"/>
        <v>811840</v>
      </c>
      <c r="AP640" s="36">
        <f t="shared" si="249"/>
        <v>2184651.35</v>
      </c>
      <c r="AQ640" s="36">
        <f t="shared" si="259"/>
        <v>-811840</v>
      </c>
      <c r="AR640" s="40">
        <f t="shared" si="250"/>
        <v>0</v>
      </c>
      <c r="AS640" s="37"/>
      <c r="AT640" s="37">
        <f t="shared" si="251"/>
        <v>0</v>
      </c>
    </row>
    <row r="641" spans="1:46" ht="15" customHeight="1" x14ac:dyDescent="0.25">
      <c r="A641" s="43">
        <v>87</v>
      </c>
      <c r="B641" s="43">
        <v>800</v>
      </c>
      <c r="C641" s="44" t="s">
        <v>627</v>
      </c>
      <c r="D641" s="35">
        <v>27034</v>
      </c>
      <c r="E641" s="36">
        <v>158</v>
      </c>
      <c r="F641" s="58">
        <f t="shared" si="236"/>
        <v>2.1986570869544226</v>
      </c>
      <c r="G641" s="52">
        <v>67</v>
      </c>
      <c r="H641" s="52">
        <v>119</v>
      </c>
      <c r="I641" s="37">
        <f t="shared" si="261"/>
        <v>56.302500000000002</v>
      </c>
      <c r="J641" s="37">
        <v>207</v>
      </c>
      <c r="K641" s="37">
        <v>211</v>
      </c>
      <c r="L641" s="37">
        <v>210</v>
      </c>
      <c r="M641" s="37">
        <v>190</v>
      </c>
      <c r="N641" s="48">
        <v>183</v>
      </c>
      <c r="O641" s="55">
        <v>166</v>
      </c>
      <c r="P641" s="45">
        <f t="shared" si="237"/>
        <v>211</v>
      </c>
      <c r="Q641" s="38">
        <f t="shared" si="238"/>
        <v>25.12</v>
      </c>
      <c r="R641" s="65">
        <v>2435800</v>
      </c>
      <c r="S641" s="65">
        <v>15010396</v>
      </c>
      <c r="T641" s="66">
        <f t="shared" si="239"/>
        <v>16.227419999999999</v>
      </c>
      <c r="U641" s="36">
        <v>47</v>
      </c>
      <c r="V641">
        <v>186</v>
      </c>
      <c r="W641">
        <f t="shared" si="252"/>
        <v>25.27</v>
      </c>
      <c r="X641" s="57">
        <v>138953.27523939399</v>
      </c>
      <c r="Y641" s="46">
        <v>73792</v>
      </c>
      <c r="Z641" s="37">
        <f t="shared" si="240"/>
        <v>0.42013600000000001</v>
      </c>
      <c r="AA641" s="37" t="str">
        <f t="shared" si="241"/>
        <v/>
      </c>
      <c r="AB641" s="37" t="str">
        <f t="shared" si="242"/>
        <v/>
      </c>
      <c r="AC641" s="76">
        <f t="shared" si="253"/>
        <v>682.11978139523205</v>
      </c>
      <c r="AD641" s="76">
        <f t="shared" si="254"/>
        <v>0</v>
      </c>
      <c r="AE641" s="76">
        <f t="shared" si="260"/>
        <v>0</v>
      </c>
      <c r="AF641" s="76" t="str">
        <f t="shared" si="255"/>
        <v/>
      </c>
      <c r="AG641" s="37" t="str">
        <f t="shared" si="243"/>
        <v/>
      </c>
      <c r="AH641" s="37" t="str">
        <f t="shared" si="244"/>
        <v/>
      </c>
      <c r="AI641" s="38">
        <f t="shared" si="256"/>
        <v>682.12</v>
      </c>
      <c r="AJ641" s="38">
        <f t="shared" si="245"/>
        <v>682.12</v>
      </c>
      <c r="AK641" s="36">
        <f t="shared" si="246"/>
        <v>49396</v>
      </c>
      <c r="AL641" s="39">
        <f t="shared" si="247"/>
        <v>0.12439734468690533</v>
      </c>
      <c r="AM641" s="36">
        <f t="shared" si="257"/>
        <v>2781.7734218885771</v>
      </c>
      <c r="AN641" s="36">
        <f t="shared" si="258"/>
        <v>29816</v>
      </c>
      <c r="AO641" s="36">
        <f t="shared" si="248"/>
        <v>1580</v>
      </c>
      <c r="AP641" s="36">
        <f t="shared" si="249"/>
        <v>3689.6000000000004</v>
      </c>
      <c r="AQ641" s="36">
        <f t="shared" si="259"/>
        <v>25454</v>
      </c>
      <c r="AR641" s="40">
        <f t="shared" si="250"/>
        <v>29816</v>
      </c>
      <c r="AS641" s="37"/>
      <c r="AT641" s="37">
        <f t="shared" si="251"/>
        <v>1</v>
      </c>
    </row>
    <row r="642" spans="1:46" ht="15" customHeight="1" x14ac:dyDescent="0.25">
      <c r="A642" s="43">
        <v>23</v>
      </c>
      <c r="B642" s="43">
        <v>1000</v>
      </c>
      <c r="C642" s="44" t="s">
        <v>628</v>
      </c>
      <c r="D642" s="35">
        <v>507379</v>
      </c>
      <c r="E642" s="36">
        <v>1329</v>
      </c>
      <c r="F642" s="58">
        <f t="shared" si="236"/>
        <v>3.1235249809427321</v>
      </c>
      <c r="G642" s="52">
        <v>229</v>
      </c>
      <c r="H642" s="52">
        <v>648</v>
      </c>
      <c r="I642" s="37">
        <f t="shared" si="261"/>
        <v>35.339500000000001</v>
      </c>
      <c r="J642" s="37">
        <v>1413</v>
      </c>
      <c r="K642" s="37">
        <v>1478</v>
      </c>
      <c r="L642" s="37">
        <v>1530</v>
      </c>
      <c r="M642" s="37">
        <v>1426</v>
      </c>
      <c r="N642" s="45">
        <v>1325</v>
      </c>
      <c r="O642" s="55">
        <v>1322</v>
      </c>
      <c r="P642" s="45">
        <f t="shared" si="237"/>
        <v>1530</v>
      </c>
      <c r="Q642" s="38">
        <f t="shared" si="238"/>
        <v>13.14</v>
      </c>
      <c r="R642" s="65">
        <v>22561900</v>
      </c>
      <c r="S642" s="65">
        <v>113272800</v>
      </c>
      <c r="T642" s="66">
        <f t="shared" si="239"/>
        <v>19.918196999999999</v>
      </c>
      <c r="U642" s="36">
        <v>242</v>
      </c>
      <c r="V642">
        <v>1285</v>
      </c>
      <c r="W642">
        <f t="shared" si="252"/>
        <v>18.829999999999998</v>
      </c>
      <c r="X642" s="57">
        <v>989010.944881337</v>
      </c>
      <c r="Y642" s="46">
        <v>1080706</v>
      </c>
      <c r="Z642" s="37">
        <f t="shared" si="240"/>
        <v>0.42013600000000001</v>
      </c>
      <c r="AA642" s="37" t="str">
        <f t="shared" si="241"/>
        <v/>
      </c>
      <c r="AB642" s="37" t="str">
        <f t="shared" si="242"/>
        <v/>
      </c>
      <c r="AC642" s="76">
        <f t="shared" si="253"/>
        <v>886.40182721568783</v>
      </c>
      <c r="AD642" s="76">
        <f t="shared" si="254"/>
        <v>0</v>
      </c>
      <c r="AE642" s="76">
        <f t="shared" si="260"/>
        <v>0</v>
      </c>
      <c r="AF642" s="76" t="str">
        <f t="shared" si="255"/>
        <v/>
      </c>
      <c r="AG642" s="37" t="str">
        <f t="shared" si="243"/>
        <v/>
      </c>
      <c r="AH642" s="37" t="str">
        <f t="shared" si="244"/>
        <v/>
      </c>
      <c r="AI642" s="38">
        <f t="shared" si="256"/>
        <v>886.4</v>
      </c>
      <c r="AJ642" s="38">
        <f t="shared" si="245"/>
        <v>886.4</v>
      </c>
      <c r="AK642" s="36">
        <f t="shared" si="246"/>
        <v>762506</v>
      </c>
      <c r="AL642" s="39">
        <f t="shared" si="247"/>
        <v>0.12439734468690533</v>
      </c>
      <c r="AM642" s="36">
        <f t="shared" si="257"/>
        <v>31737.121357936096</v>
      </c>
      <c r="AN642" s="36">
        <f t="shared" si="258"/>
        <v>539116</v>
      </c>
      <c r="AO642" s="36">
        <f t="shared" si="248"/>
        <v>13290</v>
      </c>
      <c r="AP642" s="36">
        <f t="shared" si="249"/>
        <v>54035.3</v>
      </c>
      <c r="AQ642" s="36">
        <f t="shared" si="259"/>
        <v>494089</v>
      </c>
      <c r="AR642" s="40">
        <f t="shared" si="250"/>
        <v>539116</v>
      </c>
      <c r="AS642" s="37"/>
      <c r="AT642" s="37">
        <f t="shared" si="251"/>
        <v>1</v>
      </c>
    </row>
    <row r="643" spans="1:46" ht="15" customHeight="1" x14ac:dyDescent="0.25">
      <c r="A643" s="43">
        <v>48</v>
      </c>
      <c r="B643" s="43">
        <v>9600</v>
      </c>
      <c r="C643" s="44" t="s">
        <v>629</v>
      </c>
      <c r="D643" s="35">
        <v>1065329</v>
      </c>
      <c r="E643" s="36">
        <v>5100</v>
      </c>
      <c r="F643" s="58">
        <f t="shared" si="236"/>
        <v>3.7075701760979363</v>
      </c>
      <c r="G643" s="52">
        <v>378</v>
      </c>
      <c r="H643" s="52">
        <v>2042</v>
      </c>
      <c r="I643" s="37">
        <f t="shared" si="261"/>
        <v>18.511299999999999</v>
      </c>
      <c r="J643" s="37">
        <v>2531</v>
      </c>
      <c r="K643" s="37">
        <v>3146</v>
      </c>
      <c r="L643" s="37">
        <v>3719</v>
      </c>
      <c r="M643" s="37">
        <v>3933</v>
      </c>
      <c r="N643" s="45">
        <v>4698</v>
      </c>
      <c r="O643" s="55">
        <v>4819</v>
      </c>
      <c r="P643" s="45">
        <f t="shared" si="237"/>
        <v>4819</v>
      </c>
      <c r="Q643" s="38">
        <f t="shared" si="238"/>
        <v>0</v>
      </c>
      <c r="R643" s="65">
        <v>112599300</v>
      </c>
      <c r="S643" s="65">
        <v>467362217</v>
      </c>
      <c r="T643" s="66">
        <f t="shared" si="239"/>
        <v>24.092511999999999</v>
      </c>
      <c r="U643" s="36">
        <v>1025</v>
      </c>
      <c r="V643">
        <v>4784</v>
      </c>
      <c r="W643">
        <f t="shared" si="252"/>
        <v>21.43</v>
      </c>
      <c r="X643" s="57">
        <v>5005865.62728767</v>
      </c>
      <c r="Y643" s="46">
        <v>2819431</v>
      </c>
      <c r="Z643" s="37">
        <f t="shared" si="240"/>
        <v>0.42013600000000001</v>
      </c>
      <c r="AA643" s="37" t="str">
        <f t="shared" si="241"/>
        <v/>
      </c>
      <c r="AB643" s="37" t="str">
        <f t="shared" si="242"/>
        <v/>
      </c>
      <c r="AC643" s="76">
        <f t="shared" si="253"/>
        <v>0</v>
      </c>
      <c r="AD643" s="76">
        <f t="shared" si="254"/>
        <v>969.14563545699991</v>
      </c>
      <c r="AE643" s="76">
        <f t="shared" si="260"/>
        <v>0</v>
      </c>
      <c r="AF643" s="76" t="str">
        <f t="shared" si="255"/>
        <v/>
      </c>
      <c r="AG643" s="37" t="str">
        <f t="shared" si="243"/>
        <v/>
      </c>
      <c r="AH643" s="37" t="str">
        <f t="shared" si="244"/>
        <v/>
      </c>
      <c r="AI643" s="38">
        <f t="shared" si="256"/>
        <v>969.15</v>
      </c>
      <c r="AJ643" s="38">
        <f t="shared" si="245"/>
        <v>969.15</v>
      </c>
      <c r="AK643" s="36">
        <f t="shared" si="246"/>
        <v>2839521</v>
      </c>
      <c r="AL643" s="39">
        <f t="shared" si="247"/>
        <v>0.12439734468690533</v>
      </c>
      <c r="AM643" s="36">
        <f t="shared" si="257"/>
        <v>220704.77376474993</v>
      </c>
      <c r="AN643" s="36">
        <f t="shared" si="258"/>
        <v>1286034</v>
      </c>
      <c r="AO643" s="36">
        <f t="shared" si="248"/>
        <v>51000</v>
      </c>
      <c r="AP643" s="36">
        <f t="shared" si="249"/>
        <v>140971.55000000002</v>
      </c>
      <c r="AQ643" s="36">
        <f t="shared" si="259"/>
        <v>1014329</v>
      </c>
      <c r="AR643" s="40">
        <f t="shared" si="250"/>
        <v>1286034</v>
      </c>
      <c r="AS643" s="37"/>
      <c r="AT643" s="37">
        <f t="shared" si="251"/>
        <v>1</v>
      </c>
    </row>
    <row r="644" spans="1:46" ht="15" customHeight="1" x14ac:dyDescent="0.25">
      <c r="A644" s="43">
        <v>34</v>
      </c>
      <c r="B644" s="43">
        <v>800</v>
      </c>
      <c r="C644" s="44" t="s">
        <v>630</v>
      </c>
      <c r="D644" s="35">
        <v>109318</v>
      </c>
      <c r="E644" s="36">
        <v>517</v>
      </c>
      <c r="F644" s="58">
        <f t="shared" si="236"/>
        <v>2.7134905430939424</v>
      </c>
      <c r="G644" s="52">
        <v>50</v>
      </c>
      <c r="H644" s="52">
        <v>202</v>
      </c>
      <c r="I644" s="37">
        <f t="shared" si="261"/>
        <v>24.752499999999998</v>
      </c>
      <c r="J644" s="37">
        <v>448</v>
      </c>
      <c r="K644" s="37">
        <v>557</v>
      </c>
      <c r="L644" s="37">
        <v>502</v>
      </c>
      <c r="M644" s="37">
        <v>458</v>
      </c>
      <c r="N644" s="48">
        <v>497</v>
      </c>
      <c r="O644" s="55">
        <v>520</v>
      </c>
      <c r="P644" s="45">
        <f t="shared" si="237"/>
        <v>557</v>
      </c>
      <c r="Q644" s="38">
        <f t="shared" si="238"/>
        <v>7.18</v>
      </c>
      <c r="R644" s="65">
        <v>6888700</v>
      </c>
      <c r="S644" s="65">
        <v>41383070</v>
      </c>
      <c r="T644" s="66">
        <f t="shared" si="239"/>
        <v>16.646179</v>
      </c>
      <c r="U644" s="36">
        <v>103</v>
      </c>
      <c r="V644">
        <v>523</v>
      </c>
      <c r="W644">
        <f t="shared" si="252"/>
        <v>19.690000000000001</v>
      </c>
      <c r="X644" s="57">
        <v>425305.59571578901</v>
      </c>
      <c r="Y644" s="46">
        <v>411350</v>
      </c>
      <c r="Z644" s="37">
        <f t="shared" si="240"/>
        <v>0.42013600000000001</v>
      </c>
      <c r="AA644" s="37" t="str">
        <f t="shared" si="241"/>
        <v/>
      </c>
      <c r="AB644" s="37" t="str">
        <f t="shared" si="242"/>
        <v/>
      </c>
      <c r="AC644" s="76">
        <f t="shared" si="253"/>
        <v>795.83465068696069</v>
      </c>
      <c r="AD644" s="76">
        <f t="shared" si="254"/>
        <v>0</v>
      </c>
      <c r="AE644" s="76">
        <f t="shared" si="260"/>
        <v>0</v>
      </c>
      <c r="AF644" s="76" t="str">
        <f t="shared" si="255"/>
        <v/>
      </c>
      <c r="AG644" s="37" t="str">
        <f t="shared" si="243"/>
        <v/>
      </c>
      <c r="AH644" s="37" t="str">
        <f t="shared" si="244"/>
        <v/>
      </c>
      <c r="AI644" s="38">
        <f t="shared" si="256"/>
        <v>795.83</v>
      </c>
      <c r="AJ644" s="38">
        <f t="shared" si="245"/>
        <v>795.83</v>
      </c>
      <c r="AK644" s="36">
        <f t="shared" si="246"/>
        <v>232758</v>
      </c>
      <c r="AL644" s="39">
        <f t="shared" si="247"/>
        <v>0.12439734468690533</v>
      </c>
      <c r="AM644" s="36">
        <f t="shared" si="257"/>
        <v>15355.608228151594</v>
      </c>
      <c r="AN644" s="36">
        <f t="shared" si="258"/>
        <v>124674</v>
      </c>
      <c r="AO644" s="36">
        <f t="shared" si="248"/>
        <v>5170</v>
      </c>
      <c r="AP644" s="36">
        <f t="shared" si="249"/>
        <v>20567.5</v>
      </c>
      <c r="AQ644" s="36">
        <f t="shared" si="259"/>
        <v>104148</v>
      </c>
      <c r="AR644" s="40">
        <f t="shared" si="250"/>
        <v>124674</v>
      </c>
      <c r="AS644" s="37"/>
      <c r="AT644" s="37">
        <f t="shared" si="251"/>
        <v>1</v>
      </c>
    </row>
    <row r="645" spans="1:46" ht="15" customHeight="1" x14ac:dyDescent="0.25">
      <c r="A645" s="43">
        <v>70</v>
      </c>
      <c r="B645" s="43">
        <v>800</v>
      </c>
      <c r="C645" s="44" t="s">
        <v>631</v>
      </c>
      <c r="D645" s="35">
        <v>0</v>
      </c>
      <c r="E645" s="36">
        <v>27832</v>
      </c>
      <c r="F645" s="58">
        <f t="shared" si="236"/>
        <v>4.4445444157395322</v>
      </c>
      <c r="G645" s="52">
        <v>102</v>
      </c>
      <c r="H645" s="52">
        <v>10201</v>
      </c>
      <c r="I645" s="37">
        <f t="shared" si="261"/>
        <v>0.9998999999999999</v>
      </c>
      <c r="J645" s="37">
        <v>1114</v>
      </c>
      <c r="K645" s="37">
        <v>7284</v>
      </c>
      <c r="L645" s="37">
        <v>11482</v>
      </c>
      <c r="M645" s="37">
        <v>15917</v>
      </c>
      <c r="N645" s="45">
        <v>22796</v>
      </c>
      <c r="O645" s="55">
        <v>27617</v>
      </c>
      <c r="P645" s="45">
        <f t="shared" si="237"/>
        <v>27617</v>
      </c>
      <c r="Q645" s="38">
        <f t="shared" si="238"/>
        <v>0</v>
      </c>
      <c r="R645" s="65">
        <v>242124600</v>
      </c>
      <c r="S645" s="65">
        <v>5310128393</v>
      </c>
      <c r="T645" s="66">
        <f t="shared" si="239"/>
        <v>4.5596750000000004</v>
      </c>
      <c r="U645" s="36">
        <v>3504</v>
      </c>
      <c r="V645">
        <v>27242</v>
      </c>
      <c r="W645">
        <f t="shared" si="252"/>
        <v>12.86</v>
      </c>
      <c r="X645" s="57">
        <v>51148282.652322903</v>
      </c>
      <c r="Y645" s="46">
        <v>14892818</v>
      </c>
      <c r="Z645" s="37">
        <f t="shared" si="240"/>
        <v>0.42013600000000001</v>
      </c>
      <c r="AA645" s="37" t="str">
        <f t="shared" si="241"/>
        <v/>
      </c>
      <c r="AB645" s="37" t="str">
        <f t="shared" si="242"/>
        <v/>
      </c>
      <c r="AC645" s="76">
        <f t="shared" si="253"/>
        <v>0</v>
      </c>
      <c r="AD645" s="76">
        <f t="shared" si="254"/>
        <v>0</v>
      </c>
      <c r="AE645" s="76">
        <f t="shared" si="260"/>
        <v>546.84427874375001</v>
      </c>
      <c r="AF645" s="76" t="str">
        <f t="shared" si="255"/>
        <v/>
      </c>
      <c r="AG645" s="37" t="str">
        <f t="shared" si="243"/>
        <v/>
      </c>
      <c r="AH645" s="37" t="str">
        <f t="shared" si="244"/>
        <v/>
      </c>
      <c r="AI645" s="38">
        <f t="shared" si="256"/>
        <v>546.84</v>
      </c>
      <c r="AJ645" s="38">
        <f t="shared" si="245"/>
        <v>546.84</v>
      </c>
      <c r="AK645" s="36">
        <f t="shared" si="246"/>
        <v>0</v>
      </c>
      <c r="AL645" s="39">
        <f t="shared" si="247"/>
        <v>0.12439734468690533</v>
      </c>
      <c r="AM645" s="36">
        <f t="shared" si="257"/>
        <v>0</v>
      </c>
      <c r="AN645" s="36">
        <f t="shared" si="258"/>
        <v>0</v>
      </c>
      <c r="AO645" s="36">
        <f t="shared" si="248"/>
        <v>278320</v>
      </c>
      <c r="AP645" s="36">
        <f t="shared" si="249"/>
        <v>744640.9</v>
      </c>
      <c r="AQ645" s="36">
        <f t="shared" si="259"/>
        <v>-278320</v>
      </c>
      <c r="AR645" s="40">
        <f t="shared" si="250"/>
        <v>0</v>
      </c>
      <c r="AS645" s="37"/>
      <c r="AT645" s="37">
        <f t="shared" si="251"/>
        <v>0</v>
      </c>
    </row>
    <row r="646" spans="1:46" ht="15" customHeight="1" x14ac:dyDescent="0.25">
      <c r="A646" s="43">
        <v>69</v>
      </c>
      <c r="B646" s="43">
        <v>5900</v>
      </c>
      <c r="C646" s="44" t="s">
        <v>632</v>
      </c>
      <c r="D646" s="35">
        <v>1106996</v>
      </c>
      <c r="E646" s="36">
        <v>3097</v>
      </c>
      <c r="F646" s="58">
        <f t="shared" si="236"/>
        <v>3.490941205356787</v>
      </c>
      <c r="G646" s="52">
        <v>402</v>
      </c>
      <c r="H646" s="52">
        <v>1370</v>
      </c>
      <c r="I646" s="37">
        <f t="shared" si="261"/>
        <v>29.3431</v>
      </c>
      <c r="J646" s="37">
        <v>3123</v>
      </c>
      <c r="K646" s="37">
        <v>3180</v>
      </c>
      <c r="L646" s="37">
        <v>2974</v>
      </c>
      <c r="M646" s="37">
        <v>2852</v>
      </c>
      <c r="N646" s="45">
        <v>3057</v>
      </c>
      <c r="O646" s="55">
        <v>3120</v>
      </c>
      <c r="P646" s="45">
        <f t="shared" si="237"/>
        <v>3180</v>
      </c>
      <c r="Q646" s="38">
        <f t="shared" si="238"/>
        <v>2.61</v>
      </c>
      <c r="R646" s="65">
        <v>49589700</v>
      </c>
      <c r="S646" s="65">
        <v>258045776</v>
      </c>
      <c r="T646" s="66">
        <f t="shared" si="239"/>
        <v>19.217403999999998</v>
      </c>
      <c r="U646" s="36">
        <v>606</v>
      </c>
      <c r="V646">
        <v>3113</v>
      </c>
      <c r="W646">
        <f t="shared" si="252"/>
        <v>19.47</v>
      </c>
      <c r="X646" s="57">
        <v>3159221.9573953198</v>
      </c>
      <c r="Y646" s="46">
        <v>1691121</v>
      </c>
      <c r="Z646" s="37">
        <f t="shared" si="240"/>
        <v>0.42013600000000001</v>
      </c>
      <c r="AA646" s="37" t="str">
        <f t="shared" si="241"/>
        <v/>
      </c>
      <c r="AB646" s="37" t="str">
        <f t="shared" si="242"/>
        <v/>
      </c>
      <c r="AC646" s="76">
        <f t="shared" si="253"/>
        <v>0</v>
      </c>
      <c r="AD646" s="76">
        <f t="shared" si="254"/>
        <v>1048.7979708939997</v>
      </c>
      <c r="AE646" s="76">
        <f t="shared" si="260"/>
        <v>0</v>
      </c>
      <c r="AF646" s="76" t="str">
        <f t="shared" si="255"/>
        <v/>
      </c>
      <c r="AG646" s="37" t="str">
        <f t="shared" si="243"/>
        <v/>
      </c>
      <c r="AH646" s="37" t="str">
        <f t="shared" si="244"/>
        <v/>
      </c>
      <c r="AI646" s="38">
        <f t="shared" si="256"/>
        <v>1048.8</v>
      </c>
      <c r="AJ646" s="38">
        <f t="shared" si="245"/>
        <v>1048.8</v>
      </c>
      <c r="AK646" s="36">
        <f t="shared" si="246"/>
        <v>1920831</v>
      </c>
      <c r="AL646" s="39">
        <f t="shared" si="247"/>
        <v>0.12439734468690533</v>
      </c>
      <c r="AM646" s="36">
        <f t="shared" si="257"/>
        <v>101238.91301326761</v>
      </c>
      <c r="AN646" s="36">
        <f t="shared" si="258"/>
        <v>1208235</v>
      </c>
      <c r="AO646" s="36">
        <f t="shared" si="248"/>
        <v>30970</v>
      </c>
      <c r="AP646" s="36">
        <f t="shared" si="249"/>
        <v>84556.05</v>
      </c>
      <c r="AQ646" s="36">
        <f t="shared" si="259"/>
        <v>1076026</v>
      </c>
      <c r="AR646" s="40">
        <f t="shared" si="250"/>
        <v>1208235</v>
      </c>
      <c r="AS646" s="37"/>
      <c r="AT646" s="37">
        <f t="shared" si="251"/>
        <v>1</v>
      </c>
    </row>
    <row r="647" spans="1:46" ht="15" customHeight="1" x14ac:dyDescent="0.25">
      <c r="A647" s="43">
        <v>33</v>
      </c>
      <c r="B647" s="43">
        <v>400</v>
      </c>
      <c r="C647" s="44" t="s">
        <v>633</v>
      </c>
      <c r="D647" s="35">
        <v>23802</v>
      </c>
      <c r="E647" s="36">
        <v>108</v>
      </c>
      <c r="F647" s="58">
        <f t="shared" si="236"/>
        <v>2.0334237554869499</v>
      </c>
      <c r="G647" s="52">
        <v>19</v>
      </c>
      <c r="H647" s="52">
        <v>48</v>
      </c>
      <c r="I647" s="37">
        <f t="shared" si="261"/>
        <v>39.583300000000001</v>
      </c>
      <c r="J647" s="37">
        <v>114</v>
      </c>
      <c r="K647" s="37">
        <v>122</v>
      </c>
      <c r="L647" s="37">
        <v>124</v>
      </c>
      <c r="M647" s="37">
        <v>98</v>
      </c>
      <c r="N647" s="48">
        <v>123</v>
      </c>
      <c r="O647" s="55">
        <v>107</v>
      </c>
      <c r="P647" s="45">
        <f t="shared" si="237"/>
        <v>124</v>
      </c>
      <c r="Q647" s="38">
        <f t="shared" si="238"/>
        <v>12.9</v>
      </c>
      <c r="R647" s="65">
        <v>74500</v>
      </c>
      <c r="S647" s="65">
        <v>5518800</v>
      </c>
      <c r="T647" s="66">
        <f t="shared" si="239"/>
        <v>1.349931</v>
      </c>
      <c r="U647" s="36">
        <v>19</v>
      </c>
      <c r="V647">
        <v>88</v>
      </c>
      <c r="W647">
        <f t="shared" si="252"/>
        <v>21.59</v>
      </c>
      <c r="X647" s="57">
        <v>48845.053824045899</v>
      </c>
      <c r="Y647" s="46">
        <v>40000</v>
      </c>
      <c r="Z647" s="37">
        <f t="shared" si="240"/>
        <v>0.42013600000000001</v>
      </c>
      <c r="AA647" s="37" t="str">
        <f t="shared" si="241"/>
        <v/>
      </c>
      <c r="AB647" s="37" t="str">
        <f t="shared" si="242"/>
        <v/>
      </c>
      <c r="AC647" s="76">
        <f t="shared" si="253"/>
        <v>645.62353884069103</v>
      </c>
      <c r="AD647" s="76">
        <f t="shared" si="254"/>
        <v>0</v>
      </c>
      <c r="AE647" s="76">
        <f t="shared" si="260"/>
        <v>0</v>
      </c>
      <c r="AF647" s="76" t="str">
        <f t="shared" si="255"/>
        <v/>
      </c>
      <c r="AG647" s="37" t="str">
        <f t="shared" si="243"/>
        <v/>
      </c>
      <c r="AH647" s="37" t="str">
        <f t="shared" si="244"/>
        <v/>
      </c>
      <c r="AI647" s="38">
        <f t="shared" si="256"/>
        <v>645.62</v>
      </c>
      <c r="AJ647" s="38">
        <f t="shared" si="245"/>
        <v>645.62</v>
      </c>
      <c r="AK647" s="36">
        <f t="shared" si="246"/>
        <v>49205</v>
      </c>
      <c r="AL647" s="39">
        <f t="shared" si="247"/>
        <v>0.12439734468690533</v>
      </c>
      <c r="AM647" s="36">
        <f t="shared" si="257"/>
        <v>3160.0657470814563</v>
      </c>
      <c r="AN647" s="36">
        <f t="shared" si="258"/>
        <v>26962</v>
      </c>
      <c r="AO647" s="36">
        <f t="shared" si="248"/>
        <v>1080</v>
      </c>
      <c r="AP647" s="36">
        <f t="shared" si="249"/>
        <v>2000</v>
      </c>
      <c r="AQ647" s="36">
        <f t="shared" si="259"/>
        <v>22722</v>
      </c>
      <c r="AR647" s="40">
        <f t="shared" si="250"/>
        <v>26962</v>
      </c>
      <c r="AS647" s="37"/>
      <c r="AT647" s="37">
        <f t="shared" si="251"/>
        <v>1</v>
      </c>
    </row>
    <row r="648" spans="1:46" ht="15" customHeight="1" x14ac:dyDescent="0.25">
      <c r="A648" s="43">
        <v>50</v>
      </c>
      <c r="B648" s="43">
        <v>1600</v>
      </c>
      <c r="C648" s="44" t="s">
        <v>634</v>
      </c>
      <c r="D648" s="35">
        <v>85392</v>
      </c>
      <c r="E648" s="36">
        <v>462</v>
      </c>
      <c r="F648" s="58">
        <f t="shared" si="236"/>
        <v>2.6646419755561257</v>
      </c>
      <c r="G648" s="52">
        <v>40</v>
      </c>
      <c r="H648" s="52">
        <v>163</v>
      </c>
      <c r="I648" s="37">
        <f t="shared" si="261"/>
        <v>24.539899999999999</v>
      </c>
      <c r="J648" s="37">
        <v>197</v>
      </c>
      <c r="K648" s="37">
        <v>285</v>
      </c>
      <c r="L648" s="37">
        <v>288</v>
      </c>
      <c r="M648" s="37">
        <v>355</v>
      </c>
      <c r="N648" s="48">
        <v>442</v>
      </c>
      <c r="O648" s="55">
        <v>458</v>
      </c>
      <c r="P648" s="45">
        <f t="shared" si="237"/>
        <v>458</v>
      </c>
      <c r="Q648" s="38">
        <f t="shared" si="238"/>
        <v>0</v>
      </c>
      <c r="R648" s="65">
        <v>4448600</v>
      </c>
      <c r="S648" s="65">
        <v>46594500</v>
      </c>
      <c r="T648" s="66">
        <f t="shared" si="239"/>
        <v>9.5474789999999992</v>
      </c>
      <c r="U648" s="36">
        <v>43</v>
      </c>
      <c r="V648">
        <v>428</v>
      </c>
      <c r="W648">
        <f t="shared" si="252"/>
        <v>10.050000000000001</v>
      </c>
      <c r="X648" s="57">
        <v>438024.583159275</v>
      </c>
      <c r="Y648" s="46">
        <v>169165</v>
      </c>
      <c r="Z648" s="37">
        <f t="shared" si="240"/>
        <v>0.42013600000000001</v>
      </c>
      <c r="AA648" s="37" t="str">
        <f t="shared" si="241"/>
        <v/>
      </c>
      <c r="AB648" s="37" t="str">
        <f t="shared" si="242"/>
        <v/>
      </c>
      <c r="AC648" s="76">
        <f t="shared" si="253"/>
        <v>785.04512563491039</v>
      </c>
      <c r="AD648" s="76">
        <f t="shared" si="254"/>
        <v>0</v>
      </c>
      <c r="AE648" s="76">
        <f t="shared" si="260"/>
        <v>0</v>
      </c>
      <c r="AF648" s="76" t="str">
        <f t="shared" si="255"/>
        <v/>
      </c>
      <c r="AG648" s="37" t="str">
        <f t="shared" si="243"/>
        <v/>
      </c>
      <c r="AH648" s="37" t="str">
        <f t="shared" si="244"/>
        <v/>
      </c>
      <c r="AI648" s="38">
        <f t="shared" si="256"/>
        <v>785.05</v>
      </c>
      <c r="AJ648" s="38">
        <f t="shared" si="245"/>
        <v>785.05</v>
      </c>
      <c r="AK648" s="36">
        <f t="shared" si="246"/>
        <v>178663</v>
      </c>
      <c r="AL648" s="39">
        <f t="shared" si="247"/>
        <v>0.12439734468690533</v>
      </c>
      <c r="AM648" s="36">
        <f t="shared" si="257"/>
        <v>11602.664736292347</v>
      </c>
      <c r="AN648" s="36">
        <f t="shared" si="258"/>
        <v>96995</v>
      </c>
      <c r="AO648" s="36">
        <f t="shared" si="248"/>
        <v>4620</v>
      </c>
      <c r="AP648" s="36">
        <f t="shared" si="249"/>
        <v>8458.25</v>
      </c>
      <c r="AQ648" s="36">
        <f t="shared" si="259"/>
        <v>80772</v>
      </c>
      <c r="AR648" s="40">
        <f t="shared" si="250"/>
        <v>96995</v>
      </c>
      <c r="AS648" s="37"/>
      <c r="AT648" s="37">
        <f t="shared" si="251"/>
        <v>1</v>
      </c>
    </row>
    <row r="649" spans="1:46" ht="15" customHeight="1" x14ac:dyDescent="0.25">
      <c r="A649" s="43">
        <v>2</v>
      </c>
      <c r="B649" s="43">
        <v>1200</v>
      </c>
      <c r="C649" s="44" t="s">
        <v>635</v>
      </c>
      <c r="D649" s="35">
        <v>0</v>
      </c>
      <c r="E649" s="36">
        <v>28520</v>
      </c>
      <c r="F649" s="58">
        <f t="shared" si="236"/>
        <v>4.4551495211798278</v>
      </c>
      <c r="G649" s="52">
        <v>83</v>
      </c>
      <c r="H649" s="52">
        <v>10117</v>
      </c>
      <c r="I649" s="37">
        <f t="shared" si="261"/>
        <v>0.82039999999999991</v>
      </c>
      <c r="J649" s="37">
        <v>0</v>
      </c>
      <c r="K649" s="37">
        <v>10093</v>
      </c>
      <c r="L649" s="37">
        <v>12408</v>
      </c>
      <c r="M649" s="37">
        <v>18510</v>
      </c>
      <c r="N649" s="45">
        <v>23668</v>
      </c>
      <c r="O649" s="55">
        <v>27646</v>
      </c>
      <c r="P649" s="45">
        <f t="shared" si="237"/>
        <v>27646</v>
      </c>
      <c r="Q649" s="38">
        <f t="shared" si="238"/>
        <v>0</v>
      </c>
      <c r="R649" s="65">
        <v>469908400</v>
      </c>
      <c r="S649" s="65">
        <v>4034765552</v>
      </c>
      <c r="T649" s="66">
        <f t="shared" si="239"/>
        <v>11.646485999999999</v>
      </c>
      <c r="U649" s="36">
        <v>3358</v>
      </c>
      <c r="V649">
        <v>27409</v>
      </c>
      <c r="W649">
        <f t="shared" si="252"/>
        <v>12.25</v>
      </c>
      <c r="X649" s="57">
        <v>40065039.375798501</v>
      </c>
      <c r="Y649" s="46">
        <v>15313102</v>
      </c>
      <c r="Z649" s="37">
        <f t="shared" si="240"/>
        <v>0.42013600000000001</v>
      </c>
      <c r="AA649" s="37" t="str">
        <f t="shared" si="241"/>
        <v/>
      </c>
      <c r="AB649" s="37" t="str">
        <f t="shared" si="242"/>
        <v/>
      </c>
      <c r="AC649" s="76">
        <f t="shared" si="253"/>
        <v>0</v>
      </c>
      <c r="AD649" s="76">
        <f t="shared" si="254"/>
        <v>0</v>
      </c>
      <c r="AE649" s="76">
        <f t="shared" si="260"/>
        <v>583.62065556909999</v>
      </c>
      <c r="AF649" s="76" t="str">
        <f t="shared" si="255"/>
        <v/>
      </c>
      <c r="AG649" s="37" t="str">
        <f t="shared" si="243"/>
        <v/>
      </c>
      <c r="AH649" s="37" t="str">
        <f t="shared" si="244"/>
        <v/>
      </c>
      <c r="AI649" s="38">
        <f t="shared" si="256"/>
        <v>583.62</v>
      </c>
      <c r="AJ649" s="38">
        <f t="shared" si="245"/>
        <v>583.62</v>
      </c>
      <c r="AK649" s="36">
        <f t="shared" si="246"/>
        <v>0</v>
      </c>
      <c r="AL649" s="39">
        <f t="shared" si="247"/>
        <v>0.12439734468690533</v>
      </c>
      <c r="AM649" s="36">
        <f t="shared" si="257"/>
        <v>0</v>
      </c>
      <c r="AN649" s="36">
        <f t="shared" si="258"/>
        <v>0</v>
      </c>
      <c r="AO649" s="36">
        <f t="shared" si="248"/>
        <v>285200</v>
      </c>
      <c r="AP649" s="36">
        <f t="shared" si="249"/>
        <v>765655.10000000009</v>
      </c>
      <c r="AQ649" s="36">
        <f t="shared" si="259"/>
        <v>-285200</v>
      </c>
      <c r="AR649" s="40">
        <f t="shared" si="250"/>
        <v>0</v>
      </c>
      <c r="AS649" s="37"/>
      <c r="AT649" s="37">
        <f t="shared" si="251"/>
        <v>0</v>
      </c>
    </row>
    <row r="650" spans="1:46" ht="15" customHeight="1" x14ac:dyDescent="0.25">
      <c r="A650" s="43">
        <v>49</v>
      </c>
      <c r="B650" s="43">
        <v>1300</v>
      </c>
      <c r="C650" s="44" t="s">
        <v>636</v>
      </c>
      <c r="D650" s="35">
        <v>201539</v>
      </c>
      <c r="E650" s="36">
        <v>605</v>
      </c>
      <c r="F650" s="58">
        <f t="shared" si="236"/>
        <v>2.781755374652469</v>
      </c>
      <c r="G650" s="52">
        <v>20</v>
      </c>
      <c r="H650" s="52">
        <v>256</v>
      </c>
      <c r="I650" s="37">
        <f t="shared" si="261"/>
        <v>7.8125</v>
      </c>
      <c r="J650" s="37">
        <v>536</v>
      </c>
      <c r="K650" s="37">
        <v>527</v>
      </c>
      <c r="L650" s="37">
        <v>571</v>
      </c>
      <c r="M650" s="37">
        <v>535</v>
      </c>
      <c r="N650" s="48">
        <v>650</v>
      </c>
      <c r="O650" s="55">
        <v>607</v>
      </c>
      <c r="P650" s="45">
        <f t="shared" si="237"/>
        <v>650</v>
      </c>
      <c r="Q650" s="38">
        <f t="shared" si="238"/>
        <v>6.92</v>
      </c>
      <c r="R650" s="65">
        <v>5182100</v>
      </c>
      <c r="S650" s="65">
        <v>35087800</v>
      </c>
      <c r="T650" s="66">
        <f t="shared" si="239"/>
        <v>14.768950999999999</v>
      </c>
      <c r="U650" s="36">
        <v>109</v>
      </c>
      <c r="V650">
        <v>653</v>
      </c>
      <c r="W650">
        <f t="shared" si="252"/>
        <v>16.690000000000001</v>
      </c>
      <c r="X650" s="57">
        <v>318397.89739224903</v>
      </c>
      <c r="Y650" s="46">
        <v>167760</v>
      </c>
      <c r="Z650" s="37">
        <f t="shared" si="240"/>
        <v>0.42013600000000001</v>
      </c>
      <c r="AA650" s="37" t="str">
        <f t="shared" si="241"/>
        <v/>
      </c>
      <c r="AB650" s="37" t="str">
        <f t="shared" si="242"/>
        <v/>
      </c>
      <c r="AC650" s="76">
        <f t="shared" si="253"/>
        <v>810.9127818871134</v>
      </c>
      <c r="AD650" s="76">
        <f t="shared" si="254"/>
        <v>0</v>
      </c>
      <c r="AE650" s="76">
        <f t="shared" si="260"/>
        <v>0</v>
      </c>
      <c r="AF650" s="76" t="str">
        <f t="shared" si="255"/>
        <v/>
      </c>
      <c r="AG650" s="37" t="str">
        <f t="shared" si="243"/>
        <v/>
      </c>
      <c r="AH650" s="37" t="str">
        <f t="shared" si="244"/>
        <v/>
      </c>
      <c r="AI650" s="38">
        <f t="shared" si="256"/>
        <v>810.91</v>
      </c>
      <c r="AJ650" s="38">
        <f t="shared" si="245"/>
        <v>810.91</v>
      </c>
      <c r="AK650" s="36">
        <f t="shared" si="246"/>
        <v>356830</v>
      </c>
      <c r="AL650" s="39">
        <f t="shared" si="247"/>
        <v>0.12439734468690533</v>
      </c>
      <c r="AM650" s="36">
        <f t="shared" si="257"/>
        <v>19317.788053774217</v>
      </c>
      <c r="AN650" s="36">
        <f t="shared" si="258"/>
        <v>220857</v>
      </c>
      <c r="AO650" s="36">
        <f t="shared" si="248"/>
        <v>6050</v>
      </c>
      <c r="AP650" s="36">
        <f t="shared" si="249"/>
        <v>8388</v>
      </c>
      <c r="AQ650" s="36">
        <f t="shared" si="259"/>
        <v>195489</v>
      </c>
      <c r="AR650" s="40">
        <f t="shared" si="250"/>
        <v>220857</v>
      </c>
      <c r="AS650" s="37"/>
      <c r="AT650" s="37">
        <f t="shared" si="251"/>
        <v>1</v>
      </c>
    </row>
    <row r="651" spans="1:46" ht="15" customHeight="1" x14ac:dyDescent="0.25">
      <c r="A651" s="43">
        <v>19</v>
      </c>
      <c r="B651" s="43">
        <v>900</v>
      </c>
      <c r="C651" s="44" t="s">
        <v>637</v>
      </c>
      <c r="D651" s="35">
        <v>36397</v>
      </c>
      <c r="E651" s="36">
        <v>484</v>
      </c>
      <c r="F651" s="58">
        <f t="shared" si="236"/>
        <v>2.6848453616444123</v>
      </c>
      <c r="G651" s="52">
        <v>77</v>
      </c>
      <c r="H651" s="52">
        <v>203</v>
      </c>
      <c r="I651" s="37">
        <f t="shared" si="261"/>
        <v>37.930999999999997</v>
      </c>
      <c r="J651" s="37">
        <v>350</v>
      </c>
      <c r="K651" s="37">
        <v>351</v>
      </c>
      <c r="L651" s="37">
        <v>331</v>
      </c>
      <c r="M651" s="37">
        <v>318</v>
      </c>
      <c r="N651" s="48">
        <v>436</v>
      </c>
      <c r="O651" s="55">
        <v>466</v>
      </c>
      <c r="P651" s="45">
        <f t="shared" si="237"/>
        <v>466</v>
      </c>
      <c r="Q651" s="38">
        <f t="shared" si="238"/>
        <v>0</v>
      </c>
      <c r="R651" s="65">
        <v>3991600</v>
      </c>
      <c r="S651" s="65">
        <v>55691012</v>
      </c>
      <c r="T651" s="66">
        <f t="shared" si="239"/>
        <v>7.1674040000000003</v>
      </c>
      <c r="U651" s="36">
        <v>64</v>
      </c>
      <c r="V651">
        <v>474</v>
      </c>
      <c r="W651">
        <f t="shared" si="252"/>
        <v>13.5</v>
      </c>
      <c r="X651" s="57">
        <v>612935.57099162997</v>
      </c>
      <c r="Y651" s="46">
        <v>154110</v>
      </c>
      <c r="Z651" s="37">
        <f t="shared" si="240"/>
        <v>0.42013600000000001</v>
      </c>
      <c r="AA651" s="37" t="str">
        <f t="shared" si="241"/>
        <v/>
      </c>
      <c r="AB651" s="37" t="str">
        <f t="shared" si="242"/>
        <v/>
      </c>
      <c r="AC651" s="76">
        <f t="shared" si="253"/>
        <v>789.50758894393289</v>
      </c>
      <c r="AD651" s="76">
        <f t="shared" si="254"/>
        <v>0</v>
      </c>
      <c r="AE651" s="76">
        <f t="shared" si="260"/>
        <v>0</v>
      </c>
      <c r="AF651" s="76" t="str">
        <f t="shared" si="255"/>
        <v/>
      </c>
      <c r="AG651" s="37" t="str">
        <f t="shared" si="243"/>
        <v/>
      </c>
      <c r="AH651" s="37" t="str">
        <f t="shared" si="244"/>
        <v/>
      </c>
      <c r="AI651" s="38">
        <f t="shared" si="256"/>
        <v>789.51</v>
      </c>
      <c r="AJ651" s="38">
        <f t="shared" si="245"/>
        <v>789.51</v>
      </c>
      <c r="AK651" s="36">
        <f t="shared" si="246"/>
        <v>124607</v>
      </c>
      <c r="AL651" s="39">
        <f t="shared" si="247"/>
        <v>0.12439734468690533</v>
      </c>
      <c r="AM651" s="36">
        <f t="shared" si="257"/>
        <v>10973.089774831918</v>
      </c>
      <c r="AN651" s="36">
        <f t="shared" si="258"/>
        <v>47370</v>
      </c>
      <c r="AO651" s="36">
        <f t="shared" si="248"/>
        <v>4840</v>
      </c>
      <c r="AP651" s="36">
        <f t="shared" si="249"/>
        <v>7705.5</v>
      </c>
      <c r="AQ651" s="36">
        <f t="shared" si="259"/>
        <v>31557</v>
      </c>
      <c r="AR651" s="40">
        <f t="shared" si="250"/>
        <v>47370</v>
      </c>
      <c r="AS651" s="37"/>
      <c r="AT651" s="37">
        <f t="shared" si="251"/>
        <v>1</v>
      </c>
    </row>
    <row r="652" spans="1:46" ht="15" customHeight="1" x14ac:dyDescent="0.25">
      <c r="A652" s="43">
        <v>36</v>
      </c>
      <c r="B652" s="43">
        <v>2000</v>
      </c>
      <c r="C652" s="44" t="s">
        <v>638</v>
      </c>
      <c r="D652" s="35">
        <v>53834</v>
      </c>
      <c r="E652" s="36">
        <v>568</v>
      </c>
      <c r="F652" s="58">
        <f t="shared" ref="F652:F715" si="262">LOG10(E652)</f>
        <v>2.7543483357110188</v>
      </c>
      <c r="G652" s="52">
        <v>58</v>
      </c>
      <c r="H652" s="52">
        <v>326</v>
      </c>
      <c r="I652" s="37">
        <f t="shared" si="261"/>
        <v>17.791399999999999</v>
      </c>
      <c r="J652" s="37">
        <v>255</v>
      </c>
      <c r="K652" s="37">
        <v>237</v>
      </c>
      <c r="L652" s="37">
        <v>199</v>
      </c>
      <c r="M652" s="37">
        <v>188</v>
      </c>
      <c r="N652" s="48">
        <v>145</v>
      </c>
      <c r="O652" s="55">
        <v>569</v>
      </c>
      <c r="P652" s="45">
        <f t="shared" ref="P652:P715" si="263">MAX(J652:O652)</f>
        <v>569</v>
      </c>
      <c r="Q652" s="38">
        <f t="shared" ref="Q652:Q715" si="264">ROUND(IF(100*(1-(E652/P652))&lt;0,0,100*(1-E652/P652)),2)</f>
        <v>0.18</v>
      </c>
      <c r="R652" s="65">
        <v>16578200</v>
      </c>
      <c r="S652" s="65">
        <v>65943845</v>
      </c>
      <c r="T652" s="66">
        <f t="shared" ref="T652:T715" si="265">ROUND(R652/S652*100,6)</f>
        <v>25.139875</v>
      </c>
      <c r="U652" s="36">
        <v>146</v>
      </c>
      <c r="V652">
        <v>661</v>
      </c>
      <c r="W652">
        <f t="shared" si="252"/>
        <v>22.09</v>
      </c>
      <c r="X652" s="57">
        <v>680468.035501017</v>
      </c>
      <c r="Y652" s="46">
        <v>227897</v>
      </c>
      <c r="Z652" s="37">
        <f t="shared" ref="Z652:Z715" si="266">ROUND(Y$11/X$11,6)</f>
        <v>0.42013600000000001</v>
      </c>
      <c r="AA652" s="37" t="str">
        <f t="shared" ref="AA652:AA715" si="267">IF(AND(2500&lt;=E652,E652&lt;3000),(E652-2500)*0.002,"")</f>
        <v/>
      </c>
      <c r="AB652" s="37" t="str">
        <f t="shared" ref="AB652:AB715" si="268">IF(AND(10000&lt;=E652,E652&lt;11000),(11000-E652)*0.001,"")</f>
        <v/>
      </c>
      <c r="AC652" s="76">
        <f t="shared" si="253"/>
        <v>804.85919734684273</v>
      </c>
      <c r="AD652" s="76">
        <f t="shared" si="254"/>
        <v>0</v>
      </c>
      <c r="AE652" s="76">
        <f t="shared" si="260"/>
        <v>0</v>
      </c>
      <c r="AF652" s="76" t="str">
        <f t="shared" si="255"/>
        <v/>
      </c>
      <c r="AG652" s="37" t="str">
        <f t="shared" ref="AG652:AG715" si="269">IF(AND(10000&lt;=E652,E652&lt;11000),(AB652*AD652)+(AE652*(1-AB652)),"")</f>
        <v/>
      </c>
      <c r="AH652" s="37" t="str">
        <f t="shared" ref="AH652:AH715" si="270">IF(AND(AA652="",AB652=""),"",1)</f>
        <v/>
      </c>
      <c r="AI652" s="38">
        <f t="shared" si="256"/>
        <v>804.86</v>
      </c>
      <c r="AJ652" s="38">
        <f t="shared" ref="AJ652:AJ715" si="271">ROUND(AI652*AJ$2,2)</f>
        <v>804.86</v>
      </c>
      <c r="AK652" s="36">
        <f t="shared" ref="AK652:AK715" si="272">ROUND(IF((AJ652*E652)-(X652*Z652)&lt;0,0,(AJ652*E652)-(X652*Z652)),0)</f>
        <v>171271</v>
      </c>
      <c r="AL652" s="39">
        <f t="shared" ref="AL652:AL715" si="273">$AL$11</f>
        <v>0.12439734468690533</v>
      </c>
      <c r="AM652" s="36">
        <f t="shared" si="257"/>
        <v>14608.850967996101</v>
      </c>
      <c r="AN652" s="36">
        <f t="shared" si="258"/>
        <v>68443</v>
      </c>
      <c r="AO652" s="36">
        <f t="shared" ref="AO652:AO715" si="274">10*E652</f>
        <v>5680</v>
      </c>
      <c r="AP652" s="36">
        <f t="shared" ref="AP652:AP715" si="275">0.05*Y652</f>
        <v>11394.85</v>
      </c>
      <c r="AQ652" s="36">
        <f t="shared" si="259"/>
        <v>48154</v>
      </c>
      <c r="AR652" s="40">
        <f t="shared" ref="AR652:AR715" si="276">MAX(AN652,AQ652)</f>
        <v>68443</v>
      </c>
      <c r="AS652" s="37"/>
      <c r="AT652" s="37">
        <f t="shared" ref="AT652:AT715" si="277">IF(AR652&gt;0,1,0)</f>
        <v>1</v>
      </c>
    </row>
    <row r="653" spans="1:46" ht="15" customHeight="1" x14ac:dyDescent="0.25">
      <c r="A653" s="43">
        <v>34</v>
      </c>
      <c r="B653" s="43">
        <v>900</v>
      </c>
      <c r="C653" s="44" t="s">
        <v>639</v>
      </c>
      <c r="D653" s="35">
        <v>278175</v>
      </c>
      <c r="E653" s="36">
        <v>790</v>
      </c>
      <c r="F653" s="58">
        <f t="shared" si="262"/>
        <v>2.8976270912904414</v>
      </c>
      <c r="G653" s="52">
        <v>48</v>
      </c>
      <c r="H653" s="52">
        <v>346</v>
      </c>
      <c r="I653" s="37">
        <f t="shared" si="261"/>
        <v>13.8728</v>
      </c>
      <c r="J653" s="37">
        <v>589</v>
      </c>
      <c r="K653" s="37">
        <v>723</v>
      </c>
      <c r="L653" s="37">
        <v>668</v>
      </c>
      <c r="M653" s="37">
        <v>803</v>
      </c>
      <c r="N653" s="48">
        <v>764</v>
      </c>
      <c r="O653" s="55">
        <v>782</v>
      </c>
      <c r="P653" s="45">
        <f t="shared" si="263"/>
        <v>803</v>
      </c>
      <c r="Q653" s="38">
        <f t="shared" si="264"/>
        <v>1.62</v>
      </c>
      <c r="R653" s="65">
        <v>4264900</v>
      </c>
      <c r="S653" s="65">
        <v>40634601</v>
      </c>
      <c r="T653" s="66">
        <f t="shared" si="265"/>
        <v>10.495735</v>
      </c>
      <c r="U653" s="36">
        <v>141</v>
      </c>
      <c r="V653">
        <v>722</v>
      </c>
      <c r="W653">
        <f t="shared" ref="W653:W716" si="278">ROUND(U653/V653*100,2)</f>
        <v>19.53</v>
      </c>
      <c r="X653" s="57">
        <v>365908.350412236</v>
      </c>
      <c r="Y653" s="46">
        <v>258704</v>
      </c>
      <c r="Z653" s="37">
        <f t="shared" si="266"/>
        <v>0.42013600000000001</v>
      </c>
      <c r="AA653" s="37" t="str">
        <f t="shared" si="267"/>
        <v/>
      </c>
      <c r="AB653" s="37" t="str">
        <f t="shared" si="268"/>
        <v/>
      </c>
      <c r="AC653" s="76">
        <f t="shared" ref="AC653:AC716" si="279">IF(E653&lt;3000, 196.487+(220.877*F653),0)</f>
        <v>836.50617904295882</v>
      </c>
      <c r="AD653" s="76">
        <f t="shared" ref="AD653:AD716" si="280">IF((AND(2500&lt;=E653,E653&lt;11000)),1.15*(497.308+(6.667*I653)+(9.215*T653)+(16.081*Q653)),0)</f>
        <v>0</v>
      </c>
      <c r="AE653" s="76">
        <f t="shared" si="260"/>
        <v>0</v>
      </c>
      <c r="AF653" s="76" t="str">
        <f t="shared" ref="AF653:AF716" si="281">IF(AND(2500&lt;=E653,E653&lt;3000),(AA653*AD653)+((1-AA653)*AC653),"")</f>
        <v/>
      </c>
      <c r="AG653" s="37" t="str">
        <f t="shared" si="269"/>
        <v/>
      </c>
      <c r="AH653" s="37" t="str">
        <f t="shared" si="270"/>
        <v/>
      </c>
      <c r="AI653" s="38">
        <f t="shared" ref="AI653:AI716" si="282">ROUND(IF(AH653="",MAX(AC653,AD653,AE653),MAX(AF653,AG653)),2)</f>
        <v>836.51</v>
      </c>
      <c r="AJ653" s="38">
        <f t="shared" si="271"/>
        <v>836.51</v>
      </c>
      <c r="AK653" s="36">
        <f t="shared" si="272"/>
        <v>507112</v>
      </c>
      <c r="AL653" s="39">
        <f t="shared" si="273"/>
        <v>0.12439734468690533</v>
      </c>
      <c r="AM653" s="36">
        <f t="shared" ref="AM653:AM716" si="283">(AK653-D653)*AL653</f>
        <v>28479.154900586047</v>
      </c>
      <c r="AN653" s="36">
        <f t="shared" ref="AN653:AN716" si="284">ROUND(MAX(IF(D653&lt;AK653,D653+AM653,AK653),0),0)</f>
        <v>306654</v>
      </c>
      <c r="AO653" s="36">
        <f t="shared" si="274"/>
        <v>7900</v>
      </c>
      <c r="AP653" s="36">
        <f t="shared" si="275"/>
        <v>12935.2</v>
      </c>
      <c r="AQ653" s="36">
        <f t="shared" ref="AQ653:AQ716" si="285">ROUND(MAX(D653-MIN(AO653:AP653)),0)</f>
        <v>270275</v>
      </c>
      <c r="AR653" s="40">
        <f t="shared" si="276"/>
        <v>306654</v>
      </c>
      <c r="AS653" s="37"/>
      <c r="AT653" s="37">
        <f t="shared" si="277"/>
        <v>1</v>
      </c>
    </row>
    <row r="654" spans="1:46" ht="15" customHeight="1" x14ac:dyDescent="0.25">
      <c r="A654" s="43">
        <v>63</v>
      </c>
      <c r="B654" s="43">
        <v>600</v>
      </c>
      <c r="C654" s="44" t="s">
        <v>640</v>
      </c>
      <c r="D654" s="35">
        <v>626084</v>
      </c>
      <c r="E654" s="36">
        <v>1339</v>
      </c>
      <c r="F654" s="58">
        <f t="shared" si="262"/>
        <v>3.126780577012009</v>
      </c>
      <c r="G654" s="52">
        <v>175</v>
      </c>
      <c r="H654" s="52">
        <v>655</v>
      </c>
      <c r="I654" s="37">
        <f t="shared" si="261"/>
        <v>26.717600000000001</v>
      </c>
      <c r="J654" s="37">
        <v>1740</v>
      </c>
      <c r="K654" s="37">
        <v>1732</v>
      </c>
      <c r="L654" s="37">
        <v>1481</v>
      </c>
      <c r="M654" s="37">
        <v>1590</v>
      </c>
      <c r="N654" s="45">
        <v>1427</v>
      </c>
      <c r="O654" s="55">
        <v>1339</v>
      </c>
      <c r="P654" s="45">
        <f t="shared" si="263"/>
        <v>1740</v>
      </c>
      <c r="Q654" s="38">
        <f t="shared" si="264"/>
        <v>23.05</v>
      </c>
      <c r="R654" s="65">
        <v>9085400</v>
      </c>
      <c r="S654" s="65">
        <v>64043751</v>
      </c>
      <c r="T654" s="66">
        <f t="shared" si="265"/>
        <v>14.18624</v>
      </c>
      <c r="U654" s="36">
        <v>272</v>
      </c>
      <c r="V654">
        <v>1267</v>
      </c>
      <c r="W654">
        <f t="shared" si="278"/>
        <v>21.47</v>
      </c>
      <c r="X654" s="57">
        <v>611448.46742943197</v>
      </c>
      <c r="Y654" s="46">
        <v>826804</v>
      </c>
      <c r="Z654" s="37">
        <f t="shared" si="266"/>
        <v>0.42013600000000001</v>
      </c>
      <c r="AA654" s="37" t="str">
        <f t="shared" si="267"/>
        <v/>
      </c>
      <c r="AB654" s="37" t="str">
        <f t="shared" si="268"/>
        <v/>
      </c>
      <c r="AC654" s="76">
        <f t="shared" si="279"/>
        <v>887.1209135086815</v>
      </c>
      <c r="AD654" s="76">
        <f t="shared" si="280"/>
        <v>0</v>
      </c>
      <c r="AE654" s="76">
        <f t="shared" si="260"/>
        <v>0</v>
      </c>
      <c r="AF654" s="76" t="str">
        <f t="shared" si="281"/>
        <v/>
      </c>
      <c r="AG654" s="37" t="str">
        <f t="shared" si="269"/>
        <v/>
      </c>
      <c r="AH654" s="37" t="str">
        <f t="shared" si="270"/>
        <v/>
      </c>
      <c r="AI654" s="38">
        <f t="shared" si="282"/>
        <v>887.12</v>
      </c>
      <c r="AJ654" s="38">
        <f t="shared" si="271"/>
        <v>887.12</v>
      </c>
      <c r="AK654" s="36">
        <f t="shared" si="272"/>
        <v>930962</v>
      </c>
      <c r="AL654" s="39">
        <f t="shared" si="273"/>
        <v>0.12439734468690533</v>
      </c>
      <c r="AM654" s="36">
        <f t="shared" si="283"/>
        <v>37926.013653454327</v>
      </c>
      <c r="AN654" s="36">
        <f t="shared" si="284"/>
        <v>664010</v>
      </c>
      <c r="AO654" s="36">
        <f t="shared" si="274"/>
        <v>13390</v>
      </c>
      <c r="AP654" s="36">
        <f t="shared" si="275"/>
        <v>41340.200000000004</v>
      </c>
      <c r="AQ654" s="36">
        <f t="shared" si="285"/>
        <v>612694</v>
      </c>
      <c r="AR654" s="40">
        <f t="shared" si="276"/>
        <v>664010</v>
      </c>
      <c r="AS654" s="37"/>
      <c r="AT654" s="37">
        <f t="shared" si="277"/>
        <v>1</v>
      </c>
    </row>
    <row r="655" spans="1:46" ht="15" customHeight="1" x14ac:dyDescent="0.25">
      <c r="A655" s="43">
        <v>25</v>
      </c>
      <c r="B655" s="43">
        <v>800</v>
      </c>
      <c r="C655" s="44" t="s">
        <v>641</v>
      </c>
      <c r="D655" s="35">
        <v>298946</v>
      </c>
      <c r="E655" s="36">
        <v>16588</v>
      </c>
      <c r="F655" s="58">
        <f t="shared" si="262"/>
        <v>4.2197940266919804</v>
      </c>
      <c r="G655" s="52">
        <v>1915</v>
      </c>
      <c r="H655" s="52">
        <v>7419</v>
      </c>
      <c r="I655" s="37">
        <f t="shared" si="261"/>
        <v>25.812099999999997</v>
      </c>
      <c r="J655" s="37">
        <v>10441</v>
      </c>
      <c r="K655" s="37">
        <v>13736</v>
      </c>
      <c r="L655" s="37">
        <v>15134</v>
      </c>
      <c r="M655" s="37">
        <v>16116</v>
      </c>
      <c r="N655" s="45">
        <v>16459</v>
      </c>
      <c r="O655" s="55">
        <v>16547</v>
      </c>
      <c r="P655" s="45">
        <f t="shared" si="263"/>
        <v>16547</v>
      </c>
      <c r="Q655" s="38">
        <f t="shared" si="264"/>
        <v>0</v>
      </c>
      <c r="R655" s="65">
        <v>1309147100</v>
      </c>
      <c r="S655" s="65">
        <v>2798782600</v>
      </c>
      <c r="T655" s="66">
        <f t="shared" si="265"/>
        <v>46.775590999999999</v>
      </c>
      <c r="U655" s="36">
        <v>3474</v>
      </c>
      <c r="V655">
        <v>16596</v>
      </c>
      <c r="W655">
        <f t="shared" si="278"/>
        <v>20.93</v>
      </c>
      <c r="X655" s="57">
        <v>36999605.439721599</v>
      </c>
      <c r="Y655" s="46">
        <v>23549398</v>
      </c>
      <c r="Z655" s="37">
        <f t="shared" si="266"/>
        <v>0.42013600000000001</v>
      </c>
      <c r="AA655" s="37" t="str">
        <f t="shared" si="267"/>
        <v/>
      </c>
      <c r="AB655" s="37" t="str">
        <f t="shared" si="268"/>
        <v/>
      </c>
      <c r="AC655" s="76">
        <f t="shared" si="279"/>
        <v>0</v>
      </c>
      <c r="AD655" s="76">
        <f t="shared" si="280"/>
        <v>0</v>
      </c>
      <c r="AE655" s="76">
        <f t="shared" si="260"/>
        <v>1175.75579804835</v>
      </c>
      <c r="AF655" s="76" t="str">
        <f t="shared" si="281"/>
        <v/>
      </c>
      <c r="AG655" s="37" t="str">
        <f t="shared" si="269"/>
        <v/>
      </c>
      <c r="AH655" s="37" t="str">
        <f t="shared" si="270"/>
        <v/>
      </c>
      <c r="AI655" s="38">
        <f t="shared" si="282"/>
        <v>1175.76</v>
      </c>
      <c r="AJ655" s="38">
        <f t="shared" si="271"/>
        <v>1175.76</v>
      </c>
      <c r="AK655" s="36">
        <f t="shared" si="272"/>
        <v>3958641</v>
      </c>
      <c r="AL655" s="39">
        <f t="shared" si="273"/>
        <v>0.12439734468690533</v>
      </c>
      <c r="AM655" s="36">
        <f t="shared" si="283"/>
        <v>455256.34036394401</v>
      </c>
      <c r="AN655" s="36">
        <f t="shared" si="284"/>
        <v>754202</v>
      </c>
      <c r="AO655" s="36">
        <f t="shared" si="274"/>
        <v>165880</v>
      </c>
      <c r="AP655" s="36">
        <f t="shared" si="275"/>
        <v>1177469.9000000001</v>
      </c>
      <c r="AQ655" s="36">
        <f t="shared" si="285"/>
        <v>133066</v>
      </c>
      <c r="AR655" s="40">
        <f t="shared" si="276"/>
        <v>754202</v>
      </c>
      <c r="AS655" s="37"/>
      <c r="AT655" s="37">
        <f t="shared" si="277"/>
        <v>1</v>
      </c>
    </row>
    <row r="656" spans="1:46" ht="15" customHeight="1" x14ac:dyDescent="0.25">
      <c r="A656" s="43">
        <v>64</v>
      </c>
      <c r="B656" s="43">
        <v>900</v>
      </c>
      <c r="C656" s="44" t="s">
        <v>642</v>
      </c>
      <c r="D656" s="35">
        <v>1764547</v>
      </c>
      <c r="E656" s="36">
        <v>5067</v>
      </c>
      <c r="F656" s="58">
        <f t="shared" si="262"/>
        <v>3.704750904290671</v>
      </c>
      <c r="G656" s="52">
        <v>471</v>
      </c>
      <c r="H656" s="52">
        <v>2377</v>
      </c>
      <c r="I656" s="37">
        <f t="shared" si="261"/>
        <v>19.814899999999998</v>
      </c>
      <c r="J656" s="37">
        <v>4929</v>
      </c>
      <c r="K656" s="37">
        <v>5416</v>
      </c>
      <c r="L656" s="37">
        <v>5062</v>
      </c>
      <c r="M656" s="37">
        <v>5459</v>
      </c>
      <c r="N656" s="45">
        <v>5254</v>
      </c>
      <c r="O656" s="55">
        <v>5102</v>
      </c>
      <c r="P656" s="45">
        <f t="shared" si="263"/>
        <v>5459</v>
      </c>
      <c r="Q656" s="38">
        <f t="shared" si="264"/>
        <v>7.18</v>
      </c>
      <c r="R656" s="65">
        <v>83788400</v>
      </c>
      <c r="S656" s="65">
        <v>350559455</v>
      </c>
      <c r="T656" s="66">
        <f t="shared" si="265"/>
        <v>23.901337999999999</v>
      </c>
      <c r="U656" s="36">
        <v>1193</v>
      </c>
      <c r="V656">
        <v>5099</v>
      </c>
      <c r="W656">
        <f t="shared" si="278"/>
        <v>23.4</v>
      </c>
      <c r="X656" s="57">
        <v>3901911.9391242601</v>
      </c>
      <c r="Y656" s="46">
        <v>3066209</v>
      </c>
      <c r="Z656" s="37">
        <f t="shared" si="266"/>
        <v>0.42013600000000001</v>
      </c>
      <c r="AA656" s="37" t="str">
        <f t="shared" si="267"/>
        <v/>
      </c>
      <c r="AB656" s="37" t="str">
        <f t="shared" si="268"/>
        <v/>
      </c>
      <c r="AC656" s="76">
        <f t="shared" si="279"/>
        <v>0</v>
      </c>
      <c r="AD656" s="76">
        <f t="shared" si="280"/>
        <v>1109.8953001655</v>
      </c>
      <c r="AE656" s="76">
        <f t="shared" ref="AE656:AE719" si="286">IF(E656&gt;=10000,1.15*(293.056+(8.572*I656)+(11.494*W656)+(5.719*T656)+(9.484*Q656)),0)</f>
        <v>0</v>
      </c>
      <c r="AF656" s="76" t="str">
        <f t="shared" si="281"/>
        <v/>
      </c>
      <c r="AG656" s="37" t="str">
        <f t="shared" si="269"/>
        <v/>
      </c>
      <c r="AH656" s="37" t="str">
        <f t="shared" si="270"/>
        <v/>
      </c>
      <c r="AI656" s="38">
        <f t="shared" si="282"/>
        <v>1109.9000000000001</v>
      </c>
      <c r="AJ656" s="38">
        <f t="shared" si="271"/>
        <v>1109.9000000000001</v>
      </c>
      <c r="AK656" s="36">
        <f t="shared" si="272"/>
        <v>3984530</v>
      </c>
      <c r="AL656" s="39">
        <f t="shared" si="273"/>
        <v>0.12439734468690533</v>
      </c>
      <c r="AM656" s="36">
        <f t="shared" si="283"/>
        <v>276159.99045007018</v>
      </c>
      <c r="AN656" s="36">
        <f t="shared" si="284"/>
        <v>2040707</v>
      </c>
      <c r="AO656" s="36">
        <f t="shared" si="274"/>
        <v>50670</v>
      </c>
      <c r="AP656" s="36">
        <f t="shared" si="275"/>
        <v>153310.45000000001</v>
      </c>
      <c r="AQ656" s="36">
        <f t="shared" si="285"/>
        <v>1713877</v>
      </c>
      <c r="AR656" s="40">
        <f t="shared" si="276"/>
        <v>2040707</v>
      </c>
      <c r="AS656" s="37"/>
      <c r="AT656" s="37">
        <f t="shared" si="277"/>
        <v>1</v>
      </c>
    </row>
    <row r="657" spans="1:46" ht="15" customHeight="1" x14ac:dyDescent="0.25">
      <c r="A657" s="43">
        <v>34</v>
      </c>
      <c r="B657" s="43">
        <v>1000</v>
      </c>
      <c r="C657" s="44" t="s">
        <v>643</v>
      </c>
      <c r="D657" s="35">
        <v>1313</v>
      </c>
      <c r="E657" s="36">
        <v>43</v>
      </c>
      <c r="F657" s="58">
        <f t="shared" si="262"/>
        <v>1.6334684555795864</v>
      </c>
      <c r="G657" s="52">
        <v>4</v>
      </c>
      <c r="H657" s="52">
        <v>19</v>
      </c>
      <c r="I657" s="37">
        <f t="shared" si="261"/>
        <v>21.052599999999998</v>
      </c>
      <c r="J657" s="37">
        <v>44</v>
      </c>
      <c r="K657" s="37">
        <v>70</v>
      </c>
      <c r="L657" s="37">
        <v>51</v>
      </c>
      <c r="M657" s="37">
        <v>40</v>
      </c>
      <c r="N657" s="48">
        <v>34</v>
      </c>
      <c r="O657" s="55">
        <v>43</v>
      </c>
      <c r="P657" s="45">
        <f t="shared" si="263"/>
        <v>70</v>
      </c>
      <c r="Q657" s="38">
        <f t="shared" si="264"/>
        <v>38.57</v>
      </c>
      <c r="R657" s="65">
        <v>733100</v>
      </c>
      <c r="S657" s="65">
        <v>3360325</v>
      </c>
      <c r="T657" s="66">
        <f t="shared" si="265"/>
        <v>21.816341999999999</v>
      </c>
      <c r="U657" s="36">
        <v>11</v>
      </c>
      <c r="V657">
        <v>47</v>
      </c>
      <c r="W657">
        <f t="shared" si="278"/>
        <v>23.4</v>
      </c>
      <c r="X657" s="57">
        <v>32545.375098972701</v>
      </c>
      <c r="Y657" s="46">
        <v>7000</v>
      </c>
      <c r="Z657" s="37">
        <f t="shared" si="266"/>
        <v>0.42013600000000001</v>
      </c>
      <c r="AA657" s="37" t="str">
        <f t="shared" si="267"/>
        <v/>
      </c>
      <c r="AB657" s="37" t="str">
        <f t="shared" si="268"/>
        <v/>
      </c>
      <c r="AC657" s="76">
        <f t="shared" si="279"/>
        <v>557.28261206305228</v>
      </c>
      <c r="AD657" s="76">
        <f t="shared" si="280"/>
        <v>0</v>
      </c>
      <c r="AE657" s="76">
        <f t="shared" si="286"/>
        <v>0</v>
      </c>
      <c r="AF657" s="76" t="str">
        <f t="shared" si="281"/>
        <v/>
      </c>
      <c r="AG657" s="37" t="str">
        <f t="shared" si="269"/>
        <v/>
      </c>
      <c r="AH657" s="37" t="str">
        <f t="shared" si="270"/>
        <v/>
      </c>
      <c r="AI657" s="38">
        <f t="shared" si="282"/>
        <v>557.28</v>
      </c>
      <c r="AJ657" s="38">
        <f t="shared" si="271"/>
        <v>557.28</v>
      </c>
      <c r="AK657" s="36">
        <f t="shared" si="272"/>
        <v>10290</v>
      </c>
      <c r="AL657" s="39">
        <f t="shared" si="273"/>
        <v>0.12439734468690533</v>
      </c>
      <c r="AM657" s="36">
        <f t="shared" si="283"/>
        <v>1116.7149632543492</v>
      </c>
      <c r="AN657" s="36">
        <f t="shared" si="284"/>
        <v>2430</v>
      </c>
      <c r="AO657" s="36">
        <f t="shared" si="274"/>
        <v>430</v>
      </c>
      <c r="AP657" s="36">
        <f t="shared" si="275"/>
        <v>350</v>
      </c>
      <c r="AQ657" s="36">
        <f t="shared" si="285"/>
        <v>963</v>
      </c>
      <c r="AR657" s="40">
        <f t="shared" si="276"/>
        <v>2430</v>
      </c>
      <c r="AS657" s="37"/>
      <c r="AT657" s="37">
        <f t="shared" si="277"/>
        <v>1</v>
      </c>
    </row>
    <row r="658" spans="1:46" ht="15" customHeight="1" x14ac:dyDescent="0.25">
      <c r="A658" s="43">
        <v>11</v>
      </c>
      <c r="B658" s="43">
        <v>1900</v>
      </c>
      <c r="C658" s="44" t="s">
        <v>644</v>
      </c>
      <c r="D658" s="35">
        <v>84766</v>
      </c>
      <c r="E658" s="36">
        <v>400</v>
      </c>
      <c r="F658" s="58">
        <f t="shared" si="262"/>
        <v>2.6020599913279625</v>
      </c>
      <c r="G658" s="52">
        <v>38</v>
      </c>
      <c r="H658" s="52">
        <v>232</v>
      </c>
      <c r="I658" s="37">
        <f t="shared" si="261"/>
        <v>16.379300000000001</v>
      </c>
      <c r="J658" s="37">
        <v>403</v>
      </c>
      <c r="K658" s="37">
        <v>396</v>
      </c>
      <c r="L658" s="37">
        <v>342</v>
      </c>
      <c r="M658" s="37">
        <v>372</v>
      </c>
      <c r="N658" s="48">
        <v>370</v>
      </c>
      <c r="O658" s="55">
        <v>391</v>
      </c>
      <c r="P658" s="45">
        <f t="shared" si="263"/>
        <v>403</v>
      </c>
      <c r="Q658" s="38">
        <f t="shared" si="264"/>
        <v>0.74</v>
      </c>
      <c r="R658" s="65">
        <v>5828400</v>
      </c>
      <c r="S658" s="65">
        <v>24378401</v>
      </c>
      <c r="T658" s="66">
        <f t="shared" si="265"/>
        <v>23.908048999999998</v>
      </c>
      <c r="U658" s="36">
        <v>82</v>
      </c>
      <c r="V658">
        <v>343</v>
      </c>
      <c r="W658">
        <f t="shared" si="278"/>
        <v>23.91</v>
      </c>
      <c r="X658" s="57">
        <v>222827.84744994401</v>
      </c>
      <c r="Y658" s="46">
        <v>200854</v>
      </c>
      <c r="Z658" s="37">
        <f t="shared" si="266"/>
        <v>0.42013600000000001</v>
      </c>
      <c r="AA658" s="37" t="str">
        <f t="shared" si="267"/>
        <v/>
      </c>
      <c r="AB658" s="37" t="str">
        <f t="shared" si="268"/>
        <v/>
      </c>
      <c r="AC658" s="76">
        <f t="shared" si="279"/>
        <v>771.22220470454636</v>
      </c>
      <c r="AD658" s="76">
        <f t="shared" si="280"/>
        <v>0</v>
      </c>
      <c r="AE658" s="76">
        <f t="shared" si="286"/>
        <v>0</v>
      </c>
      <c r="AF658" s="76" t="str">
        <f t="shared" si="281"/>
        <v/>
      </c>
      <c r="AG658" s="37" t="str">
        <f t="shared" si="269"/>
        <v/>
      </c>
      <c r="AH658" s="37" t="str">
        <f t="shared" si="270"/>
        <v/>
      </c>
      <c r="AI658" s="38">
        <f t="shared" si="282"/>
        <v>771.22</v>
      </c>
      <c r="AJ658" s="38">
        <f t="shared" si="271"/>
        <v>771.22</v>
      </c>
      <c r="AK658" s="36">
        <f t="shared" si="272"/>
        <v>214870</v>
      </c>
      <c r="AL658" s="39">
        <f t="shared" si="273"/>
        <v>0.12439734468690533</v>
      </c>
      <c r="AM658" s="36">
        <f t="shared" si="283"/>
        <v>16184.592133145132</v>
      </c>
      <c r="AN658" s="36">
        <f t="shared" si="284"/>
        <v>100951</v>
      </c>
      <c r="AO658" s="36">
        <f t="shared" si="274"/>
        <v>4000</v>
      </c>
      <c r="AP658" s="36">
        <f t="shared" si="275"/>
        <v>10042.700000000001</v>
      </c>
      <c r="AQ658" s="36">
        <f t="shared" si="285"/>
        <v>80766</v>
      </c>
      <c r="AR658" s="40">
        <f t="shared" si="276"/>
        <v>100951</v>
      </c>
      <c r="AS658" s="37"/>
      <c r="AT658" s="37">
        <f t="shared" si="277"/>
        <v>1</v>
      </c>
    </row>
    <row r="659" spans="1:46" ht="15" customHeight="1" x14ac:dyDescent="0.25">
      <c r="A659" s="43">
        <v>65</v>
      </c>
      <c r="B659" s="43">
        <v>900</v>
      </c>
      <c r="C659" s="44" t="s">
        <v>645</v>
      </c>
      <c r="D659" s="35">
        <v>499581</v>
      </c>
      <c r="E659" s="36">
        <v>1292</v>
      </c>
      <c r="F659" s="58">
        <f t="shared" si="262"/>
        <v>3.1112625136590655</v>
      </c>
      <c r="G659" s="52">
        <v>196</v>
      </c>
      <c r="H659" s="52">
        <v>605</v>
      </c>
      <c r="I659" s="37">
        <f t="shared" si="261"/>
        <v>32.396700000000003</v>
      </c>
      <c r="J659" s="37">
        <v>1252</v>
      </c>
      <c r="K659" s="37">
        <v>1493</v>
      </c>
      <c r="L659" s="37">
        <v>1315</v>
      </c>
      <c r="M659" s="37">
        <v>1323</v>
      </c>
      <c r="N659" s="45">
        <v>1287</v>
      </c>
      <c r="O659" s="55">
        <v>1301</v>
      </c>
      <c r="P659" s="45">
        <f t="shared" si="263"/>
        <v>1493</v>
      </c>
      <c r="Q659" s="38">
        <f t="shared" si="264"/>
        <v>13.46</v>
      </c>
      <c r="R659" s="65">
        <v>9200200</v>
      </c>
      <c r="S659" s="65">
        <v>49482037</v>
      </c>
      <c r="T659" s="66">
        <f t="shared" si="265"/>
        <v>18.59301</v>
      </c>
      <c r="U659" s="36">
        <v>220</v>
      </c>
      <c r="V659">
        <v>1370</v>
      </c>
      <c r="W659">
        <f t="shared" si="278"/>
        <v>16.059999999999999</v>
      </c>
      <c r="X659" s="57">
        <v>541620.79948643199</v>
      </c>
      <c r="Y659" s="46">
        <v>819348</v>
      </c>
      <c r="Z659" s="37">
        <f t="shared" si="266"/>
        <v>0.42013600000000001</v>
      </c>
      <c r="AA659" s="37" t="str">
        <f t="shared" si="267"/>
        <v/>
      </c>
      <c r="AB659" s="37" t="str">
        <f t="shared" si="268"/>
        <v/>
      </c>
      <c r="AC659" s="76">
        <f t="shared" si="279"/>
        <v>883.69333022947342</v>
      </c>
      <c r="AD659" s="76">
        <f t="shared" si="280"/>
        <v>0</v>
      </c>
      <c r="AE659" s="76">
        <f t="shared" si="286"/>
        <v>0</v>
      </c>
      <c r="AF659" s="76" t="str">
        <f t="shared" si="281"/>
        <v/>
      </c>
      <c r="AG659" s="37" t="str">
        <f t="shared" si="269"/>
        <v/>
      </c>
      <c r="AH659" s="37" t="str">
        <f t="shared" si="270"/>
        <v/>
      </c>
      <c r="AI659" s="38">
        <f t="shared" si="282"/>
        <v>883.69</v>
      </c>
      <c r="AJ659" s="38">
        <f t="shared" si="271"/>
        <v>883.69</v>
      </c>
      <c r="AK659" s="36">
        <f t="shared" si="272"/>
        <v>914173</v>
      </c>
      <c r="AL659" s="39">
        <f t="shared" si="273"/>
        <v>0.12439734468690533</v>
      </c>
      <c r="AM659" s="36">
        <f t="shared" si="283"/>
        <v>51574.143928433456</v>
      </c>
      <c r="AN659" s="36">
        <f t="shared" si="284"/>
        <v>551155</v>
      </c>
      <c r="AO659" s="36">
        <f t="shared" si="274"/>
        <v>12920</v>
      </c>
      <c r="AP659" s="36">
        <f t="shared" si="275"/>
        <v>40967.4</v>
      </c>
      <c r="AQ659" s="36">
        <f t="shared" si="285"/>
        <v>486661</v>
      </c>
      <c r="AR659" s="40">
        <f t="shared" si="276"/>
        <v>551155</v>
      </c>
      <c r="AS659" s="37"/>
      <c r="AT659" s="37">
        <f t="shared" si="277"/>
        <v>1</v>
      </c>
    </row>
    <row r="660" spans="1:46" ht="15" customHeight="1" x14ac:dyDescent="0.25">
      <c r="A660" s="43">
        <v>64</v>
      </c>
      <c r="B660" s="43">
        <v>1000</v>
      </c>
      <c r="C660" s="44" t="s">
        <v>646</v>
      </c>
      <c r="D660" s="35">
        <v>20650</v>
      </c>
      <c r="E660" s="36">
        <v>88</v>
      </c>
      <c r="F660" s="58">
        <f t="shared" si="262"/>
        <v>1.9444826721501687</v>
      </c>
      <c r="G660" s="52">
        <v>11</v>
      </c>
      <c r="H660" s="52">
        <v>29</v>
      </c>
      <c r="I660" s="37">
        <f t="shared" si="261"/>
        <v>37.930999999999997</v>
      </c>
      <c r="J660" s="37">
        <v>166</v>
      </c>
      <c r="K660" s="37">
        <v>158</v>
      </c>
      <c r="L660" s="37">
        <v>117</v>
      </c>
      <c r="M660" s="37">
        <v>100</v>
      </c>
      <c r="N660" s="48">
        <v>95</v>
      </c>
      <c r="O660" s="55">
        <v>89</v>
      </c>
      <c r="P660" s="45">
        <f t="shared" si="263"/>
        <v>166</v>
      </c>
      <c r="Q660" s="38">
        <f t="shared" si="264"/>
        <v>46.99</v>
      </c>
      <c r="R660" s="65">
        <v>1038300</v>
      </c>
      <c r="S660" s="65">
        <v>4020581</v>
      </c>
      <c r="T660" s="66">
        <f t="shared" si="265"/>
        <v>25.824625999999999</v>
      </c>
      <c r="U660" s="36">
        <v>18</v>
      </c>
      <c r="V660">
        <v>56</v>
      </c>
      <c r="W660">
        <f t="shared" si="278"/>
        <v>32.14</v>
      </c>
      <c r="X660" s="57">
        <v>41807.290359806502</v>
      </c>
      <c r="Y660" s="46">
        <v>63001</v>
      </c>
      <c r="Z660" s="37">
        <f t="shared" si="266"/>
        <v>0.42013600000000001</v>
      </c>
      <c r="AA660" s="37" t="str">
        <f t="shared" si="267"/>
        <v/>
      </c>
      <c r="AB660" s="37" t="str">
        <f t="shared" si="268"/>
        <v/>
      </c>
      <c r="AC660" s="76">
        <f t="shared" si="279"/>
        <v>625.97849917651286</v>
      </c>
      <c r="AD660" s="76">
        <f t="shared" si="280"/>
        <v>0</v>
      </c>
      <c r="AE660" s="76">
        <f t="shared" si="286"/>
        <v>0</v>
      </c>
      <c r="AF660" s="76" t="str">
        <f t="shared" si="281"/>
        <v/>
      </c>
      <c r="AG660" s="37" t="str">
        <f t="shared" si="269"/>
        <v/>
      </c>
      <c r="AH660" s="37" t="str">
        <f t="shared" si="270"/>
        <v/>
      </c>
      <c r="AI660" s="38">
        <f t="shared" si="282"/>
        <v>625.98</v>
      </c>
      <c r="AJ660" s="38">
        <f t="shared" si="271"/>
        <v>625.98</v>
      </c>
      <c r="AK660" s="36">
        <f t="shared" si="272"/>
        <v>37521</v>
      </c>
      <c r="AL660" s="39">
        <f t="shared" si="273"/>
        <v>0.12439734468690533</v>
      </c>
      <c r="AM660" s="36">
        <f t="shared" si="283"/>
        <v>2098.7076022127799</v>
      </c>
      <c r="AN660" s="36">
        <f t="shared" si="284"/>
        <v>22749</v>
      </c>
      <c r="AO660" s="36">
        <f t="shared" si="274"/>
        <v>880</v>
      </c>
      <c r="AP660" s="36">
        <f t="shared" si="275"/>
        <v>3150.05</v>
      </c>
      <c r="AQ660" s="36">
        <f t="shared" si="285"/>
        <v>19770</v>
      </c>
      <c r="AR660" s="40">
        <f t="shared" si="276"/>
        <v>22749</v>
      </c>
      <c r="AS660" s="37"/>
      <c r="AT660" s="37">
        <f t="shared" si="277"/>
        <v>1</v>
      </c>
    </row>
    <row r="661" spans="1:46" ht="15" customHeight="1" x14ac:dyDescent="0.25">
      <c r="A661" s="43">
        <v>5</v>
      </c>
      <c r="B661" s="43">
        <v>600</v>
      </c>
      <c r="C661" s="44" t="s">
        <v>647</v>
      </c>
      <c r="D661" s="35">
        <v>215705</v>
      </c>
      <c r="E661" s="36">
        <v>2053</v>
      </c>
      <c r="F661" s="58">
        <f t="shared" si="262"/>
        <v>3.3123889493705918</v>
      </c>
      <c r="G661" s="52">
        <v>38</v>
      </c>
      <c r="H661" s="52">
        <v>640</v>
      </c>
      <c r="I661" s="37">
        <f t="shared" si="261"/>
        <v>5.9375</v>
      </c>
      <c r="J661" s="37">
        <v>366</v>
      </c>
      <c r="K661" s="37">
        <v>499</v>
      </c>
      <c r="L661" s="37">
        <v>610</v>
      </c>
      <c r="M661" s="37">
        <v>711</v>
      </c>
      <c r="N661" s="45">
        <v>1275</v>
      </c>
      <c r="O661" s="55">
        <v>1975</v>
      </c>
      <c r="P661" s="45">
        <f t="shared" si="263"/>
        <v>1975</v>
      </c>
      <c r="Q661" s="38">
        <f t="shared" si="264"/>
        <v>0</v>
      </c>
      <c r="R661" s="65">
        <v>39584300</v>
      </c>
      <c r="S661" s="65">
        <v>202550500</v>
      </c>
      <c r="T661" s="66">
        <f t="shared" si="265"/>
        <v>19.542929000000001</v>
      </c>
      <c r="U661" s="36">
        <v>108</v>
      </c>
      <c r="V661">
        <v>1823</v>
      </c>
      <c r="W661">
        <f t="shared" si="278"/>
        <v>5.92</v>
      </c>
      <c r="X661" s="57">
        <v>2126237.7420370602</v>
      </c>
      <c r="Y661" s="46">
        <v>620188</v>
      </c>
      <c r="Z661" s="37">
        <f t="shared" si="266"/>
        <v>0.42013600000000001</v>
      </c>
      <c r="AA661" s="37" t="str">
        <f t="shared" si="267"/>
        <v/>
      </c>
      <c r="AB661" s="37" t="str">
        <f t="shared" si="268"/>
        <v/>
      </c>
      <c r="AC661" s="76">
        <f t="shared" si="279"/>
        <v>928.11753397012819</v>
      </c>
      <c r="AD661" s="76">
        <f t="shared" si="280"/>
        <v>0</v>
      </c>
      <c r="AE661" s="76">
        <f t="shared" si="286"/>
        <v>0</v>
      </c>
      <c r="AF661" s="76" t="str">
        <f t="shared" si="281"/>
        <v/>
      </c>
      <c r="AG661" s="37" t="str">
        <f t="shared" si="269"/>
        <v/>
      </c>
      <c r="AH661" s="37" t="str">
        <f t="shared" si="270"/>
        <v/>
      </c>
      <c r="AI661" s="38">
        <f t="shared" si="282"/>
        <v>928.12</v>
      </c>
      <c r="AJ661" s="38">
        <f t="shared" si="271"/>
        <v>928.12</v>
      </c>
      <c r="AK661" s="36">
        <f t="shared" si="272"/>
        <v>1012121</v>
      </c>
      <c r="AL661" s="39">
        <f t="shared" si="273"/>
        <v>0.12439734468690533</v>
      </c>
      <c r="AM661" s="36">
        <f t="shared" si="283"/>
        <v>99072.035666166397</v>
      </c>
      <c r="AN661" s="36">
        <f t="shared" si="284"/>
        <v>314777</v>
      </c>
      <c r="AO661" s="36">
        <f t="shared" si="274"/>
        <v>20530</v>
      </c>
      <c r="AP661" s="36">
        <f t="shared" si="275"/>
        <v>31009.4</v>
      </c>
      <c r="AQ661" s="36">
        <f t="shared" si="285"/>
        <v>195175</v>
      </c>
      <c r="AR661" s="40">
        <f t="shared" si="276"/>
        <v>314777</v>
      </c>
      <c r="AS661" s="37"/>
      <c r="AT661" s="37">
        <f t="shared" si="277"/>
        <v>1</v>
      </c>
    </row>
    <row r="662" spans="1:46" ht="15" customHeight="1" x14ac:dyDescent="0.25">
      <c r="A662" s="43">
        <v>69</v>
      </c>
      <c r="B662" s="43">
        <v>6100</v>
      </c>
      <c r="C662" s="44" t="s">
        <v>883</v>
      </c>
      <c r="D662" s="35">
        <v>580317</v>
      </c>
      <c r="E662" s="36">
        <v>4101</v>
      </c>
      <c r="F662" s="58">
        <f t="shared" si="262"/>
        <v>3.6128897692874848</v>
      </c>
      <c r="G662" s="52">
        <v>336</v>
      </c>
      <c r="H662" s="52">
        <v>1795</v>
      </c>
      <c r="I662" s="37">
        <f t="shared" si="261"/>
        <v>18.718699999999998</v>
      </c>
      <c r="J662" s="37">
        <v>3359</v>
      </c>
      <c r="K662" s="37">
        <v>3861</v>
      </c>
      <c r="L662" s="37">
        <v>3883</v>
      </c>
      <c r="M662" s="37">
        <v>4139</v>
      </c>
      <c r="N662" s="45">
        <v>4095</v>
      </c>
      <c r="O662" s="55">
        <v>4112</v>
      </c>
      <c r="P662" s="45">
        <f t="shared" si="263"/>
        <v>4139</v>
      </c>
      <c r="Q662" s="38">
        <f t="shared" si="264"/>
        <v>0.92</v>
      </c>
      <c r="R662" s="65">
        <v>29949500</v>
      </c>
      <c r="S662" s="65">
        <v>450620197</v>
      </c>
      <c r="T662" s="66">
        <f t="shared" si="265"/>
        <v>6.6462839999999996</v>
      </c>
      <c r="U662" s="36">
        <v>849</v>
      </c>
      <c r="V662">
        <v>4114</v>
      </c>
      <c r="W662">
        <f t="shared" si="278"/>
        <v>20.64</v>
      </c>
      <c r="X662" s="67">
        <v>4548188.4985696897</v>
      </c>
      <c r="Y662" s="46">
        <v>1675977</v>
      </c>
      <c r="Z662" s="37">
        <f t="shared" si="266"/>
        <v>0.42013600000000001</v>
      </c>
      <c r="AA662" s="37" t="str">
        <f t="shared" si="267"/>
        <v/>
      </c>
      <c r="AB662" s="37" t="str">
        <f t="shared" si="268"/>
        <v/>
      </c>
      <c r="AC662" s="76">
        <f t="shared" si="279"/>
        <v>0</v>
      </c>
      <c r="AD662" s="76">
        <f t="shared" si="280"/>
        <v>802.86743995400002</v>
      </c>
      <c r="AE662" s="76">
        <f t="shared" si="286"/>
        <v>0</v>
      </c>
      <c r="AF662" s="76" t="str">
        <f t="shared" si="281"/>
        <v/>
      </c>
      <c r="AG662" s="37" t="str">
        <f t="shared" si="269"/>
        <v/>
      </c>
      <c r="AH662" s="37" t="str">
        <f t="shared" si="270"/>
        <v/>
      </c>
      <c r="AI662" s="38">
        <f t="shared" si="282"/>
        <v>802.87</v>
      </c>
      <c r="AJ662" s="38">
        <f t="shared" si="271"/>
        <v>802.87</v>
      </c>
      <c r="AK662" s="36">
        <f t="shared" si="272"/>
        <v>1381712</v>
      </c>
      <c r="AL662" s="39">
        <f t="shared" si="273"/>
        <v>0.12439734468690533</v>
      </c>
      <c r="AM662" s="36">
        <f t="shared" si="283"/>
        <v>99691.4100453625</v>
      </c>
      <c r="AN662" s="36">
        <f t="shared" si="284"/>
        <v>680008</v>
      </c>
      <c r="AO662" s="36">
        <f t="shared" si="274"/>
        <v>41010</v>
      </c>
      <c r="AP662" s="36">
        <f t="shared" si="275"/>
        <v>83798.850000000006</v>
      </c>
      <c r="AQ662" s="36">
        <f t="shared" si="285"/>
        <v>539307</v>
      </c>
      <c r="AR662" s="40">
        <f t="shared" si="276"/>
        <v>680008</v>
      </c>
      <c r="AS662" s="37"/>
      <c r="AT662" s="37">
        <f t="shared" si="277"/>
        <v>1</v>
      </c>
    </row>
    <row r="663" spans="1:46" ht="15" customHeight="1" x14ac:dyDescent="0.25">
      <c r="A663" s="43">
        <v>27</v>
      </c>
      <c r="B663" s="43">
        <v>2500</v>
      </c>
      <c r="C663" s="44" t="s">
        <v>648</v>
      </c>
      <c r="D663" s="35">
        <v>2038711</v>
      </c>
      <c r="E663" s="36">
        <v>36661</v>
      </c>
      <c r="F663" s="58">
        <f t="shared" si="262"/>
        <v>4.5642043070135063</v>
      </c>
      <c r="G663" s="52">
        <v>694</v>
      </c>
      <c r="H663" s="52">
        <v>16128</v>
      </c>
      <c r="I663" s="37">
        <f t="shared" si="261"/>
        <v>4.3030999999999997</v>
      </c>
      <c r="J663" s="37">
        <v>47231</v>
      </c>
      <c r="K663" s="37">
        <v>37851</v>
      </c>
      <c r="L663" s="37">
        <v>35710</v>
      </c>
      <c r="M663" s="37">
        <v>34439</v>
      </c>
      <c r="N663" s="45">
        <v>35228</v>
      </c>
      <c r="O663" s="55">
        <v>36994</v>
      </c>
      <c r="P663" s="45">
        <f t="shared" si="263"/>
        <v>47231</v>
      </c>
      <c r="Q663" s="38">
        <f t="shared" si="264"/>
        <v>22.38</v>
      </c>
      <c r="R663" s="65">
        <v>711869300</v>
      </c>
      <c r="S663" s="65">
        <v>4759758863</v>
      </c>
      <c r="T663" s="66">
        <f t="shared" si="265"/>
        <v>14.955995</v>
      </c>
      <c r="U663" s="36">
        <v>6095</v>
      </c>
      <c r="V663">
        <v>36899</v>
      </c>
      <c r="W663">
        <f t="shared" si="278"/>
        <v>16.52</v>
      </c>
      <c r="X663" s="57">
        <v>51289570.875732802</v>
      </c>
      <c r="Y663" s="46">
        <v>25202977</v>
      </c>
      <c r="Z663" s="37">
        <f t="shared" si="266"/>
        <v>0.42013600000000001</v>
      </c>
      <c r="AA663" s="37" t="str">
        <f t="shared" si="267"/>
        <v/>
      </c>
      <c r="AB663" s="37" t="str">
        <f t="shared" si="268"/>
        <v/>
      </c>
      <c r="AC663" s="76">
        <f t="shared" si="279"/>
        <v>0</v>
      </c>
      <c r="AD663" s="76">
        <f t="shared" si="280"/>
        <v>0</v>
      </c>
      <c r="AE663" s="76">
        <f t="shared" si="286"/>
        <v>940.24955489574995</v>
      </c>
      <c r="AF663" s="76" t="str">
        <f t="shared" si="281"/>
        <v/>
      </c>
      <c r="AG663" s="37" t="str">
        <f t="shared" si="269"/>
        <v/>
      </c>
      <c r="AH663" s="37" t="str">
        <f t="shared" si="270"/>
        <v/>
      </c>
      <c r="AI663" s="38">
        <f t="shared" si="282"/>
        <v>940.25</v>
      </c>
      <c r="AJ663" s="38">
        <f t="shared" si="271"/>
        <v>940.25</v>
      </c>
      <c r="AK663" s="36">
        <f t="shared" si="272"/>
        <v>12921910</v>
      </c>
      <c r="AL663" s="39">
        <f t="shared" si="273"/>
        <v>0.12439734468690533</v>
      </c>
      <c r="AM663" s="36">
        <f t="shared" si="283"/>
        <v>1353841.0572991834</v>
      </c>
      <c r="AN663" s="36">
        <f t="shared" si="284"/>
        <v>3392552</v>
      </c>
      <c r="AO663" s="36">
        <f t="shared" si="274"/>
        <v>366610</v>
      </c>
      <c r="AP663" s="36">
        <f t="shared" si="275"/>
        <v>1260148.8500000001</v>
      </c>
      <c r="AQ663" s="36">
        <f t="shared" si="285"/>
        <v>1672101</v>
      </c>
      <c r="AR663" s="40">
        <f t="shared" si="276"/>
        <v>3392552</v>
      </c>
      <c r="AS663" s="37"/>
      <c r="AT663" s="37">
        <f t="shared" si="277"/>
        <v>1</v>
      </c>
    </row>
    <row r="664" spans="1:46" ht="15" customHeight="1" x14ac:dyDescent="0.25">
      <c r="A664" s="43">
        <v>73</v>
      </c>
      <c r="B664" s="43">
        <v>2100</v>
      </c>
      <c r="C664" s="44" t="s">
        <v>649</v>
      </c>
      <c r="D664" s="35">
        <v>365752</v>
      </c>
      <c r="E664" s="36">
        <v>1489</v>
      </c>
      <c r="F664" s="58">
        <f t="shared" si="262"/>
        <v>3.1728946977521764</v>
      </c>
      <c r="G664" s="52">
        <v>137</v>
      </c>
      <c r="H664" s="52">
        <v>566</v>
      </c>
      <c r="I664" s="37">
        <f t="shared" si="261"/>
        <v>24.204899999999999</v>
      </c>
      <c r="J664" s="37">
        <v>866</v>
      </c>
      <c r="K664" s="37">
        <v>867</v>
      </c>
      <c r="L664" s="37">
        <v>965</v>
      </c>
      <c r="M664" s="37">
        <v>1213</v>
      </c>
      <c r="N664" s="45">
        <v>1422</v>
      </c>
      <c r="O664" s="55">
        <v>1475</v>
      </c>
      <c r="P664" s="45">
        <f t="shared" si="263"/>
        <v>1475</v>
      </c>
      <c r="Q664" s="38">
        <f t="shared" si="264"/>
        <v>0</v>
      </c>
      <c r="R664" s="65">
        <v>17195700</v>
      </c>
      <c r="S664" s="65">
        <v>132041700</v>
      </c>
      <c r="T664" s="66">
        <f t="shared" si="265"/>
        <v>13.022931</v>
      </c>
      <c r="U664" s="36">
        <v>261</v>
      </c>
      <c r="V664">
        <v>1306</v>
      </c>
      <c r="W664">
        <f t="shared" si="278"/>
        <v>19.98</v>
      </c>
      <c r="X664" s="57">
        <v>1259614.48420573</v>
      </c>
      <c r="Y664" s="46">
        <v>733250</v>
      </c>
      <c r="Z664" s="37">
        <f t="shared" si="266"/>
        <v>0.42013600000000001</v>
      </c>
      <c r="AA664" s="37" t="str">
        <f t="shared" si="267"/>
        <v/>
      </c>
      <c r="AB664" s="37" t="str">
        <f t="shared" si="268"/>
        <v/>
      </c>
      <c r="AC664" s="76">
        <f t="shared" si="279"/>
        <v>897.30646215540742</v>
      </c>
      <c r="AD664" s="76">
        <f t="shared" si="280"/>
        <v>0</v>
      </c>
      <c r="AE664" s="76">
        <f t="shared" si="286"/>
        <v>0</v>
      </c>
      <c r="AF664" s="76" t="str">
        <f t="shared" si="281"/>
        <v/>
      </c>
      <c r="AG664" s="37" t="str">
        <f t="shared" si="269"/>
        <v/>
      </c>
      <c r="AH664" s="37" t="str">
        <f t="shared" si="270"/>
        <v/>
      </c>
      <c r="AI664" s="38">
        <f t="shared" si="282"/>
        <v>897.31</v>
      </c>
      <c r="AJ664" s="38">
        <f t="shared" si="271"/>
        <v>897.31</v>
      </c>
      <c r="AK664" s="36">
        <f t="shared" si="272"/>
        <v>806885</v>
      </c>
      <c r="AL664" s="39">
        <f t="shared" si="273"/>
        <v>0.12439734468690533</v>
      </c>
      <c r="AM664" s="36">
        <f t="shared" si="283"/>
        <v>54875.773853768609</v>
      </c>
      <c r="AN664" s="36">
        <f t="shared" si="284"/>
        <v>420628</v>
      </c>
      <c r="AO664" s="36">
        <f t="shared" si="274"/>
        <v>14890</v>
      </c>
      <c r="AP664" s="36">
        <f t="shared" si="275"/>
        <v>36662.5</v>
      </c>
      <c r="AQ664" s="36">
        <f t="shared" si="285"/>
        <v>350862</v>
      </c>
      <c r="AR664" s="40">
        <f t="shared" si="276"/>
        <v>420628</v>
      </c>
      <c r="AS664" s="37"/>
      <c r="AT664" s="37">
        <f t="shared" si="277"/>
        <v>1</v>
      </c>
    </row>
    <row r="665" spans="1:46" ht="15" customHeight="1" x14ac:dyDescent="0.25">
      <c r="A665" s="43">
        <v>56</v>
      </c>
      <c r="B665" s="43">
        <v>2100</v>
      </c>
      <c r="C665" s="44" t="s">
        <v>650</v>
      </c>
      <c r="D665" s="35">
        <v>17011</v>
      </c>
      <c r="E665" s="36">
        <v>76</v>
      </c>
      <c r="F665" s="58">
        <f t="shared" si="262"/>
        <v>1.8808135922807914</v>
      </c>
      <c r="G665" s="52">
        <v>3</v>
      </c>
      <c r="H665" s="52">
        <v>39</v>
      </c>
      <c r="I665" s="37">
        <f t="shared" si="261"/>
        <v>7.6923000000000004</v>
      </c>
      <c r="J665" s="37">
        <v>102</v>
      </c>
      <c r="K665" s="37">
        <v>132</v>
      </c>
      <c r="L665" s="37">
        <v>121</v>
      </c>
      <c r="M665" s="37">
        <v>124</v>
      </c>
      <c r="N665" s="48">
        <v>96</v>
      </c>
      <c r="O665" s="55">
        <v>77</v>
      </c>
      <c r="P665" s="45">
        <f t="shared" si="263"/>
        <v>132</v>
      </c>
      <c r="Q665" s="38">
        <f t="shared" si="264"/>
        <v>42.42</v>
      </c>
      <c r="R665" s="65">
        <v>720100</v>
      </c>
      <c r="S665" s="65">
        <v>5733900</v>
      </c>
      <c r="T665" s="66">
        <f t="shared" si="265"/>
        <v>12.558642000000001</v>
      </c>
      <c r="U665" s="36">
        <v>3</v>
      </c>
      <c r="V665">
        <v>77</v>
      </c>
      <c r="W665">
        <f t="shared" si="278"/>
        <v>3.9</v>
      </c>
      <c r="X665" s="57">
        <v>50783.3459711162</v>
      </c>
      <c r="Y665" s="46">
        <v>11500</v>
      </c>
      <c r="Z665" s="37">
        <f t="shared" si="266"/>
        <v>0.42013600000000001</v>
      </c>
      <c r="AA665" s="37" t="str">
        <f t="shared" si="267"/>
        <v/>
      </c>
      <c r="AB665" s="37" t="str">
        <f t="shared" si="268"/>
        <v/>
      </c>
      <c r="AC665" s="76">
        <f t="shared" si="279"/>
        <v>611.9154638222044</v>
      </c>
      <c r="AD665" s="76">
        <f t="shared" si="280"/>
        <v>0</v>
      </c>
      <c r="AE665" s="76">
        <f t="shared" si="286"/>
        <v>0</v>
      </c>
      <c r="AF665" s="76" t="str">
        <f t="shared" si="281"/>
        <v/>
      </c>
      <c r="AG665" s="37" t="str">
        <f t="shared" si="269"/>
        <v/>
      </c>
      <c r="AH665" s="37" t="str">
        <f t="shared" si="270"/>
        <v/>
      </c>
      <c r="AI665" s="38">
        <f t="shared" si="282"/>
        <v>611.91999999999996</v>
      </c>
      <c r="AJ665" s="38">
        <f t="shared" si="271"/>
        <v>611.91999999999996</v>
      </c>
      <c r="AK665" s="36">
        <f t="shared" si="272"/>
        <v>25170</v>
      </c>
      <c r="AL665" s="39">
        <f t="shared" si="273"/>
        <v>0.12439734468690533</v>
      </c>
      <c r="AM665" s="36">
        <f t="shared" si="283"/>
        <v>1014.9579353004606</v>
      </c>
      <c r="AN665" s="36">
        <f t="shared" si="284"/>
        <v>18026</v>
      </c>
      <c r="AO665" s="36">
        <f t="shared" si="274"/>
        <v>760</v>
      </c>
      <c r="AP665" s="36">
        <f t="shared" si="275"/>
        <v>575</v>
      </c>
      <c r="AQ665" s="36">
        <f t="shared" si="285"/>
        <v>16436</v>
      </c>
      <c r="AR665" s="40">
        <f t="shared" si="276"/>
        <v>18026</v>
      </c>
      <c r="AS665" s="37"/>
      <c r="AT665" s="37">
        <f t="shared" si="277"/>
        <v>1</v>
      </c>
    </row>
    <row r="666" spans="1:46" ht="15" customHeight="1" x14ac:dyDescent="0.25">
      <c r="A666" s="43">
        <v>18</v>
      </c>
      <c r="B666" s="43">
        <v>2100</v>
      </c>
      <c r="C666" s="44" t="s">
        <v>651</v>
      </c>
      <c r="D666" s="35">
        <v>4356</v>
      </c>
      <c r="E666" s="36">
        <v>122</v>
      </c>
      <c r="F666" s="58">
        <f t="shared" si="262"/>
        <v>2.0863598306747484</v>
      </c>
      <c r="G666" s="52">
        <v>18</v>
      </c>
      <c r="H666" s="52">
        <v>76</v>
      </c>
      <c r="I666" s="37">
        <f t="shared" si="261"/>
        <v>23.684200000000001</v>
      </c>
      <c r="J666" s="37">
        <v>103</v>
      </c>
      <c r="K666" s="37">
        <v>112</v>
      </c>
      <c r="L666" s="37">
        <v>122</v>
      </c>
      <c r="M666" s="37">
        <v>115</v>
      </c>
      <c r="N666" s="48">
        <v>117</v>
      </c>
      <c r="O666" s="55">
        <v>118</v>
      </c>
      <c r="P666" s="45">
        <f t="shared" si="263"/>
        <v>122</v>
      </c>
      <c r="Q666" s="38">
        <f t="shared" si="264"/>
        <v>0</v>
      </c>
      <c r="R666" s="65">
        <v>2748900</v>
      </c>
      <c r="S666" s="65">
        <v>10461573</v>
      </c>
      <c r="T666" s="66">
        <f t="shared" si="265"/>
        <v>26.276163</v>
      </c>
      <c r="U666" s="36">
        <v>19</v>
      </c>
      <c r="V666">
        <v>152</v>
      </c>
      <c r="W666">
        <f t="shared" si="278"/>
        <v>12.5</v>
      </c>
      <c r="X666" s="57">
        <v>117751.72256327501</v>
      </c>
      <c r="Y666" s="46">
        <v>40266</v>
      </c>
      <c r="Z666" s="37">
        <f t="shared" si="266"/>
        <v>0.42013600000000001</v>
      </c>
      <c r="AA666" s="37" t="str">
        <f t="shared" si="267"/>
        <v/>
      </c>
      <c r="AB666" s="37" t="str">
        <f t="shared" si="268"/>
        <v/>
      </c>
      <c r="AC666" s="76">
        <f t="shared" si="279"/>
        <v>657.31590031994642</v>
      </c>
      <c r="AD666" s="76">
        <f t="shared" si="280"/>
        <v>0</v>
      </c>
      <c r="AE666" s="76">
        <f t="shared" si="286"/>
        <v>0</v>
      </c>
      <c r="AF666" s="76" t="str">
        <f t="shared" si="281"/>
        <v/>
      </c>
      <c r="AG666" s="37" t="str">
        <f t="shared" si="269"/>
        <v/>
      </c>
      <c r="AH666" s="37" t="str">
        <f t="shared" si="270"/>
        <v/>
      </c>
      <c r="AI666" s="38">
        <f t="shared" si="282"/>
        <v>657.32</v>
      </c>
      <c r="AJ666" s="38">
        <f t="shared" si="271"/>
        <v>657.32</v>
      </c>
      <c r="AK666" s="36">
        <f t="shared" si="272"/>
        <v>30721</v>
      </c>
      <c r="AL666" s="39">
        <f t="shared" si="273"/>
        <v>0.12439734468690533</v>
      </c>
      <c r="AM666" s="36">
        <f t="shared" si="283"/>
        <v>3279.7359926702588</v>
      </c>
      <c r="AN666" s="36">
        <f t="shared" si="284"/>
        <v>7636</v>
      </c>
      <c r="AO666" s="36">
        <f t="shared" si="274"/>
        <v>1220</v>
      </c>
      <c r="AP666" s="36">
        <f t="shared" si="275"/>
        <v>2013.3000000000002</v>
      </c>
      <c r="AQ666" s="36">
        <f t="shared" si="285"/>
        <v>3136</v>
      </c>
      <c r="AR666" s="40">
        <f t="shared" si="276"/>
        <v>7636</v>
      </c>
      <c r="AS666" s="37"/>
      <c r="AT666" s="37">
        <f t="shared" si="277"/>
        <v>1</v>
      </c>
    </row>
    <row r="667" spans="1:46" ht="15" customHeight="1" x14ac:dyDescent="0.25">
      <c r="A667" s="43">
        <v>27</v>
      </c>
      <c r="B667" s="43">
        <v>2600</v>
      </c>
      <c r="C667" s="44" t="s">
        <v>652</v>
      </c>
      <c r="D667" s="35">
        <v>2104927</v>
      </c>
      <c r="E667" s="36">
        <v>14838</v>
      </c>
      <c r="F667" s="58">
        <f t="shared" si="262"/>
        <v>4.1713753667449414</v>
      </c>
      <c r="G667" s="52">
        <v>1012</v>
      </c>
      <c r="H667" s="52">
        <v>6513</v>
      </c>
      <c r="I667" s="37">
        <f t="shared" si="261"/>
        <v>15.5382</v>
      </c>
      <c r="J667" s="37">
        <v>16845</v>
      </c>
      <c r="K667" s="37">
        <v>14422</v>
      </c>
      <c r="L667" s="37">
        <v>14396</v>
      </c>
      <c r="M667" s="37">
        <v>14123</v>
      </c>
      <c r="N667" s="45">
        <v>13953</v>
      </c>
      <c r="O667" s="55">
        <v>14646</v>
      </c>
      <c r="P667" s="45">
        <f t="shared" si="263"/>
        <v>16845</v>
      </c>
      <c r="Q667" s="38">
        <f t="shared" si="264"/>
        <v>11.91</v>
      </c>
      <c r="R667" s="65">
        <v>100733000</v>
      </c>
      <c r="S667" s="65">
        <v>1695548402</v>
      </c>
      <c r="T667" s="66">
        <f t="shared" si="265"/>
        <v>5.9410280000000002</v>
      </c>
      <c r="U667" s="36">
        <v>2464</v>
      </c>
      <c r="V667">
        <v>14522</v>
      </c>
      <c r="W667">
        <f t="shared" si="278"/>
        <v>16.97</v>
      </c>
      <c r="X667" s="57">
        <v>17981851.0671992</v>
      </c>
      <c r="Y667" s="46">
        <v>8387164</v>
      </c>
      <c r="Z667" s="37">
        <f t="shared" si="266"/>
        <v>0.42013600000000001</v>
      </c>
      <c r="AA667" s="37" t="str">
        <f t="shared" si="267"/>
        <v/>
      </c>
      <c r="AB667" s="37" t="str">
        <f t="shared" si="268"/>
        <v/>
      </c>
      <c r="AC667" s="76">
        <f t="shared" si="279"/>
        <v>0</v>
      </c>
      <c r="AD667" s="76">
        <f t="shared" si="280"/>
        <v>0</v>
      </c>
      <c r="AE667" s="76">
        <f t="shared" si="286"/>
        <v>883.46888096179998</v>
      </c>
      <c r="AF667" s="76" t="str">
        <f t="shared" si="281"/>
        <v/>
      </c>
      <c r="AG667" s="37" t="str">
        <f t="shared" si="269"/>
        <v/>
      </c>
      <c r="AH667" s="37" t="str">
        <f t="shared" si="270"/>
        <v/>
      </c>
      <c r="AI667" s="38">
        <f t="shared" si="282"/>
        <v>883.47</v>
      </c>
      <c r="AJ667" s="38">
        <f t="shared" si="271"/>
        <v>883.47</v>
      </c>
      <c r="AK667" s="36">
        <f t="shared" si="272"/>
        <v>5554105</v>
      </c>
      <c r="AL667" s="39">
        <f t="shared" si="273"/>
        <v>0.12439734468690533</v>
      </c>
      <c r="AM667" s="36">
        <f t="shared" si="283"/>
        <v>429068.58455249073</v>
      </c>
      <c r="AN667" s="36">
        <f t="shared" si="284"/>
        <v>2533996</v>
      </c>
      <c r="AO667" s="36">
        <f t="shared" si="274"/>
        <v>148380</v>
      </c>
      <c r="AP667" s="36">
        <f t="shared" si="275"/>
        <v>419358.2</v>
      </c>
      <c r="AQ667" s="36">
        <f t="shared" si="285"/>
        <v>1956547</v>
      </c>
      <c r="AR667" s="40">
        <f t="shared" si="276"/>
        <v>2533996</v>
      </c>
      <c r="AS667" s="37"/>
      <c r="AT667" s="37">
        <f t="shared" si="277"/>
        <v>1</v>
      </c>
    </row>
    <row r="668" spans="1:46" ht="15" customHeight="1" x14ac:dyDescent="0.25">
      <c r="A668" s="43">
        <v>55</v>
      </c>
      <c r="B668" s="43">
        <v>800</v>
      </c>
      <c r="C668" s="44" t="s">
        <v>653</v>
      </c>
      <c r="D668" s="35">
        <v>3958994</v>
      </c>
      <c r="E668" s="36">
        <v>122065</v>
      </c>
      <c r="F668" s="58">
        <f t="shared" si="262"/>
        <v>5.0865911554611056</v>
      </c>
      <c r="G668" s="52">
        <v>4229</v>
      </c>
      <c r="H668" s="52">
        <v>51901</v>
      </c>
      <c r="I668" s="37">
        <f t="shared" si="261"/>
        <v>8.1481999999999992</v>
      </c>
      <c r="J668" s="37">
        <v>53766</v>
      </c>
      <c r="K668" s="37">
        <v>57890</v>
      </c>
      <c r="L668" s="37">
        <v>70745</v>
      </c>
      <c r="M668" s="37">
        <v>85806</v>
      </c>
      <c r="N668" s="45">
        <v>106769</v>
      </c>
      <c r="O668" s="55">
        <v>121395</v>
      </c>
      <c r="P668" s="45">
        <f t="shared" si="263"/>
        <v>121395</v>
      </c>
      <c r="Q668" s="38">
        <f t="shared" si="264"/>
        <v>0</v>
      </c>
      <c r="R668" s="65">
        <v>3646875800</v>
      </c>
      <c r="S668" s="65">
        <v>16617387510</v>
      </c>
      <c r="T668" s="66">
        <f t="shared" si="265"/>
        <v>21.946144</v>
      </c>
      <c r="U668" s="36">
        <v>17989</v>
      </c>
      <c r="V668">
        <v>119732</v>
      </c>
      <c r="W668">
        <f t="shared" si="278"/>
        <v>15.02</v>
      </c>
      <c r="X668" s="57">
        <v>191029514.36659199</v>
      </c>
      <c r="Y668" s="46">
        <v>86824565</v>
      </c>
      <c r="Z668" s="37">
        <f t="shared" si="266"/>
        <v>0.42013600000000001</v>
      </c>
      <c r="AA668" s="37" t="str">
        <f t="shared" si="267"/>
        <v/>
      </c>
      <c r="AB668" s="37" t="str">
        <f t="shared" si="268"/>
        <v/>
      </c>
      <c r="AC668" s="76">
        <f t="shared" si="279"/>
        <v>0</v>
      </c>
      <c r="AD668" s="76">
        <f t="shared" si="280"/>
        <v>0</v>
      </c>
      <c r="AE668" s="76">
        <f t="shared" si="286"/>
        <v>760.21008512640003</v>
      </c>
      <c r="AF668" s="76" t="str">
        <f t="shared" si="281"/>
        <v/>
      </c>
      <c r="AG668" s="37" t="str">
        <f t="shared" si="269"/>
        <v/>
      </c>
      <c r="AH668" s="37" t="str">
        <f t="shared" si="270"/>
        <v/>
      </c>
      <c r="AI668" s="38">
        <f t="shared" si="282"/>
        <v>760.21</v>
      </c>
      <c r="AJ668" s="38">
        <f t="shared" si="271"/>
        <v>760.21</v>
      </c>
      <c r="AK668" s="36">
        <f t="shared" si="272"/>
        <v>12536658</v>
      </c>
      <c r="AL668" s="39">
        <f t="shared" si="273"/>
        <v>0.12439734468690533</v>
      </c>
      <c r="AM668" s="36">
        <f t="shared" si="283"/>
        <v>1067038.6252164592</v>
      </c>
      <c r="AN668" s="36">
        <f t="shared" si="284"/>
        <v>5026033</v>
      </c>
      <c r="AO668" s="36">
        <f t="shared" si="274"/>
        <v>1220650</v>
      </c>
      <c r="AP668" s="36">
        <f t="shared" si="275"/>
        <v>4341228.25</v>
      </c>
      <c r="AQ668" s="36">
        <f t="shared" si="285"/>
        <v>2738344</v>
      </c>
      <c r="AR668" s="40">
        <f t="shared" si="276"/>
        <v>5026033</v>
      </c>
      <c r="AS668" s="37"/>
      <c r="AT668" s="37">
        <f t="shared" si="277"/>
        <v>1</v>
      </c>
    </row>
    <row r="669" spans="1:46" ht="15" customHeight="1" x14ac:dyDescent="0.25">
      <c r="A669" s="43">
        <v>58</v>
      </c>
      <c r="B669" s="43">
        <v>2400</v>
      </c>
      <c r="C669" s="44" t="s">
        <v>654</v>
      </c>
      <c r="D669" s="35">
        <v>302311</v>
      </c>
      <c r="E669" s="36">
        <v>1729</v>
      </c>
      <c r="F669" s="58">
        <f t="shared" si="262"/>
        <v>3.2377949932739227</v>
      </c>
      <c r="G669" s="52">
        <v>119</v>
      </c>
      <c r="H669" s="52">
        <v>623</v>
      </c>
      <c r="I669" s="37">
        <f t="shared" si="261"/>
        <v>19.101099999999999</v>
      </c>
      <c r="J669" s="37">
        <v>0</v>
      </c>
      <c r="K669" s="37">
        <v>890</v>
      </c>
      <c r="L669" s="37">
        <v>1040</v>
      </c>
      <c r="M669" s="37">
        <v>1119</v>
      </c>
      <c r="N669" s="45">
        <v>1628</v>
      </c>
      <c r="O669" s="55">
        <v>1682</v>
      </c>
      <c r="P669" s="45">
        <f t="shared" si="263"/>
        <v>1682</v>
      </c>
      <c r="Q669" s="38">
        <f t="shared" si="264"/>
        <v>0</v>
      </c>
      <c r="R669" s="65">
        <v>9809400</v>
      </c>
      <c r="S669" s="65">
        <v>212701500</v>
      </c>
      <c r="T669" s="66">
        <f t="shared" si="265"/>
        <v>4.611815</v>
      </c>
      <c r="U669" s="36">
        <v>207</v>
      </c>
      <c r="V669">
        <v>1744</v>
      </c>
      <c r="W669">
        <f t="shared" si="278"/>
        <v>11.87</v>
      </c>
      <c r="X669" s="57">
        <v>1933224.02863826</v>
      </c>
      <c r="Y669" s="46">
        <v>209989</v>
      </c>
      <c r="Z669" s="37">
        <f t="shared" si="266"/>
        <v>0.42013600000000001</v>
      </c>
      <c r="AA669" s="37" t="str">
        <f t="shared" si="267"/>
        <v/>
      </c>
      <c r="AB669" s="37" t="str">
        <f t="shared" si="268"/>
        <v/>
      </c>
      <c r="AC669" s="76">
        <f t="shared" si="279"/>
        <v>911.64144472936425</v>
      </c>
      <c r="AD669" s="76">
        <f t="shared" si="280"/>
        <v>0</v>
      </c>
      <c r="AE669" s="76">
        <f t="shared" si="286"/>
        <v>0</v>
      </c>
      <c r="AF669" s="76" t="str">
        <f t="shared" si="281"/>
        <v/>
      </c>
      <c r="AG669" s="37" t="str">
        <f t="shared" si="269"/>
        <v/>
      </c>
      <c r="AH669" s="37" t="str">
        <f t="shared" si="270"/>
        <v/>
      </c>
      <c r="AI669" s="38">
        <f t="shared" si="282"/>
        <v>911.64</v>
      </c>
      <c r="AJ669" s="38">
        <f t="shared" si="271"/>
        <v>911.64</v>
      </c>
      <c r="AK669" s="36">
        <f t="shared" si="272"/>
        <v>764009</v>
      </c>
      <c r="AL669" s="39">
        <f t="shared" si="273"/>
        <v>0.12439734468690533</v>
      </c>
      <c r="AM669" s="36">
        <f t="shared" si="283"/>
        <v>57434.00524725482</v>
      </c>
      <c r="AN669" s="36">
        <f t="shared" si="284"/>
        <v>359745</v>
      </c>
      <c r="AO669" s="36">
        <f t="shared" si="274"/>
        <v>17290</v>
      </c>
      <c r="AP669" s="36">
        <f t="shared" si="275"/>
        <v>10499.45</v>
      </c>
      <c r="AQ669" s="36">
        <f t="shared" si="285"/>
        <v>291812</v>
      </c>
      <c r="AR669" s="40">
        <f t="shared" si="276"/>
        <v>359745</v>
      </c>
      <c r="AS669" s="37"/>
      <c r="AT669" s="37">
        <f t="shared" si="277"/>
        <v>1</v>
      </c>
    </row>
    <row r="670" spans="1:46" ht="15" customHeight="1" x14ac:dyDescent="0.25">
      <c r="A670" s="43">
        <v>86</v>
      </c>
      <c r="B670" s="43">
        <v>8300</v>
      </c>
      <c r="C670" s="44" t="s">
        <v>655</v>
      </c>
      <c r="D670" s="35">
        <v>623461</v>
      </c>
      <c r="E670" s="36">
        <v>4601</v>
      </c>
      <c r="F670" s="58">
        <f t="shared" si="262"/>
        <v>3.6628522332647964</v>
      </c>
      <c r="G670" s="52">
        <v>37</v>
      </c>
      <c r="H670" s="52">
        <v>1691</v>
      </c>
      <c r="I670" s="37">
        <f t="shared" si="261"/>
        <v>2.1880999999999999</v>
      </c>
      <c r="J670" s="37">
        <v>730</v>
      </c>
      <c r="K670" s="37">
        <v>2408</v>
      </c>
      <c r="L670" s="37">
        <v>2665</v>
      </c>
      <c r="M670" s="37">
        <v>3484</v>
      </c>
      <c r="N670" s="45">
        <v>4316</v>
      </c>
      <c r="O670" s="55">
        <v>4500</v>
      </c>
      <c r="P670" s="45">
        <f t="shared" si="263"/>
        <v>4500</v>
      </c>
      <c r="Q670" s="38">
        <f t="shared" si="264"/>
        <v>0</v>
      </c>
      <c r="R670" s="65">
        <v>56067800</v>
      </c>
      <c r="S670" s="65">
        <v>444604900</v>
      </c>
      <c r="T670" s="66">
        <f t="shared" si="265"/>
        <v>12.610702</v>
      </c>
      <c r="U670" s="36">
        <v>475</v>
      </c>
      <c r="V670">
        <v>4575</v>
      </c>
      <c r="W670">
        <f t="shared" si="278"/>
        <v>10.38</v>
      </c>
      <c r="X670" s="57">
        <v>4206745.4403967559</v>
      </c>
      <c r="Y670" s="46">
        <v>1804488</v>
      </c>
      <c r="Z670" s="37">
        <f t="shared" si="266"/>
        <v>0.42013600000000001</v>
      </c>
      <c r="AA670" s="37" t="str">
        <f t="shared" si="267"/>
        <v/>
      </c>
      <c r="AB670" s="37" t="str">
        <f t="shared" si="268"/>
        <v/>
      </c>
      <c r="AC670" s="76">
        <f t="shared" si="279"/>
        <v>0</v>
      </c>
      <c r="AD670" s="76">
        <f t="shared" si="280"/>
        <v>722.3192338744999</v>
      </c>
      <c r="AE670" s="76">
        <f t="shared" si="286"/>
        <v>0</v>
      </c>
      <c r="AF670" s="76" t="str">
        <f t="shared" si="281"/>
        <v/>
      </c>
      <c r="AG670" s="37" t="str">
        <f t="shared" si="269"/>
        <v/>
      </c>
      <c r="AH670" s="37" t="str">
        <f t="shared" si="270"/>
        <v/>
      </c>
      <c r="AI670" s="38">
        <f t="shared" si="282"/>
        <v>722.32</v>
      </c>
      <c r="AJ670" s="38">
        <f t="shared" si="271"/>
        <v>722.32</v>
      </c>
      <c r="AK670" s="36">
        <f t="shared" si="272"/>
        <v>1555989</v>
      </c>
      <c r="AL670" s="39">
        <f t="shared" si="273"/>
        <v>0.12439734468690533</v>
      </c>
      <c r="AM670" s="36">
        <f t="shared" si="283"/>
        <v>116004.00704619045</v>
      </c>
      <c r="AN670" s="36">
        <f t="shared" si="284"/>
        <v>739465</v>
      </c>
      <c r="AO670" s="36">
        <f t="shared" si="274"/>
        <v>46010</v>
      </c>
      <c r="AP670" s="36">
        <f t="shared" si="275"/>
        <v>90224.400000000009</v>
      </c>
      <c r="AQ670" s="36">
        <f t="shared" si="285"/>
        <v>577451</v>
      </c>
      <c r="AR670" s="40">
        <f t="shared" si="276"/>
        <v>739465</v>
      </c>
      <c r="AS670" s="37"/>
      <c r="AT670" s="37">
        <f t="shared" si="277"/>
        <v>1</v>
      </c>
    </row>
    <row r="671" spans="1:46" ht="15" customHeight="1" x14ac:dyDescent="0.25">
      <c r="A671" s="43">
        <v>73</v>
      </c>
      <c r="B671" s="43">
        <v>2200</v>
      </c>
      <c r="C671" s="44" t="s">
        <v>656</v>
      </c>
      <c r="D671" s="35">
        <v>234631</v>
      </c>
      <c r="E671" s="36">
        <v>2398</v>
      </c>
      <c r="F671" s="58">
        <f t="shared" si="262"/>
        <v>3.37984917876283</v>
      </c>
      <c r="G671" s="52">
        <v>95</v>
      </c>
      <c r="H671" s="52">
        <v>1063</v>
      </c>
      <c r="I671" s="37">
        <f t="shared" si="261"/>
        <v>8.9370000000000012</v>
      </c>
      <c r="J671" s="37">
        <v>367</v>
      </c>
      <c r="K671" s="37">
        <v>717</v>
      </c>
      <c r="L671" s="37">
        <v>658</v>
      </c>
      <c r="M671" s="37">
        <v>1253</v>
      </c>
      <c r="N671" s="45">
        <v>2448</v>
      </c>
      <c r="O671" s="55">
        <v>2382</v>
      </c>
      <c r="P671" s="45">
        <f t="shared" si="263"/>
        <v>2448</v>
      </c>
      <c r="Q671" s="38">
        <f t="shared" si="264"/>
        <v>2.04</v>
      </c>
      <c r="R671" s="65">
        <v>35390800</v>
      </c>
      <c r="S671" s="65">
        <v>423216300</v>
      </c>
      <c r="T671" s="66">
        <f t="shared" si="265"/>
        <v>8.3623429999999992</v>
      </c>
      <c r="U671" s="36">
        <v>391</v>
      </c>
      <c r="V671">
        <v>2357</v>
      </c>
      <c r="W671">
        <f t="shared" si="278"/>
        <v>16.59</v>
      </c>
      <c r="X671" s="57">
        <v>3793150.5225599599</v>
      </c>
      <c r="Y671" s="46">
        <v>1684157</v>
      </c>
      <c r="Z671" s="37">
        <f t="shared" si="266"/>
        <v>0.42013600000000001</v>
      </c>
      <c r="AA671" s="37" t="str">
        <f t="shared" si="267"/>
        <v/>
      </c>
      <c r="AB671" s="37" t="str">
        <f t="shared" si="268"/>
        <v/>
      </c>
      <c r="AC671" s="76">
        <f t="shared" si="279"/>
        <v>943.01794705759755</v>
      </c>
      <c r="AD671" s="76">
        <f t="shared" si="280"/>
        <v>0</v>
      </c>
      <c r="AE671" s="76">
        <f t="shared" si="286"/>
        <v>0</v>
      </c>
      <c r="AF671" s="76" t="str">
        <f t="shared" si="281"/>
        <v/>
      </c>
      <c r="AG671" s="37" t="str">
        <f t="shared" si="269"/>
        <v/>
      </c>
      <c r="AH671" s="37" t="str">
        <f t="shared" si="270"/>
        <v/>
      </c>
      <c r="AI671" s="38">
        <f t="shared" si="282"/>
        <v>943.02</v>
      </c>
      <c r="AJ671" s="38">
        <f t="shared" si="271"/>
        <v>943.02</v>
      </c>
      <c r="AK671" s="36">
        <f t="shared" si="272"/>
        <v>667723</v>
      </c>
      <c r="AL671" s="39">
        <f t="shared" si="273"/>
        <v>0.12439734468690533</v>
      </c>
      <c r="AM671" s="36">
        <f t="shared" si="283"/>
        <v>53875.494805141207</v>
      </c>
      <c r="AN671" s="36">
        <f t="shared" si="284"/>
        <v>288506</v>
      </c>
      <c r="AO671" s="36">
        <f t="shared" si="274"/>
        <v>23980</v>
      </c>
      <c r="AP671" s="36">
        <f t="shared" si="275"/>
        <v>84207.85</v>
      </c>
      <c r="AQ671" s="36">
        <f t="shared" si="285"/>
        <v>210651</v>
      </c>
      <c r="AR671" s="40">
        <f t="shared" si="276"/>
        <v>288506</v>
      </c>
      <c r="AS671" s="37"/>
      <c r="AT671" s="37">
        <f t="shared" si="277"/>
        <v>1</v>
      </c>
    </row>
    <row r="672" spans="1:46" ht="15" customHeight="1" x14ac:dyDescent="0.25">
      <c r="A672" s="43">
        <v>27</v>
      </c>
      <c r="B672" s="43">
        <v>2800</v>
      </c>
      <c r="C672" s="44" t="s">
        <v>657</v>
      </c>
      <c r="D672" s="35">
        <v>0</v>
      </c>
      <c r="E672" s="36">
        <v>13905</v>
      </c>
      <c r="F672" s="58">
        <f t="shared" si="262"/>
        <v>4.1431709932001786</v>
      </c>
      <c r="G672" s="52">
        <v>92</v>
      </c>
      <c r="H672" s="52">
        <v>4522</v>
      </c>
      <c r="I672" s="37">
        <f t="shared" si="261"/>
        <v>2.0345</v>
      </c>
      <c r="J672" s="37">
        <v>544</v>
      </c>
      <c r="K672" s="37">
        <v>652</v>
      </c>
      <c r="L672" s="37">
        <v>698</v>
      </c>
      <c r="M672" s="37">
        <v>3588</v>
      </c>
      <c r="N672" s="45">
        <v>8597</v>
      </c>
      <c r="O672" s="55">
        <v>13295</v>
      </c>
      <c r="P672" s="45">
        <f t="shared" si="263"/>
        <v>13295</v>
      </c>
      <c r="Q672" s="38">
        <f t="shared" si="264"/>
        <v>0</v>
      </c>
      <c r="R672" s="65">
        <v>945388100</v>
      </c>
      <c r="S672" s="65">
        <v>2940128614</v>
      </c>
      <c r="T672" s="66">
        <f t="shared" si="265"/>
        <v>32.154651000000001</v>
      </c>
      <c r="U672" s="36">
        <v>1195</v>
      </c>
      <c r="V672">
        <v>13182</v>
      </c>
      <c r="W672">
        <f t="shared" si="278"/>
        <v>9.07</v>
      </c>
      <c r="X672" s="57">
        <v>29083526.173607901</v>
      </c>
      <c r="Y672" s="46">
        <v>9472520</v>
      </c>
      <c r="Z672" s="37">
        <f t="shared" si="266"/>
        <v>0.42013600000000001</v>
      </c>
      <c r="AA672" s="37" t="str">
        <f t="shared" si="267"/>
        <v/>
      </c>
      <c r="AB672" s="37" t="str">
        <f t="shared" si="268"/>
        <v/>
      </c>
      <c r="AC672" s="76">
        <f t="shared" si="279"/>
        <v>0</v>
      </c>
      <c r="AD672" s="76">
        <f t="shared" si="280"/>
        <v>0</v>
      </c>
      <c r="AE672" s="76">
        <f t="shared" si="286"/>
        <v>688.43457752934989</v>
      </c>
      <c r="AF672" s="76" t="str">
        <f t="shared" si="281"/>
        <v/>
      </c>
      <c r="AG672" s="37" t="str">
        <f t="shared" si="269"/>
        <v/>
      </c>
      <c r="AH672" s="37" t="str">
        <f t="shared" si="270"/>
        <v/>
      </c>
      <c r="AI672" s="38">
        <f t="shared" si="282"/>
        <v>688.43</v>
      </c>
      <c r="AJ672" s="38">
        <f t="shared" si="271"/>
        <v>688.43</v>
      </c>
      <c r="AK672" s="36">
        <f t="shared" si="272"/>
        <v>0</v>
      </c>
      <c r="AL672" s="39">
        <f t="shared" si="273"/>
        <v>0.12439734468690533</v>
      </c>
      <c r="AM672" s="36">
        <f t="shared" si="283"/>
        <v>0</v>
      </c>
      <c r="AN672" s="36">
        <f t="shared" si="284"/>
        <v>0</v>
      </c>
      <c r="AO672" s="36">
        <f t="shared" si="274"/>
        <v>139050</v>
      </c>
      <c r="AP672" s="36">
        <f t="shared" si="275"/>
        <v>473626</v>
      </c>
      <c r="AQ672" s="36">
        <f t="shared" si="285"/>
        <v>-139050</v>
      </c>
      <c r="AR672" s="40">
        <f t="shared" si="276"/>
        <v>0</v>
      </c>
      <c r="AS672" s="37"/>
      <c r="AT672" s="37">
        <f t="shared" si="277"/>
        <v>0</v>
      </c>
    </row>
    <row r="673" spans="1:46" ht="15" customHeight="1" x14ac:dyDescent="0.25">
      <c r="A673" s="43">
        <v>85</v>
      </c>
      <c r="B673" s="43">
        <v>900</v>
      </c>
      <c r="C673" s="44" t="s">
        <v>658</v>
      </c>
      <c r="D673" s="35">
        <v>186455</v>
      </c>
      <c r="E673" s="36">
        <v>678</v>
      </c>
      <c r="F673" s="58">
        <f t="shared" si="262"/>
        <v>2.8312296938670634</v>
      </c>
      <c r="G673" s="52">
        <v>57</v>
      </c>
      <c r="H673" s="52">
        <v>252</v>
      </c>
      <c r="I673" s="37">
        <f t="shared" si="261"/>
        <v>22.619</v>
      </c>
      <c r="J673" s="37">
        <v>450</v>
      </c>
      <c r="K673" s="37">
        <v>528</v>
      </c>
      <c r="L673" s="37">
        <v>697</v>
      </c>
      <c r="M673" s="37">
        <v>697</v>
      </c>
      <c r="N673" s="48">
        <v>664</v>
      </c>
      <c r="O673" s="55">
        <v>678</v>
      </c>
      <c r="P673" s="45">
        <f t="shared" si="263"/>
        <v>697</v>
      </c>
      <c r="Q673" s="38">
        <f t="shared" si="264"/>
        <v>2.73</v>
      </c>
      <c r="R673" s="65">
        <v>2802700</v>
      </c>
      <c r="S673" s="65">
        <v>53065400</v>
      </c>
      <c r="T673" s="66">
        <f t="shared" si="265"/>
        <v>5.2815960000000004</v>
      </c>
      <c r="U673" s="36">
        <v>108</v>
      </c>
      <c r="V673">
        <v>636</v>
      </c>
      <c r="W673">
        <f t="shared" si="278"/>
        <v>16.98</v>
      </c>
      <c r="X673" s="57">
        <v>520676.13190099999</v>
      </c>
      <c r="Y673" s="46">
        <v>203001</v>
      </c>
      <c r="Z673" s="37">
        <f t="shared" si="266"/>
        <v>0.42013600000000001</v>
      </c>
      <c r="AA673" s="37" t="str">
        <f t="shared" si="267"/>
        <v/>
      </c>
      <c r="AB673" s="37" t="str">
        <f t="shared" si="268"/>
        <v/>
      </c>
      <c r="AC673" s="76">
        <f t="shared" si="279"/>
        <v>821.84052109227537</v>
      </c>
      <c r="AD673" s="76">
        <f t="shared" si="280"/>
        <v>0</v>
      </c>
      <c r="AE673" s="76">
        <f t="shared" si="286"/>
        <v>0</v>
      </c>
      <c r="AF673" s="76" t="str">
        <f t="shared" si="281"/>
        <v/>
      </c>
      <c r="AG673" s="37" t="str">
        <f t="shared" si="269"/>
        <v/>
      </c>
      <c r="AH673" s="37" t="str">
        <f t="shared" si="270"/>
        <v/>
      </c>
      <c r="AI673" s="38">
        <f t="shared" si="282"/>
        <v>821.84</v>
      </c>
      <c r="AJ673" s="38">
        <f t="shared" si="271"/>
        <v>821.84</v>
      </c>
      <c r="AK673" s="36">
        <f t="shared" si="272"/>
        <v>338453</v>
      </c>
      <c r="AL673" s="39">
        <f t="shared" si="273"/>
        <v>0.12439734468690533</v>
      </c>
      <c r="AM673" s="36">
        <f t="shared" si="283"/>
        <v>18908.147597720235</v>
      </c>
      <c r="AN673" s="36">
        <f t="shared" si="284"/>
        <v>205363</v>
      </c>
      <c r="AO673" s="36">
        <f t="shared" si="274"/>
        <v>6780</v>
      </c>
      <c r="AP673" s="36">
        <f t="shared" si="275"/>
        <v>10150.050000000001</v>
      </c>
      <c r="AQ673" s="36">
        <f t="shared" si="285"/>
        <v>179675</v>
      </c>
      <c r="AR673" s="40">
        <f t="shared" si="276"/>
        <v>205363</v>
      </c>
      <c r="AS673" s="37"/>
      <c r="AT673" s="37">
        <f t="shared" si="277"/>
        <v>1</v>
      </c>
    </row>
    <row r="674" spans="1:46" ht="15" customHeight="1" x14ac:dyDescent="0.25">
      <c r="A674" s="43">
        <v>68</v>
      </c>
      <c r="B674" s="43">
        <v>8400</v>
      </c>
      <c r="C674" s="44" t="s">
        <v>659</v>
      </c>
      <c r="D674" s="35">
        <v>29063</v>
      </c>
      <c r="E674" s="36">
        <v>152</v>
      </c>
      <c r="F674" s="58">
        <f t="shared" si="262"/>
        <v>2.1818435879447726</v>
      </c>
      <c r="G674" s="52">
        <v>11</v>
      </c>
      <c r="H674" s="52">
        <v>48</v>
      </c>
      <c r="I674" s="37">
        <f t="shared" si="261"/>
        <v>22.916700000000002</v>
      </c>
      <c r="J674" s="37">
        <v>104</v>
      </c>
      <c r="K674" s="37">
        <v>124</v>
      </c>
      <c r="L674" s="37">
        <v>180</v>
      </c>
      <c r="M674" s="37">
        <v>166</v>
      </c>
      <c r="N674" s="48">
        <v>151</v>
      </c>
      <c r="O674" s="55">
        <v>153</v>
      </c>
      <c r="P674" s="45">
        <f t="shared" si="263"/>
        <v>180</v>
      </c>
      <c r="Q674" s="38">
        <f t="shared" si="264"/>
        <v>15.56</v>
      </c>
      <c r="R674" s="65">
        <v>1817700</v>
      </c>
      <c r="S674" s="65">
        <v>7482140</v>
      </c>
      <c r="T674" s="66">
        <f t="shared" si="265"/>
        <v>24.293852000000001</v>
      </c>
      <c r="U674" s="36">
        <v>10</v>
      </c>
      <c r="V674">
        <v>143</v>
      </c>
      <c r="W674">
        <f t="shared" si="278"/>
        <v>6.99</v>
      </c>
      <c r="X674" s="37">
        <v>76407.467481201515</v>
      </c>
      <c r="Y674" s="46">
        <v>15120</v>
      </c>
      <c r="Z674" s="37">
        <f t="shared" si="266"/>
        <v>0.42013600000000001</v>
      </c>
      <c r="AA674" s="37" t="str">
        <f t="shared" si="267"/>
        <v/>
      </c>
      <c r="AB674" s="37" t="str">
        <f t="shared" si="268"/>
        <v/>
      </c>
      <c r="AC674" s="76">
        <f t="shared" si="279"/>
        <v>678.40606617447759</v>
      </c>
      <c r="AD674" s="76">
        <f t="shared" si="280"/>
        <v>0</v>
      </c>
      <c r="AE674" s="76">
        <f t="shared" si="286"/>
        <v>0</v>
      </c>
      <c r="AF674" s="76" t="str">
        <f t="shared" si="281"/>
        <v/>
      </c>
      <c r="AG674" s="37" t="str">
        <f t="shared" si="269"/>
        <v/>
      </c>
      <c r="AH674" s="37" t="str">
        <f t="shared" si="270"/>
        <v/>
      </c>
      <c r="AI674" s="38">
        <f t="shared" si="282"/>
        <v>678.41</v>
      </c>
      <c r="AJ674" s="38">
        <f t="shared" si="271"/>
        <v>678.41</v>
      </c>
      <c r="AK674" s="36">
        <f t="shared" si="272"/>
        <v>71017</v>
      </c>
      <c r="AL674" s="39">
        <f t="shared" si="273"/>
        <v>0.12439734468690533</v>
      </c>
      <c r="AM674" s="36">
        <f t="shared" si="283"/>
        <v>5218.9661989944261</v>
      </c>
      <c r="AN674" s="36">
        <f t="shared" si="284"/>
        <v>34282</v>
      </c>
      <c r="AO674" s="36">
        <f t="shared" si="274"/>
        <v>1520</v>
      </c>
      <c r="AP674" s="36">
        <f t="shared" si="275"/>
        <v>756</v>
      </c>
      <c r="AQ674" s="36">
        <f t="shared" si="285"/>
        <v>28307</v>
      </c>
      <c r="AR674" s="40">
        <f t="shared" si="276"/>
        <v>34282</v>
      </c>
      <c r="AS674" s="37"/>
      <c r="AT674" s="37">
        <f t="shared" si="277"/>
        <v>1</v>
      </c>
    </row>
    <row r="675" spans="1:46" ht="15" customHeight="1" x14ac:dyDescent="0.25">
      <c r="A675" s="43">
        <v>73</v>
      </c>
      <c r="B675" s="43">
        <v>2300</v>
      </c>
      <c r="C675" s="44" t="s">
        <v>660</v>
      </c>
      <c r="D675" s="35">
        <v>19617</v>
      </c>
      <c r="E675" s="36">
        <v>127</v>
      </c>
      <c r="F675" s="58">
        <f t="shared" si="262"/>
        <v>2.1038037209559568</v>
      </c>
      <c r="G675" s="52">
        <v>9</v>
      </c>
      <c r="H675" s="52">
        <v>54</v>
      </c>
      <c r="I675" s="37">
        <f t="shared" si="261"/>
        <v>16.666700000000002</v>
      </c>
      <c r="J675" s="37">
        <v>195</v>
      </c>
      <c r="K675" s="37">
        <v>154</v>
      </c>
      <c r="L675" s="37">
        <v>141</v>
      </c>
      <c r="M675" s="37">
        <v>116</v>
      </c>
      <c r="N675" s="48">
        <v>102</v>
      </c>
      <c r="O675" s="55">
        <v>130</v>
      </c>
      <c r="P675" s="45">
        <f t="shared" si="263"/>
        <v>195</v>
      </c>
      <c r="Q675" s="38">
        <f t="shared" si="264"/>
        <v>34.869999999999997</v>
      </c>
      <c r="R675" s="65">
        <v>725600</v>
      </c>
      <c r="S675" s="65">
        <v>8796700</v>
      </c>
      <c r="T675" s="66">
        <f t="shared" si="265"/>
        <v>8.2485479999999995</v>
      </c>
      <c r="U675" s="36">
        <v>22</v>
      </c>
      <c r="V675">
        <v>112</v>
      </c>
      <c r="W675">
        <f t="shared" si="278"/>
        <v>19.64</v>
      </c>
      <c r="X675" s="57">
        <v>79325.393263785896</v>
      </c>
      <c r="Y675" s="46">
        <v>28000</v>
      </c>
      <c r="Z675" s="37">
        <f t="shared" si="266"/>
        <v>0.42013600000000001</v>
      </c>
      <c r="AA675" s="37" t="str">
        <f t="shared" si="267"/>
        <v/>
      </c>
      <c r="AB675" s="37" t="str">
        <f t="shared" si="268"/>
        <v/>
      </c>
      <c r="AC675" s="76">
        <f t="shared" si="279"/>
        <v>661.16885447358891</v>
      </c>
      <c r="AD675" s="76">
        <f t="shared" si="280"/>
        <v>0</v>
      </c>
      <c r="AE675" s="76">
        <f t="shared" si="286"/>
        <v>0</v>
      </c>
      <c r="AF675" s="76" t="str">
        <f t="shared" si="281"/>
        <v/>
      </c>
      <c r="AG675" s="37" t="str">
        <f t="shared" si="269"/>
        <v/>
      </c>
      <c r="AH675" s="37" t="str">
        <f t="shared" si="270"/>
        <v/>
      </c>
      <c r="AI675" s="38">
        <f t="shared" si="282"/>
        <v>661.17</v>
      </c>
      <c r="AJ675" s="38">
        <f t="shared" si="271"/>
        <v>661.17</v>
      </c>
      <c r="AK675" s="36">
        <f t="shared" si="272"/>
        <v>50641</v>
      </c>
      <c r="AL675" s="39">
        <f t="shared" si="273"/>
        <v>0.12439734468690533</v>
      </c>
      <c r="AM675" s="36">
        <f t="shared" si="283"/>
        <v>3859.3032215665512</v>
      </c>
      <c r="AN675" s="36">
        <f t="shared" si="284"/>
        <v>23476</v>
      </c>
      <c r="AO675" s="36">
        <f t="shared" si="274"/>
        <v>1270</v>
      </c>
      <c r="AP675" s="36">
        <f t="shared" si="275"/>
        <v>1400</v>
      </c>
      <c r="AQ675" s="36">
        <f t="shared" si="285"/>
        <v>18347</v>
      </c>
      <c r="AR675" s="40">
        <f t="shared" si="276"/>
        <v>23476</v>
      </c>
      <c r="AS675" s="37"/>
      <c r="AT675" s="37">
        <f t="shared" si="277"/>
        <v>1</v>
      </c>
    </row>
    <row r="676" spans="1:46" ht="15" customHeight="1" x14ac:dyDescent="0.25">
      <c r="A676" s="43">
        <v>50</v>
      </c>
      <c r="B676" s="43">
        <v>1100</v>
      </c>
      <c r="C676" s="44" t="s">
        <v>661</v>
      </c>
      <c r="D676" s="35">
        <v>104447</v>
      </c>
      <c r="E676" s="36">
        <v>406</v>
      </c>
      <c r="F676" s="58">
        <f t="shared" si="262"/>
        <v>2.6085260335771943</v>
      </c>
      <c r="G676" s="52">
        <v>41</v>
      </c>
      <c r="H676" s="52">
        <v>190</v>
      </c>
      <c r="I676" s="37">
        <f t="shared" si="261"/>
        <v>21.578900000000001</v>
      </c>
      <c r="J676" s="37">
        <v>390</v>
      </c>
      <c r="K676" s="37">
        <v>371</v>
      </c>
      <c r="L676" s="37">
        <v>363</v>
      </c>
      <c r="M676" s="37">
        <v>354</v>
      </c>
      <c r="N676" s="48">
        <v>394</v>
      </c>
      <c r="O676" s="55">
        <v>397</v>
      </c>
      <c r="P676" s="45">
        <f t="shared" si="263"/>
        <v>397</v>
      </c>
      <c r="Q676" s="38">
        <f t="shared" si="264"/>
        <v>0</v>
      </c>
      <c r="R676" s="65">
        <v>1833400</v>
      </c>
      <c r="S676" s="65">
        <v>24442500</v>
      </c>
      <c r="T676" s="66">
        <f t="shared" si="265"/>
        <v>7.5008689999999998</v>
      </c>
      <c r="U676" s="36">
        <v>115</v>
      </c>
      <c r="V676">
        <v>454</v>
      </c>
      <c r="W676">
        <f t="shared" si="278"/>
        <v>25.33</v>
      </c>
      <c r="X676" s="57">
        <v>215898.38488323701</v>
      </c>
      <c r="Y676" s="46">
        <v>174960</v>
      </c>
      <c r="Z676" s="37">
        <f t="shared" si="266"/>
        <v>0.42013600000000001</v>
      </c>
      <c r="AA676" s="37" t="str">
        <f t="shared" si="267"/>
        <v/>
      </c>
      <c r="AB676" s="37" t="str">
        <f t="shared" si="268"/>
        <v/>
      </c>
      <c r="AC676" s="76">
        <f t="shared" si="279"/>
        <v>772.65040471842997</v>
      </c>
      <c r="AD676" s="76">
        <f t="shared" si="280"/>
        <v>0</v>
      </c>
      <c r="AE676" s="76">
        <f t="shared" si="286"/>
        <v>0</v>
      </c>
      <c r="AF676" s="76" t="str">
        <f t="shared" si="281"/>
        <v/>
      </c>
      <c r="AG676" s="37" t="str">
        <f t="shared" si="269"/>
        <v/>
      </c>
      <c r="AH676" s="37" t="str">
        <f t="shared" si="270"/>
        <v/>
      </c>
      <c r="AI676" s="38">
        <f t="shared" si="282"/>
        <v>772.65</v>
      </c>
      <c r="AJ676" s="38">
        <f t="shared" si="271"/>
        <v>772.65</v>
      </c>
      <c r="AK676" s="36">
        <f t="shared" si="272"/>
        <v>222989</v>
      </c>
      <c r="AL676" s="39">
        <f t="shared" si="273"/>
        <v>0.12439734468690533</v>
      </c>
      <c r="AM676" s="36">
        <f t="shared" si="283"/>
        <v>14746.310033875132</v>
      </c>
      <c r="AN676" s="36">
        <f t="shared" si="284"/>
        <v>119193</v>
      </c>
      <c r="AO676" s="36">
        <f t="shared" si="274"/>
        <v>4060</v>
      </c>
      <c r="AP676" s="36">
        <f t="shared" si="275"/>
        <v>8748</v>
      </c>
      <c r="AQ676" s="36">
        <f t="shared" si="285"/>
        <v>100387</v>
      </c>
      <c r="AR676" s="40">
        <f t="shared" si="276"/>
        <v>119193</v>
      </c>
      <c r="AS676" s="37"/>
      <c r="AT676" s="37">
        <f t="shared" si="277"/>
        <v>1</v>
      </c>
    </row>
    <row r="677" spans="1:46" ht="15" customHeight="1" x14ac:dyDescent="0.25">
      <c r="A677" s="43">
        <v>68</v>
      </c>
      <c r="B677" s="43">
        <v>900</v>
      </c>
      <c r="C677" s="44" t="s">
        <v>662</v>
      </c>
      <c r="D677" s="35">
        <v>764679</v>
      </c>
      <c r="E677" s="36">
        <v>2729</v>
      </c>
      <c r="F677" s="58">
        <f t="shared" si="262"/>
        <v>3.4360035356698964</v>
      </c>
      <c r="G677" s="52">
        <v>275</v>
      </c>
      <c r="H677" s="52">
        <v>1393</v>
      </c>
      <c r="I677" s="37">
        <f t="shared" si="261"/>
        <v>19.741600000000002</v>
      </c>
      <c r="J677" s="37">
        <v>2552</v>
      </c>
      <c r="K677" s="37">
        <v>2272</v>
      </c>
      <c r="L677" s="37">
        <v>2396</v>
      </c>
      <c r="M677" s="37">
        <v>2756</v>
      </c>
      <c r="N677" s="45">
        <v>2633</v>
      </c>
      <c r="O677" s="55">
        <v>2744</v>
      </c>
      <c r="P677" s="45">
        <f t="shared" si="263"/>
        <v>2756</v>
      </c>
      <c r="Q677" s="38">
        <f t="shared" si="264"/>
        <v>0.98</v>
      </c>
      <c r="R677" s="65">
        <v>48747600</v>
      </c>
      <c r="S677" s="65">
        <v>195413000</v>
      </c>
      <c r="T677" s="66">
        <f t="shared" si="265"/>
        <v>24.945934999999999</v>
      </c>
      <c r="U677" s="36">
        <v>647</v>
      </c>
      <c r="V677">
        <v>2724</v>
      </c>
      <c r="W677">
        <f t="shared" si="278"/>
        <v>23.75</v>
      </c>
      <c r="X677" s="57">
        <v>2020586.951133</v>
      </c>
      <c r="Y677" s="46">
        <v>1070227</v>
      </c>
      <c r="Z677" s="37">
        <f t="shared" si="266"/>
        <v>0.42013600000000001</v>
      </c>
      <c r="AA677" s="37">
        <f t="shared" si="267"/>
        <v>0.45800000000000002</v>
      </c>
      <c r="AB677" s="37" t="str">
        <f t="shared" si="268"/>
        <v/>
      </c>
      <c r="AC677" s="76">
        <f t="shared" si="279"/>
        <v>955.42115294815972</v>
      </c>
      <c r="AD677" s="76">
        <f t="shared" si="280"/>
        <v>1005.74563095875</v>
      </c>
      <c r="AE677" s="76">
        <f t="shared" si="286"/>
        <v>0</v>
      </c>
      <c r="AF677" s="76">
        <f t="shared" si="281"/>
        <v>978.46976387701011</v>
      </c>
      <c r="AG677" s="37" t="str">
        <f t="shared" si="269"/>
        <v/>
      </c>
      <c r="AH677" s="37">
        <f t="shared" si="270"/>
        <v>1</v>
      </c>
      <c r="AI677" s="38">
        <f t="shared" si="282"/>
        <v>978.47</v>
      </c>
      <c r="AJ677" s="38">
        <f t="shared" si="271"/>
        <v>978.47</v>
      </c>
      <c r="AK677" s="36">
        <f t="shared" si="272"/>
        <v>1821323</v>
      </c>
      <c r="AL677" s="39">
        <f t="shared" si="273"/>
        <v>0.12439734468690533</v>
      </c>
      <c r="AM677" s="36">
        <f t="shared" si="283"/>
        <v>131443.7078793504</v>
      </c>
      <c r="AN677" s="36">
        <f t="shared" si="284"/>
        <v>896123</v>
      </c>
      <c r="AO677" s="36">
        <f t="shared" si="274"/>
        <v>27290</v>
      </c>
      <c r="AP677" s="36">
        <f t="shared" si="275"/>
        <v>53511.350000000006</v>
      </c>
      <c r="AQ677" s="36">
        <f t="shared" si="285"/>
        <v>737389</v>
      </c>
      <c r="AR677" s="40">
        <f t="shared" si="276"/>
        <v>896123</v>
      </c>
      <c r="AS677" s="37"/>
      <c r="AT677" s="37">
        <f t="shared" si="277"/>
        <v>1</v>
      </c>
    </row>
    <row r="678" spans="1:46" ht="15" customHeight="1" x14ac:dyDescent="0.25">
      <c r="A678" s="43">
        <v>19</v>
      </c>
      <c r="B678" s="43">
        <v>1000</v>
      </c>
      <c r="C678" s="44" t="s">
        <v>663</v>
      </c>
      <c r="D678" s="35">
        <v>0</v>
      </c>
      <c r="E678" s="36">
        <v>26133</v>
      </c>
      <c r="F678" s="58">
        <f t="shared" si="262"/>
        <v>4.4171892684590146</v>
      </c>
      <c r="G678" s="52">
        <v>179</v>
      </c>
      <c r="H678" s="52">
        <v>9263</v>
      </c>
      <c r="I678" s="37">
        <f t="shared" si="261"/>
        <v>1.9324000000000001</v>
      </c>
      <c r="J678" s="37">
        <v>1337</v>
      </c>
      <c r="K678" s="37">
        <v>5083</v>
      </c>
      <c r="L678" s="37">
        <v>8622</v>
      </c>
      <c r="M678" s="37">
        <v>14619</v>
      </c>
      <c r="N678" s="45">
        <v>21874</v>
      </c>
      <c r="O678" s="55">
        <v>25650</v>
      </c>
      <c r="P678" s="45">
        <f t="shared" si="263"/>
        <v>25650</v>
      </c>
      <c r="Q678" s="38">
        <f t="shared" si="264"/>
        <v>0</v>
      </c>
      <c r="R678" s="65">
        <v>445224900</v>
      </c>
      <c r="S678" s="65">
        <v>4128369869</v>
      </c>
      <c r="T678" s="66">
        <f t="shared" si="265"/>
        <v>10.784521</v>
      </c>
      <c r="U678" s="36">
        <v>2933</v>
      </c>
      <c r="V678">
        <v>25513</v>
      </c>
      <c r="W678">
        <f t="shared" si="278"/>
        <v>11.5</v>
      </c>
      <c r="X678" s="57">
        <v>40036501.637819499</v>
      </c>
      <c r="Y678" s="46">
        <v>14026448</v>
      </c>
      <c r="Z678" s="37">
        <f t="shared" si="266"/>
        <v>0.42013600000000001</v>
      </c>
      <c r="AA678" s="37" t="str">
        <f t="shared" si="267"/>
        <v/>
      </c>
      <c r="AB678" s="37" t="str">
        <f t="shared" si="268"/>
        <v/>
      </c>
      <c r="AC678" s="76">
        <f t="shared" si="279"/>
        <v>0</v>
      </c>
      <c r="AD678" s="76">
        <f t="shared" si="280"/>
        <v>0</v>
      </c>
      <c r="AE678" s="76">
        <f t="shared" si="286"/>
        <v>578.99993965884994</v>
      </c>
      <c r="AF678" s="76" t="str">
        <f t="shared" si="281"/>
        <v/>
      </c>
      <c r="AG678" s="37" t="str">
        <f t="shared" si="269"/>
        <v/>
      </c>
      <c r="AH678" s="37" t="str">
        <f t="shared" si="270"/>
        <v/>
      </c>
      <c r="AI678" s="38">
        <f t="shared" si="282"/>
        <v>579</v>
      </c>
      <c r="AJ678" s="38">
        <f t="shared" si="271"/>
        <v>579</v>
      </c>
      <c r="AK678" s="36">
        <f t="shared" si="272"/>
        <v>0</v>
      </c>
      <c r="AL678" s="39">
        <f t="shared" si="273"/>
        <v>0.12439734468690533</v>
      </c>
      <c r="AM678" s="36">
        <f t="shared" si="283"/>
        <v>0</v>
      </c>
      <c r="AN678" s="36">
        <f t="shared" si="284"/>
        <v>0</v>
      </c>
      <c r="AO678" s="36">
        <f t="shared" si="274"/>
        <v>261330</v>
      </c>
      <c r="AP678" s="36">
        <f t="shared" si="275"/>
        <v>701322.4</v>
      </c>
      <c r="AQ678" s="36">
        <f t="shared" si="285"/>
        <v>-261330</v>
      </c>
      <c r="AR678" s="40">
        <f t="shared" si="276"/>
        <v>0</v>
      </c>
      <c r="AS678" s="37"/>
      <c r="AT678" s="37">
        <f t="shared" si="277"/>
        <v>0</v>
      </c>
    </row>
    <row r="679" spans="1:46" ht="15" customHeight="1" x14ac:dyDescent="0.25">
      <c r="A679" s="43">
        <v>62</v>
      </c>
      <c r="B679" s="43">
        <v>400</v>
      </c>
      <c r="C679" s="44" t="s">
        <v>664</v>
      </c>
      <c r="D679" s="35">
        <v>0</v>
      </c>
      <c r="E679" s="36">
        <v>36440</v>
      </c>
      <c r="F679" s="58">
        <f t="shared" si="262"/>
        <v>4.5615783683009603</v>
      </c>
      <c r="G679" s="52">
        <v>599</v>
      </c>
      <c r="H679" s="52">
        <v>16464</v>
      </c>
      <c r="I679" s="37">
        <f t="shared" si="261"/>
        <v>3.6381999999999999</v>
      </c>
      <c r="J679" s="37">
        <v>34438</v>
      </c>
      <c r="K679" s="37">
        <v>35820</v>
      </c>
      <c r="L679" s="37">
        <v>33485</v>
      </c>
      <c r="M679" s="37">
        <v>33690</v>
      </c>
      <c r="N679" s="45">
        <v>33660</v>
      </c>
      <c r="O679" s="55">
        <v>36254</v>
      </c>
      <c r="P679" s="45">
        <f t="shared" si="263"/>
        <v>36254</v>
      </c>
      <c r="Q679" s="38">
        <f t="shared" si="264"/>
        <v>0</v>
      </c>
      <c r="R679" s="65">
        <v>1815430000</v>
      </c>
      <c r="S679" s="65">
        <v>6337863087</v>
      </c>
      <c r="T679" s="66">
        <f t="shared" si="265"/>
        <v>28.644196999999998</v>
      </c>
      <c r="U679" s="36">
        <v>7895</v>
      </c>
      <c r="V679">
        <v>36119</v>
      </c>
      <c r="W679">
        <f t="shared" si="278"/>
        <v>21.86</v>
      </c>
      <c r="X679" s="57">
        <v>73689096.626133606</v>
      </c>
      <c r="Y679" s="46">
        <v>25308107</v>
      </c>
      <c r="Z679" s="37">
        <f t="shared" si="266"/>
        <v>0.42013600000000001</v>
      </c>
      <c r="AA679" s="37" t="str">
        <f t="shared" si="267"/>
        <v/>
      </c>
      <c r="AB679" s="37" t="str">
        <f t="shared" si="268"/>
        <v/>
      </c>
      <c r="AC679" s="76">
        <f t="shared" si="279"/>
        <v>0</v>
      </c>
      <c r="AD679" s="76">
        <f t="shared" si="280"/>
        <v>0</v>
      </c>
      <c r="AE679" s="76">
        <f t="shared" si="286"/>
        <v>850.21530099944982</v>
      </c>
      <c r="AF679" s="76" t="str">
        <f t="shared" si="281"/>
        <v/>
      </c>
      <c r="AG679" s="37" t="str">
        <f t="shared" si="269"/>
        <v/>
      </c>
      <c r="AH679" s="37" t="str">
        <f t="shared" si="270"/>
        <v/>
      </c>
      <c r="AI679" s="38">
        <f t="shared" si="282"/>
        <v>850.22</v>
      </c>
      <c r="AJ679" s="38">
        <f t="shared" si="271"/>
        <v>850.22</v>
      </c>
      <c r="AK679" s="36">
        <f t="shared" si="272"/>
        <v>22574</v>
      </c>
      <c r="AL679" s="39">
        <f t="shared" si="273"/>
        <v>0.12439734468690533</v>
      </c>
      <c r="AM679" s="36">
        <f t="shared" si="283"/>
        <v>2808.1456589622007</v>
      </c>
      <c r="AN679" s="36">
        <f t="shared" si="284"/>
        <v>2808</v>
      </c>
      <c r="AO679" s="36">
        <f t="shared" si="274"/>
        <v>364400</v>
      </c>
      <c r="AP679" s="36">
        <f t="shared" si="275"/>
        <v>1265405.3500000001</v>
      </c>
      <c r="AQ679" s="36">
        <f t="shared" si="285"/>
        <v>-364400</v>
      </c>
      <c r="AR679" s="40">
        <f t="shared" si="276"/>
        <v>2808</v>
      </c>
      <c r="AS679" s="37"/>
      <c r="AT679" s="37">
        <f t="shared" si="277"/>
        <v>1</v>
      </c>
    </row>
    <row r="680" spans="1:46" ht="15" customHeight="1" x14ac:dyDescent="0.25">
      <c r="A680" s="43">
        <v>84</v>
      </c>
      <c r="B680" s="43">
        <v>8500</v>
      </c>
      <c r="C680" s="44" t="s">
        <v>665</v>
      </c>
      <c r="D680" s="35">
        <v>143418</v>
      </c>
      <c r="E680" s="36">
        <v>487</v>
      </c>
      <c r="F680" s="58">
        <f t="shared" si="262"/>
        <v>2.6875289612146345</v>
      </c>
      <c r="G680" s="52">
        <v>43</v>
      </c>
      <c r="H680" s="52">
        <v>237</v>
      </c>
      <c r="I680" s="37">
        <f t="shared" si="261"/>
        <v>18.143500000000003</v>
      </c>
      <c r="J680" s="37">
        <v>448</v>
      </c>
      <c r="K680" s="37">
        <v>476</v>
      </c>
      <c r="L680" s="37">
        <v>443</v>
      </c>
      <c r="M680" s="37">
        <v>497</v>
      </c>
      <c r="N680" s="48">
        <v>493</v>
      </c>
      <c r="O680" s="55">
        <v>498</v>
      </c>
      <c r="P680" s="45">
        <f t="shared" si="263"/>
        <v>498</v>
      </c>
      <c r="Q680" s="38">
        <f t="shared" si="264"/>
        <v>2.21</v>
      </c>
      <c r="R680" s="65">
        <v>4741700</v>
      </c>
      <c r="S680" s="65">
        <v>28000298</v>
      </c>
      <c r="T680" s="66">
        <f t="shared" si="265"/>
        <v>16.934463000000001</v>
      </c>
      <c r="U680" s="36">
        <v>103</v>
      </c>
      <c r="V680">
        <v>557</v>
      </c>
      <c r="W680">
        <f t="shared" si="278"/>
        <v>18.489999999999998</v>
      </c>
      <c r="X680" s="57">
        <v>311017.52843157848</v>
      </c>
      <c r="Y680" s="46">
        <v>376481</v>
      </c>
      <c r="Z680" s="37">
        <f t="shared" si="266"/>
        <v>0.42013600000000001</v>
      </c>
      <c r="AA680" s="37" t="str">
        <f t="shared" si="267"/>
        <v/>
      </c>
      <c r="AB680" s="37" t="str">
        <f t="shared" si="268"/>
        <v/>
      </c>
      <c r="AC680" s="76">
        <f t="shared" si="279"/>
        <v>790.10033436620483</v>
      </c>
      <c r="AD680" s="76">
        <f t="shared" si="280"/>
        <v>0</v>
      </c>
      <c r="AE680" s="76">
        <f t="shared" si="286"/>
        <v>0</v>
      </c>
      <c r="AF680" s="76" t="str">
        <f t="shared" si="281"/>
        <v/>
      </c>
      <c r="AG680" s="37" t="str">
        <f t="shared" si="269"/>
        <v/>
      </c>
      <c r="AH680" s="37" t="str">
        <f t="shared" si="270"/>
        <v/>
      </c>
      <c r="AI680" s="38">
        <f t="shared" si="282"/>
        <v>790.1</v>
      </c>
      <c r="AJ680" s="38">
        <f t="shared" si="271"/>
        <v>790.1</v>
      </c>
      <c r="AK680" s="36">
        <f t="shared" si="272"/>
        <v>254109</v>
      </c>
      <c r="AL680" s="39">
        <f t="shared" si="273"/>
        <v>0.12439734468690533</v>
      </c>
      <c r="AM680" s="36">
        <f t="shared" si="283"/>
        <v>13769.666480738239</v>
      </c>
      <c r="AN680" s="36">
        <f t="shared" si="284"/>
        <v>157188</v>
      </c>
      <c r="AO680" s="36">
        <f t="shared" si="274"/>
        <v>4870</v>
      </c>
      <c r="AP680" s="36">
        <f t="shared" si="275"/>
        <v>18824.05</v>
      </c>
      <c r="AQ680" s="36">
        <f t="shared" si="285"/>
        <v>138548</v>
      </c>
      <c r="AR680" s="40">
        <f t="shared" si="276"/>
        <v>157188</v>
      </c>
      <c r="AS680" s="37"/>
      <c r="AT680" s="37">
        <f t="shared" si="277"/>
        <v>1</v>
      </c>
    </row>
    <row r="681" spans="1:46" ht="15" customHeight="1" x14ac:dyDescent="0.25">
      <c r="A681" s="43">
        <v>53</v>
      </c>
      <c r="B681" s="43">
        <v>1000</v>
      </c>
      <c r="C681" s="44" t="s">
        <v>666</v>
      </c>
      <c r="D681" s="35">
        <v>129155</v>
      </c>
      <c r="E681" s="36">
        <v>374</v>
      </c>
      <c r="F681" s="58">
        <f t="shared" si="262"/>
        <v>2.5728716022004803</v>
      </c>
      <c r="G681" s="52">
        <v>79</v>
      </c>
      <c r="H681" s="52">
        <v>218</v>
      </c>
      <c r="I681" s="37">
        <f t="shared" si="261"/>
        <v>36.238500000000002</v>
      </c>
      <c r="J681" s="37">
        <v>506</v>
      </c>
      <c r="K681" s="37">
        <v>480</v>
      </c>
      <c r="L681" s="37">
        <v>463</v>
      </c>
      <c r="M681" s="37">
        <v>424</v>
      </c>
      <c r="N681" s="48">
        <v>376</v>
      </c>
      <c r="O681" s="55">
        <v>377</v>
      </c>
      <c r="P681" s="45">
        <f t="shared" si="263"/>
        <v>506</v>
      </c>
      <c r="Q681" s="38">
        <f t="shared" si="264"/>
        <v>26.09</v>
      </c>
      <c r="R681" s="65">
        <v>2267200</v>
      </c>
      <c r="S681" s="65">
        <v>19140729</v>
      </c>
      <c r="T681" s="66">
        <f t="shared" si="265"/>
        <v>11.844899</v>
      </c>
      <c r="U681" s="36">
        <v>89</v>
      </c>
      <c r="V681">
        <v>401</v>
      </c>
      <c r="W681">
        <f t="shared" si="278"/>
        <v>22.19</v>
      </c>
      <c r="X681" s="57">
        <v>159572.812538222</v>
      </c>
      <c r="Y681" s="46">
        <v>134002</v>
      </c>
      <c r="Z681" s="37">
        <f t="shared" si="266"/>
        <v>0.42013600000000001</v>
      </c>
      <c r="AA681" s="37" t="str">
        <f t="shared" si="267"/>
        <v/>
      </c>
      <c r="AB681" s="37" t="str">
        <f t="shared" si="268"/>
        <v/>
      </c>
      <c r="AC681" s="76">
        <f t="shared" si="279"/>
        <v>764.7751608792355</v>
      </c>
      <c r="AD681" s="76">
        <f t="shared" si="280"/>
        <v>0</v>
      </c>
      <c r="AE681" s="76">
        <f t="shared" si="286"/>
        <v>0</v>
      </c>
      <c r="AF681" s="76" t="str">
        <f t="shared" si="281"/>
        <v/>
      </c>
      <c r="AG681" s="37" t="str">
        <f t="shared" si="269"/>
        <v/>
      </c>
      <c r="AH681" s="37" t="str">
        <f t="shared" si="270"/>
        <v/>
      </c>
      <c r="AI681" s="38">
        <f t="shared" si="282"/>
        <v>764.78</v>
      </c>
      <c r="AJ681" s="38">
        <f t="shared" si="271"/>
        <v>764.78</v>
      </c>
      <c r="AK681" s="36">
        <f t="shared" si="272"/>
        <v>218985</v>
      </c>
      <c r="AL681" s="39">
        <f t="shared" si="273"/>
        <v>0.12439734468690533</v>
      </c>
      <c r="AM681" s="36">
        <f t="shared" si="283"/>
        <v>11174.613473224706</v>
      </c>
      <c r="AN681" s="36">
        <f t="shared" si="284"/>
        <v>140330</v>
      </c>
      <c r="AO681" s="36">
        <f t="shared" si="274"/>
        <v>3740</v>
      </c>
      <c r="AP681" s="36">
        <f t="shared" si="275"/>
        <v>6700.1</v>
      </c>
      <c r="AQ681" s="36">
        <f t="shared" si="285"/>
        <v>125415</v>
      </c>
      <c r="AR681" s="40">
        <f t="shared" si="276"/>
        <v>140330</v>
      </c>
      <c r="AS681" s="37"/>
      <c r="AT681" s="37">
        <f t="shared" si="277"/>
        <v>1</v>
      </c>
    </row>
    <row r="682" spans="1:46" ht="15" customHeight="1" x14ac:dyDescent="0.25">
      <c r="A682" s="43">
        <v>49</v>
      </c>
      <c r="B682" s="43">
        <v>1400</v>
      </c>
      <c r="C682" s="44" t="s">
        <v>667</v>
      </c>
      <c r="D682" s="35">
        <v>353748</v>
      </c>
      <c r="E682" s="36">
        <v>1276</v>
      </c>
      <c r="F682" s="58">
        <f t="shared" si="262"/>
        <v>3.1058506743851435</v>
      </c>
      <c r="G682" s="52">
        <v>96</v>
      </c>
      <c r="H682" s="52">
        <v>515</v>
      </c>
      <c r="I682" s="37">
        <f t="shared" ref="I682:I745" si="287">ROUND(G682/H682,6)*100</f>
        <v>18.640799999999999</v>
      </c>
      <c r="J682" s="37">
        <v>534</v>
      </c>
      <c r="K682" s="37">
        <v>660</v>
      </c>
      <c r="L682" s="37">
        <v>802</v>
      </c>
      <c r="M682" s="37">
        <v>816</v>
      </c>
      <c r="N682" s="45">
        <v>1242</v>
      </c>
      <c r="O682" s="55">
        <v>1281</v>
      </c>
      <c r="P682" s="45">
        <f t="shared" si="263"/>
        <v>1281</v>
      </c>
      <c r="Q682" s="38">
        <f t="shared" si="264"/>
        <v>0.39</v>
      </c>
      <c r="R682" s="65">
        <v>15526600</v>
      </c>
      <c r="S682" s="65">
        <v>93081400</v>
      </c>
      <c r="T682" s="66">
        <f t="shared" si="265"/>
        <v>16.680669000000002</v>
      </c>
      <c r="U682" s="36">
        <v>156</v>
      </c>
      <c r="V682">
        <v>1213</v>
      </c>
      <c r="W682">
        <f t="shared" si="278"/>
        <v>12.86</v>
      </c>
      <c r="X682" s="57">
        <v>912405.95307266875</v>
      </c>
      <c r="Y682" s="46">
        <v>372452</v>
      </c>
      <c r="Z682" s="37">
        <f t="shared" si="266"/>
        <v>0.42013600000000001</v>
      </c>
      <c r="AA682" s="37" t="str">
        <f t="shared" si="267"/>
        <v/>
      </c>
      <c r="AB682" s="37" t="str">
        <f t="shared" si="268"/>
        <v/>
      </c>
      <c r="AC682" s="76">
        <f t="shared" si="279"/>
        <v>882.49797940616736</v>
      </c>
      <c r="AD682" s="76">
        <f t="shared" si="280"/>
        <v>0</v>
      </c>
      <c r="AE682" s="76">
        <f t="shared" si="286"/>
        <v>0</v>
      </c>
      <c r="AF682" s="76" t="str">
        <f t="shared" si="281"/>
        <v/>
      </c>
      <c r="AG682" s="37" t="str">
        <f t="shared" si="269"/>
        <v/>
      </c>
      <c r="AH682" s="37" t="str">
        <f t="shared" si="270"/>
        <v/>
      </c>
      <c r="AI682" s="38">
        <f t="shared" si="282"/>
        <v>882.5</v>
      </c>
      <c r="AJ682" s="38">
        <f t="shared" si="271"/>
        <v>882.5</v>
      </c>
      <c r="AK682" s="36">
        <f t="shared" si="272"/>
        <v>742735</v>
      </c>
      <c r="AL682" s="39">
        <f t="shared" si="273"/>
        <v>0.12439734468690533</v>
      </c>
      <c r="AM682" s="36">
        <f t="shared" si="283"/>
        <v>48388.949917725244</v>
      </c>
      <c r="AN682" s="36">
        <f t="shared" si="284"/>
        <v>402137</v>
      </c>
      <c r="AO682" s="36">
        <f t="shared" si="274"/>
        <v>12760</v>
      </c>
      <c r="AP682" s="36">
        <f t="shared" si="275"/>
        <v>18622.600000000002</v>
      </c>
      <c r="AQ682" s="36">
        <f t="shared" si="285"/>
        <v>340988</v>
      </c>
      <c r="AR682" s="40">
        <f t="shared" si="276"/>
        <v>402137</v>
      </c>
      <c r="AS682" s="37"/>
      <c r="AT682" s="37">
        <f t="shared" si="277"/>
        <v>1</v>
      </c>
    </row>
    <row r="683" spans="1:46" ht="15" customHeight="1" x14ac:dyDescent="0.25">
      <c r="A683" s="43">
        <v>13</v>
      </c>
      <c r="B683" s="43">
        <v>700</v>
      </c>
      <c r="C683" s="44" t="s">
        <v>668</v>
      </c>
      <c r="D683" s="35">
        <v>972707</v>
      </c>
      <c r="E683" s="36">
        <v>3160</v>
      </c>
      <c r="F683" s="58">
        <f t="shared" si="262"/>
        <v>3.4996870826184039</v>
      </c>
      <c r="G683" s="52">
        <v>172</v>
      </c>
      <c r="H683" s="52">
        <v>1049</v>
      </c>
      <c r="I683" s="37">
        <f t="shared" si="287"/>
        <v>16.396599999999999</v>
      </c>
      <c r="J683" s="37">
        <v>1130</v>
      </c>
      <c r="K683" s="37">
        <v>1198</v>
      </c>
      <c r="L683" s="37">
        <v>1497</v>
      </c>
      <c r="M683" s="37">
        <v>2102</v>
      </c>
      <c r="N683" s="45">
        <v>3079</v>
      </c>
      <c r="O683" s="55">
        <v>3228</v>
      </c>
      <c r="P683" s="45">
        <f t="shared" si="263"/>
        <v>3228</v>
      </c>
      <c r="Q683" s="38">
        <f t="shared" si="264"/>
        <v>2.11</v>
      </c>
      <c r="R683" s="65">
        <v>34253100</v>
      </c>
      <c r="S683" s="65">
        <v>199266100</v>
      </c>
      <c r="T683" s="66">
        <f t="shared" si="265"/>
        <v>17.189627000000002</v>
      </c>
      <c r="U683" s="36">
        <v>312</v>
      </c>
      <c r="V683">
        <v>3238</v>
      </c>
      <c r="W683">
        <f t="shared" si="278"/>
        <v>9.64</v>
      </c>
      <c r="X683" s="68">
        <v>2050627.50474777</v>
      </c>
      <c r="Y683" s="46">
        <v>734702</v>
      </c>
      <c r="Z683" s="37">
        <f t="shared" si="266"/>
        <v>0.42013600000000001</v>
      </c>
      <c r="AA683" s="37" t="str">
        <f t="shared" si="267"/>
        <v/>
      </c>
      <c r="AB683" s="37" t="str">
        <f t="shared" si="268"/>
        <v/>
      </c>
      <c r="AC683" s="76">
        <f t="shared" si="279"/>
        <v>0</v>
      </c>
      <c r="AD683" s="76">
        <f t="shared" si="280"/>
        <v>918.80107325575</v>
      </c>
      <c r="AE683" s="76">
        <f t="shared" si="286"/>
        <v>0</v>
      </c>
      <c r="AF683" s="76" t="str">
        <f t="shared" si="281"/>
        <v/>
      </c>
      <c r="AG683" s="37" t="str">
        <f t="shared" si="269"/>
        <v/>
      </c>
      <c r="AH683" s="37" t="str">
        <f t="shared" si="270"/>
        <v/>
      </c>
      <c r="AI683" s="38">
        <f t="shared" si="282"/>
        <v>918.8</v>
      </c>
      <c r="AJ683" s="38">
        <f t="shared" si="271"/>
        <v>918.8</v>
      </c>
      <c r="AK683" s="36">
        <f t="shared" si="272"/>
        <v>2041866</v>
      </c>
      <c r="AL683" s="39">
        <f t="shared" si="273"/>
        <v>0.12439734468690533</v>
      </c>
      <c r="AM683" s="36">
        <f t="shared" si="283"/>
        <v>133000.54064810701</v>
      </c>
      <c r="AN683" s="36">
        <f t="shared" si="284"/>
        <v>1105708</v>
      </c>
      <c r="AO683" s="36">
        <f t="shared" si="274"/>
        <v>31600</v>
      </c>
      <c r="AP683" s="36">
        <f t="shared" si="275"/>
        <v>36735.1</v>
      </c>
      <c r="AQ683" s="36">
        <f t="shared" si="285"/>
        <v>941107</v>
      </c>
      <c r="AR683" s="40">
        <f t="shared" si="276"/>
        <v>1105708</v>
      </c>
      <c r="AS683" s="37"/>
      <c r="AT683" s="37">
        <f t="shared" si="277"/>
        <v>1</v>
      </c>
    </row>
    <row r="684" spans="1:46" ht="15" customHeight="1" x14ac:dyDescent="0.25">
      <c r="A684" s="43">
        <v>23</v>
      </c>
      <c r="B684" s="43">
        <v>1200</v>
      </c>
      <c r="C684" s="44" t="s">
        <v>669</v>
      </c>
      <c r="D684" s="35">
        <v>639948</v>
      </c>
      <c r="E684" s="36">
        <v>1860</v>
      </c>
      <c r="F684" s="58">
        <f t="shared" si="262"/>
        <v>3.2695129442179165</v>
      </c>
      <c r="G684" s="52">
        <v>217</v>
      </c>
      <c r="H684" s="52">
        <v>762</v>
      </c>
      <c r="I684" s="37">
        <f t="shared" si="287"/>
        <v>28.477699999999999</v>
      </c>
      <c r="J684" s="37">
        <v>1318</v>
      </c>
      <c r="K684" s="37">
        <v>1478</v>
      </c>
      <c r="L684" s="37">
        <v>1485</v>
      </c>
      <c r="M684" s="37">
        <v>1696</v>
      </c>
      <c r="N684" s="45">
        <v>1731</v>
      </c>
      <c r="O684" s="55">
        <v>1860</v>
      </c>
      <c r="P684" s="45">
        <f t="shared" si="263"/>
        <v>1860</v>
      </c>
      <c r="Q684" s="38">
        <f t="shared" si="264"/>
        <v>0</v>
      </c>
      <c r="R684" s="65">
        <v>18775500</v>
      </c>
      <c r="S684" s="65">
        <v>134815200</v>
      </c>
      <c r="T684" s="66">
        <f t="shared" si="265"/>
        <v>13.926842000000001</v>
      </c>
      <c r="U684" s="36">
        <v>404</v>
      </c>
      <c r="V684">
        <v>1720</v>
      </c>
      <c r="W684">
        <f t="shared" si="278"/>
        <v>23.49</v>
      </c>
      <c r="X684" s="57">
        <v>1281001.76670814</v>
      </c>
      <c r="Y684" s="46">
        <v>1016992</v>
      </c>
      <c r="Z684" s="37">
        <f t="shared" si="266"/>
        <v>0.42013600000000001</v>
      </c>
      <c r="AA684" s="37" t="str">
        <f t="shared" si="267"/>
        <v/>
      </c>
      <c r="AB684" s="37" t="str">
        <f t="shared" si="268"/>
        <v/>
      </c>
      <c r="AC684" s="76">
        <f t="shared" si="279"/>
        <v>918.64721058002078</v>
      </c>
      <c r="AD684" s="76">
        <f t="shared" si="280"/>
        <v>0</v>
      </c>
      <c r="AE684" s="76">
        <f t="shared" si="286"/>
        <v>0</v>
      </c>
      <c r="AF684" s="76" t="str">
        <f t="shared" si="281"/>
        <v/>
      </c>
      <c r="AG684" s="37" t="str">
        <f t="shared" si="269"/>
        <v/>
      </c>
      <c r="AH684" s="37" t="str">
        <f t="shared" si="270"/>
        <v/>
      </c>
      <c r="AI684" s="38">
        <f t="shared" si="282"/>
        <v>918.65</v>
      </c>
      <c r="AJ684" s="38">
        <f t="shared" si="271"/>
        <v>918.65</v>
      </c>
      <c r="AK684" s="36">
        <f t="shared" si="272"/>
        <v>1170494</v>
      </c>
      <c r="AL684" s="39">
        <f t="shared" si="273"/>
        <v>0.12439734468690533</v>
      </c>
      <c r="AM684" s="36">
        <f t="shared" si="283"/>
        <v>65998.513634258881</v>
      </c>
      <c r="AN684" s="36">
        <f t="shared" si="284"/>
        <v>705947</v>
      </c>
      <c r="AO684" s="36">
        <f t="shared" si="274"/>
        <v>18600</v>
      </c>
      <c r="AP684" s="36">
        <f t="shared" si="275"/>
        <v>50849.600000000006</v>
      </c>
      <c r="AQ684" s="36">
        <f t="shared" si="285"/>
        <v>621348</v>
      </c>
      <c r="AR684" s="40">
        <f t="shared" si="276"/>
        <v>705947</v>
      </c>
      <c r="AS684" s="37"/>
      <c r="AT684" s="37">
        <f t="shared" si="277"/>
        <v>1</v>
      </c>
    </row>
    <row r="685" spans="1:46" ht="15" customHeight="1" x14ac:dyDescent="0.25">
      <c r="A685" s="43">
        <v>23</v>
      </c>
      <c r="B685" s="43">
        <v>1600</v>
      </c>
      <c r="C685" s="44" t="s">
        <v>670</v>
      </c>
      <c r="D685" s="35">
        <v>65099</v>
      </c>
      <c r="E685" s="36">
        <v>794</v>
      </c>
      <c r="F685" s="58">
        <f t="shared" si="262"/>
        <v>2.8998205024270964</v>
      </c>
      <c r="G685" s="52">
        <v>73</v>
      </c>
      <c r="H685" s="52">
        <v>353</v>
      </c>
      <c r="I685" s="37">
        <f t="shared" si="287"/>
        <v>20.6799</v>
      </c>
      <c r="J685" s="37">
        <v>601</v>
      </c>
      <c r="K685" s="37">
        <v>688</v>
      </c>
      <c r="L685" s="37">
        <v>705</v>
      </c>
      <c r="M685" s="37">
        <v>714</v>
      </c>
      <c r="N685" s="48">
        <v>807</v>
      </c>
      <c r="O685" s="55">
        <v>790</v>
      </c>
      <c r="P685" s="45">
        <f t="shared" si="263"/>
        <v>807</v>
      </c>
      <c r="Q685" s="38">
        <f t="shared" si="264"/>
        <v>1.61</v>
      </c>
      <c r="R685" s="65">
        <v>12383600</v>
      </c>
      <c r="S685" s="65">
        <v>159156604</v>
      </c>
      <c r="T685" s="66">
        <f t="shared" si="265"/>
        <v>7.7807639999999996</v>
      </c>
      <c r="U685" s="36">
        <v>216</v>
      </c>
      <c r="V685">
        <v>747</v>
      </c>
      <c r="W685">
        <f t="shared" si="278"/>
        <v>28.92</v>
      </c>
      <c r="X685" s="57">
        <v>1233281.12572723</v>
      </c>
      <c r="Y685" s="46">
        <v>484999</v>
      </c>
      <c r="Z685" s="37">
        <f t="shared" si="266"/>
        <v>0.42013600000000001</v>
      </c>
      <c r="AA685" s="37" t="str">
        <f t="shared" si="267"/>
        <v/>
      </c>
      <c r="AB685" s="37" t="str">
        <f t="shared" si="268"/>
        <v/>
      </c>
      <c r="AC685" s="76">
        <f t="shared" si="279"/>
        <v>836.9906531145898</v>
      </c>
      <c r="AD685" s="76">
        <f t="shared" si="280"/>
        <v>0</v>
      </c>
      <c r="AE685" s="76">
        <f t="shared" si="286"/>
        <v>0</v>
      </c>
      <c r="AF685" s="76" t="str">
        <f t="shared" si="281"/>
        <v/>
      </c>
      <c r="AG685" s="37" t="str">
        <f t="shared" si="269"/>
        <v/>
      </c>
      <c r="AH685" s="37" t="str">
        <f t="shared" si="270"/>
        <v/>
      </c>
      <c r="AI685" s="38">
        <f t="shared" si="282"/>
        <v>836.99</v>
      </c>
      <c r="AJ685" s="38">
        <f t="shared" si="271"/>
        <v>836.99</v>
      </c>
      <c r="AK685" s="36">
        <f t="shared" si="272"/>
        <v>146424</v>
      </c>
      <c r="AL685" s="39">
        <f t="shared" si="273"/>
        <v>0.12439734468690533</v>
      </c>
      <c r="AM685" s="36">
        <f t="shared" si="283"/>
        <v>10116.614056662576</v>
      </c>
      <c r="AN685" s="36">
        <f t="shared" si="284"/>
        <v>75216</v>
      </c>
      <c r="AO685" s="36">
        <f t="shared" si="274"/>
        <v>7940</v>
      </c>
      <c r="AP685" s="36">
        <f t="shared" si="275"/>
        <v>24249.95</v>
      </c>
      <c r="AQ685" s="36">
        <f t="shared" si="285"/>
        <v>57159</v>
      </c>
      <c r="AR685" s="40">
        <f t="shared" si="276"/>
        <v>75216</v>
      </c>
      <c r="AS685" s="37"/>
      <c r="AT685" s="37">
        <f t="shared" si="277"/>
        <v>1</v>
      </c>
    </row>
    <row r="686" spans="1:46" ht="15" customHeight="1" x14ac:dyDescent="0.25">
      <c r="A686" s="43">
        <v>53</v>
      </c>
      <c r="B686" s="43">
        <v>1100</v>
      </c>
      <c r="C686" s="44" t="s">
        <v>671</v>
      </c>
      <c r="D686" s="35">
        <v>114585</v>
      </c>
      <c r="E686" s="36">
        <v>362</v>
      </c>
      <c r="F686" s="58">
        <f t="shared" si="262"/>
        <v>2.5587085705331658</v>
      </c>
      <c r="G686" s="52">
        <v>67</v>
      </c>
      <c r="H686" s="52">
        <v>157</v>
      </c>
      <c r="I686" s="37">
        <f t="shared" si="287"/>
        <v>42.675200000000004</v>
      </c>
      <c r="J686" s="37">
        <v>394</v>
      </c>
      <c r="K686" s="37">
        <v>387</v>
      </c>
      <c r="L686" s="37">
        <v>381</v>
      </c>
      <c r="M686" s="37">
        <v>376</v>
      </c>
      <c r="N686" s="48">
        <v>342</v>
      </c>
      <c r="O686" s="55">
        <v>365</v>
      </c>
      <c r="P686" s="45">
        <f t="shared" si="263"/>
        <v>394</v>
      </c>
      <c r="Q686" s="38">
        <f t="shared" si="264"/>
        <v>8.1199999999999992</v>
      </c>
      <c r="R686" s="65">
        <v>1479900</v>
      </c>
      <c r="S686" s="65">
        <v>18605391</v>
      </c>
      <c r="T686" s="66">
        <f t="shared" si="265"/>
        <v>7.9541459999999997</v>
      </c>
      <c r="U686" s="36">
        <v>75</v>
      </c>
      <c r="V686">
        <v>319</v>
      </c>
      <c r="W686">
        <f t="shared" si="278"/>
        <v>23.51</v>
      </c>
      <c r="X686" s="57">
        <v>170361.37116139999</v>
      </c>
      <c r="Y686" s="46">
        <v>146058</v>
      </c>
      <c r="Z686" s="37">
        <f t="shared" si="266"/>
        <v>0.42013600000000001</v>
      </c>
      <c r="AA686" s="37" t="str">
        <f t="shared" si="267"/>
        <v/>
      </c>
      <c r="AB686" s="37" t="str">
        <f t="shared" si="268"/>
        <v/>
      </c>
      <c r="AC686" s="76">
        <f t="shared" si="279"/>
        <v>761.64687293365409</v>
      </c>
      <c r="AD686" s="76">
        <f t="shared" si="280"/>
        <v>0</v>
      </c>
      <c r="AE686" s="76">
        <f t="shared" si="286"/>
        <v>0</v>
      </c>
      <c r="AF686" s="76" t="str">
        <f t="shared" si="281"/>
        <v/>
      </c>
      <c r="AG686" s="37" t="str">
        <f t="shared" si="269"/>
        <v/>
      </c>
      <c r="AH686" s="37" t="str">
        <f t="shared" si="270"/>
        <v/>
      </c>
      <c r="AI686" s="38">
        <f t="shared" si="282"/>
        <v>761.65</v>
      </c>
      <c r="AJ686" s="38">
        <f t="shared" si="271"/>
        <v>761.65</v>
      </c>
      <c r="AK686" s="36">
        <f t="shared" si="272"/>
        <v>204142</v>
      </c>
      <c r="AL686" s="39">
        <f t="shared" si="273"/>
        <v>0.12439734468690533</v>
      </c>
      <c r="AM686" s="36">
        <f t="shared" si="283"/>
        <v>11140.652998125181</v>
      </c>
      <c r="AN686" s="36">
        <f t="shared" si="284"/>
        <v>125726</v>
      </c>
      <c r="AO686" s="36">
        <f t="shared" si="274"/>
        <v>3620</v>
      </c>
      <c r="AP686" s="36">
        <f t="shared" si="275"/>
        <v>7302.9000000000005</v>
      </c>
      <c r="AQ686" s="36">
        <f t="shared" si="285"/>
        <v>110965</v>
      </c>
      <c r="AR686" s="40">
        <f t="shared" si="276"/>
        <v>125726</v>
      </c>
      <c r="AS686" s="37"/>
      <c r="AT686" s="37">
        <f t="shared" si="277"/>
        <v>1</v>
      </c>
    </row>
    <row r="687" spans="1:46" ht="15" customHeight="1" x14ac:dyDescent="0.25">
      <c r="A687" s="43">
        <v>42</v>
      </c>
      <c r="B687" s="43">
        <v>1200</v>
      </c>
      <c r="C687" s="44" t="s">
        <v>672</v>
      </c>
      <c r="D687" s="35">
        <v>96253</v>
      </c>
      <c r="E687" s="36">
        <v>347</v>
      </c>
      <c r="F687" s="58">
        <f t="shared" si="262"/>
        <v>2.5403294747908736</v>
      </c>
      <c r="G687" s="52">
        <v>61</v>
      </c>
      <c r="H687" s="52">
        <v>170</v>
      </c>
      <c r="I687" s="37">
        <f t="shared" si="287"/>
        <v>35.882399999999997</v>
      </c>
      <c r="J687" s="37">
        <v>398</v>
      </c>
      <c r="K687" s="37">
        <v>412</v>
      </c>
      <c r="L687" s="37">
        <v>394</v>
      </c>
      <c r="M687" s="37">
        <v>371</v>
      </c>
      <c r="N687" s="48">
        <v>338</v>
      </c>
      <c r="O687" s="55">
        <v>348</v>
      </c>
      <c r="P687" s="45">
        <f t="shared" si="263"/>
        <v>412</v>
      </c>
      <c r="Q687" s="38">
        <f t="shared" si="264"/>
        <v>15.78</v>
      </c>
      <c r="R687" s="65">
        <v>1396000</v>
      </c>
      <c r="S687" s="65">
        <v>13575914</v>
      </c>
      <c r="T687" s="66">
        <f t="shared" si="265"/>
        <v>10.282916999999999</v>
      </c>
      <c r="U687" s="36">
        <v>62</v>
      </c>
      <c r="V687">
        <v>312</v>
      </c>
      <c r="W687">
        <f t="shared" si="278"/>
        <v>19.87</v>
      </c>
      <c r="X687" s="57">
        <v>129400.73889294</v>
      </c>
      <c r="Y687" s="46">
        <v>140292</v>
      </c>
      <c r="Z687" s="37">
        <f t="shared" si="266"/>
        <v>0.42013600000000001</v>
      </c>
      <c r="AA687" s="37" t="str">
        <f t="shared" si="267"/>
        <v/>
      </c>
      <c r="AB687" s="37" t="str">
        <f t="shared" si="268"/>
        <v/>
      </c>
      <c r="AC687" s="76">
        <f t="shared" si="279"/>
        <v>757.58735340338376</v>
      </c>
      <c r="AD687" s="76">
        <f t="shared" si="280"/>
        <v>0</v>
      </c>
      <c r="AE687" s="76">
        <f t="shared" si="286"/>
        <v>0</v>
      </c>
      <c r="AF687" s="76" t="str">
        <f t="shared" si="281"/>
        <v/>
      </c>
      <c r="AG687" s="37" t="str">
        <f t="shared" si="269"/>
        <v/>
      </c>
      <c r="AH687" s="37" t="str">
        <f t="shared" si="270"/>
        <v/>
      </c>
      <c r="AI687" s="38">
        <f t="shared" si="282"/>
        <v>757.59</v>
      </c>
      <c r="AJ687" s="38">
        <f t="shared" si="271"/>
        <v>757.59</v>
      </c>
      <c r="AK687" s="36">
        <f t="shared" si="272"/>
        <v>208518</v>
      </c>
      <c r="AL687" s="39">
        <f t="shared" si="273"/>
        <v>0.12439734468690533</v>
      </c>
      <c r="AM687" s="36">
        <f t="shared" si="283"/>
        <v>13965.467901275428</v>
      </c>
      <c r="AN687" s="36">
        <f t="shared" si="284"/>
        <v>110218</v>
      </c>
      <c r="AO687" s="36">
        <f t="shared" si="274"/>
        <v>3470</v>
      </c>
      <c r="AP687" s="36">
        <f t="shared" si="275"/>
        <v>7014.6</v>
      </c>
      <c r="AQ687" s="36">
        <f t="shared" si="285"/>
        <v>92783</v>
      </c>
      <c r="AR687" s="40">
        <f t="shared" si="276"/>
        <v>110218</v>
      </c>
      <c r="AS687" s="37"/>
      <c r="AT687" s="37">
        <f t="shared" si="277"/>
        <v>1</v>
      </c>
    </row>
    <row r="688" spans="1:46" ht="15" customHeight="1" x14ac:dyDescent="0.25">
      <c r="A688" s="43">
        <v>59</v>
      </c>
      <c r="B688" s="43">
        <v>800</v>
      </c>
      <c r="C688" s="44" t="s">
        <v>673</v>
      </c>
      <c r="D688" s="35">
        <v>65272</v>
      </c>
      <c r="E688" s="36">
        <v>224</v>
      </c>
      <c r="F688" s="58">
        <f t="shared" si="262"/>
        <v>2.3502480183341627</v>
      </c>
      <c r="G688" s="52">
        <v>57</v>
      </c>
      <c r="H688" s="52">
        <v>127</v>
      </c>
      <c r="I688" s="37">
        <f t="shared" si="287"/>
        <v>44.881900000000002</v>
      </c>
      <c r="J688" s="37">
        <v>405</v>
      </c>
      <c r="K688" s="37">
        <v>328</v>
      </c>
      <c r="L688" s="37">
        <v>328</v>
      </c>
      <c r="M688" s="37">
        <v>284</v>
      </c>
      <c r="N688" s="48">
        <v>241</v>
      </c>
      <c r="O688" s="55">
        <v>226</v>
      </c>
      <c r="P688" s="45">
        <f t="shared" si="263"/>
        <v>405</v>
      </c>
      <c r="Q688" s="38">
        <f t="shared" si="264"/>
        <v>44.69</v>
      </c>
      <c r="R688" s="65">
        <v>4013400</v>
      </c>
      <c r="S688" s="65">
        <v>10161112</v>
      </c>
      <c r="T688" s="66">
        <f t="shared" si="265"/>
        <v>39.497646000000003</v>
      </c>
      <c r="U688" s="36">
        <v>30</v>
      </c>
      <c r="V688">
        <v>282</v>
      </c>
      <c r="W688">
        <f t="shared" si="278"/>
        <v>10.64</v>
      </c>
      <c r="X688" s="57">
        <v>130458.273228473</v>
      </c>
      <c r="Y688" s="46">
        <v>140500</v>
      </c>
      <c r="Z688" s="37">
        <f t="shared" si="266"/>
        <v>0.42013600000000001</v>
      </c>
      <c r="AA688" s="37" t="str">
        <f t="shared" si="267"/>
        <v/>
      </c>
      <c r="AB688" s="37" t="str">
        <f t="shared" si="268"/>
        <v/>
      </c>
      <c r="AC688" s="76">
        <f t="shared" si="279"/>
        <v>715.60273154559491</v>
      </c>
      <c r="AD688" s="76">
        <f t="shared" si="280"/>
        <v>0</v>
      </c>
      <c r="AE688" s="76">
        <f t="shared" si="286"/>
        <v>0</v>
      </c>
      <c r="AF688" s="76" t="str">
        <f t="shared" si="281"/>
        <v/>
      </c>
      <c r="AG688" s="37" t="str">
        <f t="shared" si="269"/>
        <v/>
      </c>
      <c r="AH688" s="37" t="str">
        <f t="shared" si="270"/>
        <v/>
      </c>
      <c r="AI688" s="38">
        <f t="shared" si="282"/>
        <v>715.6</v>
      </c>
      <c r="AJ688" s="38">
        <f t="shared" si="271"/>
        <v>715.6</v>
      </c>
      <c r="AK688" s="36">
        <f t="shared" si="272"/>
        <v>105484</v>
      </c>
      <c r="AL688" s="39">
        <f t="shared" si="273"/>
        <v>0.12439734468690533</v>
      </c>
      <c r="AM688" s="36">
        <f t="shared" si="283"/>
        <v>5002.2660245498373</v>
      </c>
      <c r="AN688" s="36">
        <f t="shared" si="284"/>
        <v>70274</v>
      </c>
      <c r="AO688" s="36">
        <f t="shared" si="274"/>
        <v>2240</v>
      </c>
      <c r="AP688" s="36">
        <f t="shared" si="275"/>
        <v>7025</v>
      </c>
      <c r="AQ688" s="36">
        <f t="shared" si="285"/>
        <v>63032</v>
      </c>
      <c r="AR688" s="40">
        <f t="shared" si="276"/>
        <v>70274</v>
      </c>
      <c r="AS688" s="37"/>
      <c r="AT688" s="37">
        <f t="shared" si="277"/>
        <v>1</v>
      </c>
    </row>
    <row r="689" spans="1:46" ht="15" customHeight="1" x14ac:dyDescent="0.25">
      <c r="A689" s="43">
        <v>58</v>
      </c>
      <c r="B689" s="43">
        <v>2000</v>
      </c>
      <c r="C689" s="44" t="s">
        <v>674</v>
      </c>
      <c r="D689" s="35">
        <v>22076</v>
      </c>
      <c r="E689" s="36">
        <v>220</v>
      </c>
      <c r="F689" s="58">
        <f t="shared" si="262"/>
        <v>2.3424226808222062</v>
      </c>
      <c r="G689" s="52">
        <v>16</v>
      </c>
      <c r="H689" s="52">
        <v>153</v>
      </c>
      <c r="I689" s="37">
        <f t="shared" si="287"/>
        <v>10.4575</v>
      </c>
      <c r="J689" s="37">
        <v>123</v>
      </c>
      <c r="K689" s="37">
        <v>185</v>
      </c>
      <c r="L689" s="37">
        <v>152</v>
      </c>
      <c r="M689" s="37">
        <v>196</v>
      </c>
      <c r="N689" s="48">
        <v>229</v>
      </c>
      <c r="O689" s="55">
        <v>212</v>
      </c>
      <c r="P689" s="45">
        <f t="shared" si="263"/>
        <v>229</v>
      </c>
      <c r="Q689" s="38">
        <f t="shared" si="264"/>
        <v>3.93</v>
      </c>
      <c r="R689" s="65">
        <v>206800</v>
      </c>
      <c r="S689" s="65">
        <v>18317700</v>
      </c>
      <c r="T689" s="66">
        <f t="shared" si="265"/>
        <v>1.1289629999999999</v>
      </c>
      <c r="U689" s="36">
        <v>51</v>
      </c>
      <c r="V689">
        <v>272</v>
      </c>
      <c r="W689">
        <f t="shared" si="278"/>
        <v>18.75</v>
      </c>
      <c r="X689" s="57">
        <v>164219.910702447</v>
      </c>
      <c r="Y689" s="46">
        <v>42157</v>
      </c>
      <c r="Z689" s="37">
        <f t="shared" si="266"/>
        <v>0.42013600000000001</v>
      </c>
      <c r="AA689" s="37" t="str">
        <f t="shared" si="267"/>
        <v/>
      </c>
      <c r="AB689" s="37" t="str">
        <f t="shared" si="268"/>
        <v/>
      </c>
      <c r="AC689" s="76">
        <f t="shared" si="279"/>
        <v>713.87429447196644</v>
      </c>
      <c r="AD689" s="76">
        <f t="shared" si="280"/>
        <v>0</v>
      </c>
      <c r="AE689" s="76">
        <f t="shared" si="286"/>
        <v>0</v>
      </c>
      <c r="AF689" s="76" t="str">
        <f t="shared" si="281"/>
        <v/>
      </c>
      <c r="AG689" s="37" t="str">
        <f t="shared" si="269"/>
        <v/>
      </c>
      <c r="AH689" s="37" t="str">
        <f t="shared" si="270"/>
        <v/>
      </c>
      <c r="AI689" s="38">
        <f t="shared" si="282"/>
        <v>713.87</v>
      </c>
      <c r="AJ689" s="38">
        <f t="shared" si="271"/>
        <v>713.87</v>
      </c>
      <c r="AK689" s="36">
        <f t="shared" si="272"/>
        <v>88057</v>
      </c>
      <c r="AL689" s="39">
        <f t="shared" si="273"/>
        <v>0.12439734468690533</v>
      </c>
      <c r="AM689" s="36">
        <f t="shared" si="283"/>
        <v>8207.861199786701</v>
      </c>
      <c r="AN689" s="36">
        <f t="shared" si="284"/>
        <v>30284</v>
      </c>
      <c r="AO689" s="36">
        <f t="shared" si="274"/>
        <v>2200</v>
      </c>
      <c r="AP689" s="36">
        <f t="shared" si="275"/>
        <v>2107.85</v>
      </c>
      <c r="AQ689" s="36">
        <f t="shared" si="285"/>
        <v>19968</v>
      </c>
      <c r="AR689" s="40">
        <f t="shared" si="276"/>
        <v>30284</v>
      </c>
      <c r="AS689" s="37"/>
      <c r="AT689" s="37">
        <f t="shared" si="277"/>
        <v>1</v>
      </c>
    </row>
    <row r="690" spans="1:46" ht="15" customHeight="1" x14ac:dyDescent="0.25">
      <c r="A690" s="43">
        <v>14</v>
      </c>
      <c r="B690" s="43">
        <v>1800</v>
      </c>
      <c r="C690" s="44" t="s">
        <v>675</v>
      </c>
      <c r="D690" s="35">
        <v>119798</v>
      </c>
      <c r="E690" s="36">
        <v>617</v>
      </c>
      <c r="F690" s="58">
        <f t="shared" si="262"/>
        <v>2.7902851640332416</v>
      </c>
      <c r="G690" s="52">
        <v>36</v>
      </c>
      <c r="H690" s="52">
        <v>207</v>
      </c>
      <c r="I690" s="37">
        <f t="shared" si="287"/>
        <v>17.391300000000001</v>
      </c>
      <c r="J690" s="37">
        <v>333</v>
      </c>
      <c r="K690" s="37">
        <v>446</v>
      </c>
      <c r="L690" s="37">
        <v>495</v>
      </c>
      <c r="M690" s="37">
        <v>421</v>
      </c>
      <c r="N690" s="48">
        <v>522</v>
      </c>
      <c r="O690" s="55">
        <v>619</v>
      </c>
      <c r="P690" s="45">
        <f t="shared" si="263"/>
        <v>619</v>
      </c>
      <c r="Q690" s="38">
        <f t="shared" si="264"/>
        <v>0.32</v>
      </c>
      <c r="R690" s="65">
        <v>2902100</v>
      </c>
      <c r="S690" s="65">
        <v>49452200</v>
      </c>
      <c r="T690" s="66">
        <f t="shared" si="265"/>
        <v>5.8684950000000002</v>
      </c>
      <c r="U690" s="36">
        <v>51</v>
      </c>
      <c r="V690">
        <v>563</v>
      </c>
      <c r="W690">
        <f t="shared" si="278"/>
        <v>9.06</v>
      </c>
      <c r="X690" s="57">
        <v>476131.21048410499</v>
      </c>
      <c r="Y690" s="46">
        <v>192297</v>
      </c>
      <c r="Z690" s="37">
        <f t="shared" si="266"/>
        <v>0.42013600000000001</v>
      </c>
      <c r="AA690" s="37" t="str">
        <f t="shared" si="267"/>
        <v/>
      </c>
      <c r="AB690" s="37" t="str">
        <f t="shared" si="268"/>
        <v/>
      </c>
      <c r="AC690" s="76">
        <f t="shared" si="279"/>
        <v>812.7968161761703</v>
      </c>
      <c r="AD690" s="76">
        <f t="shared" si="280"/>
        <v>0</v>
      </c>
      <c r="AE690" s="76">
        <f t="shared" si="286"/>
        <v>0</v>
      </c>
      <c r="AF690" s="76" t="str">
        <f t="shared" si="281"/>
        <v/>
      </c>
      <c r="AG690" s="37" t="str">
        <f t="shared" si="269"/>
        <v/>
      </c>
      <c r="AH690" s="37" t="str">
        <f t="shared" si="270"/>
        <v/>
      </c>
      <c r="AI690" s="38">
        <f t="shared" si="282"/>
        <v>812.8</v>
      </c>
      <c r="AJ690" s="38">
        <f t="shared" si="271"/>
        <v>812.8</v>
      </c>
      <c r="AK690" s="36">
        <f t="shared" si="272"/>
        <v>301458</v>
      </c>
      <c r="AL690" s="39">
        <f t="shared" si="273"/>
        <v>0.12439734468690533</v>
      </c>
      <c r="AM690" s="36">
        <f t="shared" si="283"/>
        <v>22598.021635823221</v>
      </c>
      <c r="AN690" s="36">
        <f t="shared" si="284"/>
        <v>142396</v>
      </c>
      <c r="AO690" s="36">
        <f t="shared" si="274"/>
        <v>6170</v>
      </c>
      <c r="AP690" s="36">
        <f t="shared" si="275"/>
        <v>9614.85</v>
      </c>
      <c r="AQ690" s="36">
        <f t="shared" si="285"/>
        <v>113628</v>
      </c>
      <c r="AR690" s="40">
        <f t="shared" si="276"/>
        <v>142396</v>
      </c>
      <c r="AS690" s="37"/>
      <c r="AT690" s="37">
        <f t="shared" si="277"/>
        <v>1</v>
      </c>
    </row>
    <row r="691" spans="1:46" ht="15" customHeight="1" x14ac:dyDescent="0.25">
      <c r="A691" s="43">
        <v>65</v>
      </c>
      <c r="B691" s="43">
        <v>1000</v>
      </c>
      <c r="C691" s="44" t="s">
        <v>676</v>
      </c>
      <c r="D691" s="35">
        <v>218804</v>
      </c>
      <c r="E691" s="36">
        <v>506</v>
      </c>
      <c r="F691" s="58">
        <f t="shared" si="262"/>
        <v>2.7041505168397992</v>
      </c>
      <c r="G691" s="52">
        <v>122</v>
      </c>
      <c r="H691" s="52">
        <v>285</v>
      </c>
      <c r="I691" s="37">
        <f t="shared" si="287"/>
        <v>42.807000000000002</v>
      </c>
      <c r="J691" s="37">
        <v>707</v>
      </c>
      <c r="K691" s="37">
        <v>666</v>
      </c>
      <c r="L691" s="37">
        <v>603</v>
      </c>
      <c r="M691" s="37">
        <v>549</v>
      </c>
      <c r="N691" s="48">
        <v>548</v>
      </c>
      <c r="O691" s="55">
        <v>510</v>
      </c>
      <c r="P691" s="45">
        <f t="shared" si="263"/>
        <v>707</v>
      </c>
      <c r="Q691" s="38">
        <f t="shared" si="264"/>
        <v>28.43</v>
      </c>
      <c r="R691" s="65">
        <v>3065000</v>
      </c>
      <c r="S691" s="65">
        <v>15542659</v>
      </c>
      <c r="T691" s="66">
        <f t="shared" si="265"/>
        <v>19.719920999999999</v>
      </c>
      <c r="U691" s="36">
        <v>82</v>
      </c>
      <c r="V691">
        <v>555</v>
      </c>
      <c r="W691">
        <f t="shared" si="278"/>
        <v>14.77</v>
      </c>
      <c r="X691" s="57">
        <v>155724.161835757</v>
      </c>
      <c r="Y691" s="46">
        <v>425413</v>
      </c>
      <c r="Z691" s="37">
        <f t="shared" si="266"/>
        <v>0.42013600000000001</v>
      </c>
      <c r="AA691" s="37" t="str">
        <f t="shared" si="267"/>
        <v/>
      </c>
      <c r="AB691" s="37" t="str">
        <f t="shared" si="268"/>
        <v/>
      </c>
      <c r="AC691" s="76">
        <f t="shared" si="279"/>
        <v>793.77165370802436</v>
      </c>
      <c r="AD691" s="76">
        <f t="shared" si="280"/>
        <v>0</v>
      </c>
      <c r="AE691" s="76">
        <f t="shared" si="286"/>
        <v>0</v>
      </c>
      <c r="AF691" s="76" t="str">
        <f t="shared" si="281"/>
        <v/>
      </c>
      <c r="AG691" s="37" t="str">
        <f t="shared" si="269"/>
        <v/>
      </c>
      <c r="AH691" s="37" t="str">
        <f t="shared" si="270"/>
        <v/>
      </c>
      <c r="AI691" s="38">
        <f t="shared" si="282"/>
        <v>793.77</v>
      </c>
      <c r="AJ691" s="38">
        <f t="shared" si="271"/>
        <v>793.77</v>
      </c>
      <c r="AK691" s="36">
        <f t="shared" si="272"/>
        <v>336222</v>
      </c>
      <c r="AL691" s="39">
        <f t="shared" si="273"/>
        <v>0.12439734468690533</v>
      </c>
      <c r="AM691" s="36">
        <f t="shared" si="283"/>
        <v>14606.48741844705</v>
      </c>
      <c r="AN691" s="36">
        <f t="shared" si="284"/>
        <v>233410</v>
      </c>
      <c r="AO691" s="36">
        <f t="shared" si="274"/>
        <v>5060</v>
      </c>
      <c r="AP691" s="36">
        <f t="shared" si="275"/>
        <v>21270.65</v>
      </c>
      <c r="AQ691" s="36">
        <f t="shared" si="285"/>
        <v>213744</v>
      </c>
      <c r="AR691" s="40">
        <f t="shared" si="276"/>
        <v>233410</v>
      </c>
      <c r="AS691" s="37"/>
      <c r="AT691" s="37">
        <f t="shared" si="277"/>
        <v>1</v>
      </c>
    </row>
    <row r="692" spans="1:46" ht="15" customHeight="1" x14ac:dyDescent="0.25">
      <c r="A692" s="43">
        <v>27</v>
      </c>
      <c r="B692" s="43">
        <v>9100</v>
      </c>
      <c r="C692" s="44" t="s">
        <v>677</v>
      </c>
      <c r="D692" s="35">
        <v>652707</v>
      </c>
      <c r="E692" s="36">
        <v>9175</v>
      </c>
      <c r="F692" s="58">
        <f t="shared" si="262"/>
        <v>3.9626060729241268</v>
      </c>
      <c r="G692" s="52">
        <v>190</v>
      </c>
      <c r="H692" s="52">
        <v>4157</v>
      </c>
      <c r="I692" s="37">
        <f t="shared" si="287"/>
        <v>4.5705999999999998</v>
      </c>
      <c r="J692" s="37">
        <v>9239</v>
      </c>
      <c r="K692" s="37">
        <v>7981</v>
      </c>
      <c r="L692" s="37">
        <v>7727</v>
      </c>
      <c r="M692" s="37">
        <v>8012</v>
      </c>
      <c r="N692" s="45">
        <v>8226</v>
      </c>
      <c r="O692" s="55">
        <v>9257</v>
      </c>
      <c r="P692" s="45">
        <f t="shared" si="263"/>
        <v>9257</v>
      </c>
      <c r="Q692" s="38">
        <f t="shared" si="264"/>
        <v>0.89</v>
      </c>
      <c r="R692" s="65">
        <v>134620300</v>
      </c>
      <c r="S692" s="65">
        <v>1342766926</v>
      </c>
      <c r="T692" s="66">
        <f t="shared" si="265"/>
        <v>10.025589999999999</v>
      </c>
      <c r="U692" s="36">
        <v>2226</v>
      </c>
      <c r="V692">
        <v>9145</v>
      </c>
      <c r="W692">
        <f t="shared" si="278"/>
        <v>24.34</v>
      </c>
      <c r="X692" s="57">
        <v>13147070.778549539</v>
      </c>
      <c r="Y692" s="46">
        <v>8034099</v>
      </c>
      <c r="Z692" s="37">
        <f t="shared" si="266"/>
        <v>0.42013600000000001</v>
      </c>
      <c r="AA692" s="37" t="str">
        <f t="shared" si="267"/>
        <v/>
      </c>
      <c r="AB692" s="37" t="str">
        <f t="shared" si="268"/>
        <v/>
      </c>
      <c r="AC692" s="76">
        <f t="shared" si="279"/>
        <v>0</v>
      </c>
      <c r="AD692" s="76">
        <f t="shared" si="280"/>
        <v>729.64980585749993</v>
      </c>
      <c r="AE692" s="76">
        <f t="shared" si="286"/>
        <v>0</v>
      </c>
      <c r="AF692" s="76" t="str">
        <f t="shared" si="281"/>
        <v/>
      </c>
      <c r="AG692" s="37" t="str">
        <f t="shared" si="269"/>
        <v/>
      </c>
      <c r="AH692" s="37" t="str">
        <f t="shared" si="270"/>
        <v/>
      </c>
      <c r="AI692" s="38">
        <f t="shared" si="282"/>
        <v>729.65</v>
      </c>
      <c r="AJ692" s="38">
        <f t="shared" si="271"/>
        <v>729.65</v>
      </c>
      <c r="AK692" s="36">
        <f t="shared" si="272"/>
        <v>1170981</v>
      </c>
      <c r="AL692" s="39">
        <f t="shared" si="273"/>
        <v>0.12439734468690533</v>
      </c>
      <c r="AM692" s="36">
        <f t="shared" si="283"/>
        <v>64471.909420261174</v>
      </c>
      <c r="AN692" s="36">
        <f t="shared" si="284"/>
        <v>717179</v>
      </c>
      <c r="AO692" s="36">
        <f t="shared" si="274"/>
        <v>91750</v>
      </c>
      <c r="AP692" s="36">
        <f t="shared" si="275"/>
        <v>401704.95</v>
      </c>
      <c r="AQ692" s="36">
        <f t="shared" si="285"/>
        <v>560957</v>
      </c>
      <c r="AR692" s="40">
        <f t="shared" si="276"/>
        <v>717179</v>
      </c>
      <c r="AS692" s="37"/>
      <c r="AT692" s="37">
        <f t="shared" si="277"/>
        <v>1</v>
      </c>
    </row>
    <row r="693" spans="1:46" ht="15" customHeight="1" x14ac:dyDescent="0.25">
      <c r="A693" s="43">
        <v>27</v>
      </c>
      <c r="B693" s="43">
        <v>2900</v>
      </c>
      <c r="C693" s="44" t="s">
        <v>678</v>
      </c>
      <c r="D693" s="35">
        <v>374355</v>
      </c>
      <c r="E693" s="36">
        <v>2296</v>
      </c>
      <c r="F693" s="58">
        <f t="shared" si="262"/>
        <v>3.3609718837259357</v>
      </c>
      <c r="G693" s="52">
        <v>84</v>
      </c>
      <c r="H693" s="52">
        <v>854</v>
      </c>
      <c r="I693" s="37">
        <f t="shared" si="287"/>
        <v>9.8361000000000001</v>
      </c>
      <c r="J693" s="37">
        <v>685</v>
      </c>
      <c r="K693" s="37">
        <v>857</v>
      </c>
      <c r="L693" s="37">
        <v>1180</v>
      </c>
      <c r="M693" s="37">
        <v>1873</v>
      </c>
      <c r="N693" s="45">
        <v>2283</v>
      </c>
      <c r="O693" s="55">
        <v>2307</v>
      </c>
      <c r="P693" s="45">
        <f t="shared" si="263"/>
        <v>2307</v>
      </c>
      <c r="Q693" s="38">
        <f t="shared" si="264"/>
        <v>0.48</v>
      </c>
      <c r="R693" s="65">
        <v>31921200</v>
      </c>
      <c r="S693" s="65">
        <v>303776075</v>
      </c>
      <c r="T693" s="66">
        <f t="shared" si="265"/>
        <v>10.508134999999999</v>
      </c>
      <c r="U693" s="36">
        <v>212</v>
      </c>
      <c r="V693">
        <v>1969</v>
      </c>
      <c r="W693">
        <f t="shared" si="278"/>
        <v>10.77</v>
      </c>
      <c r="X693" s="57">
        <v>3207824.3386250702</v>
      </c>
      <c r="Y693" s="46">
        <v>821065</v>
      </c>
      <c r="Z693" s="37">
        <f t="shared" si="266"/>
        <v>0.42013600000000001</v>
      </c>
      <c r="AA693" s="37" t="str">
        <f t="shared" si="267"/>
        <v/>
      </c>
      <c r="AB693" s="37" t="str">
        <f t="shared" si="268"/>
        <v/>
      </c>
      <c r="AC693" s="76">
        <f t="shared" si="279"/>
        <v>938.84838676173354</v>
      </c>
      <c r="AD693" s="76">
        <f t="shared" si="280"/>
        <v>0</v>
      </c>
      <c r="AE693" s="76">
        <f t="shared" si="286"/>
        <v>0</v>
      </c>
      <c r="AF693" s="76" t="str">
        <f t="shared" si="281"/>
        <v/>
      </c>
      <c r="AG693" s="37" t="str">
        <f t="shared" si="269"/>
        <v/>
      </c>
      <c r="AH693" s="37" t="str">
        <f t="shared" si="270"/>
        <v/>
      </c>
      <c r="AI693" s="38">
        <f t="shared" si="282"/>
        <v>938.85</v>
      </c>
      <c r="AJ693" s="38">
        <f t="shared" si="271"/>
        <v>938.85</v>
      </c>
      <c r="AK693" s="36">
        <f t="shared" si="272"/>
        <v>807877</v>
      </c>
      <c r="AL693" s="39">
        <f t="shared" si="273"/>
        <v>0.12439734468690533</v>
      </c>
      <c r="AM693" s="36">
        <f t="shared" si="283"/>
        <v>53928.985663356572</v>
      </c>
      <c r="AN693" s="36">
        <f t="shared" si="284"/>
        <v>428284</v>
      </c>
      <c r="AO693" s="36">
        <f t="shared" si="274"/>
        <v>22960</v>
      </c>
      <c r="AP693" s="36">
        <f t="shared" si="275"/>
        <v>41053.25</v>
      </c>
      <c r="AQ693" s="36">
        <f t="shared" si="285"/>
        <v>351395</v>
      </c>
      <c r="AR693" s="40">
        <f t="shared" si="276"/>
        <v>428284</v>
      </c>
      <c r="AS693" s="37"/>
      <c r="AT693" s="37">
        <f t="shared" si="277"/>
        <v>1</v>
      </c>
    </row>
    <row r="694" spans="1:46" ht="15" customHeight="1" x14ac:dyDescent="0.25">
      <c r="A694" s="43">
        <v>27</v>
      </c>
      <c r="B694" s="43">
        <v>3000</v>
      </c>
      <c r="C694" s="44" t="s">
        <v>679</v>
      </c>
      <c r="D694" s="35">
        <v>0</v>
      </c>
      <c r="E694" s="36">
        <v>50144</v>
      </c>
      <c r="F694" s="58">
        <f t="shared" si="262"/>
        <v>4.7002189747884957</v>
      </c>
      <c r="G694" s="52">
        <v>2372</v>
      </c>
      <c r="H694" s="52">
        <v>25215</v>
      </c>
      <c r="I694" s="37">
        <f t="shared" si="287"/>
        <v>9.4070999999999998</v>
      </c>
      <c r="J694" s="37">
        <v>48883</v>
      </c>
      <c r="K694" s="37">
        <v>42931</v>
      </c>
      <c r="L694" s="37">
        <v>43787</v>
      </c>
      <c r="M694" s="37">
        <v>44126</v>
      </c>
      <c r="N694" s="45">
        <v>45250</v>
      </c>
      <c r="O694" s="55">
        <v>50010</v>
      </c>
      <c r="P694" s="45">
        <f t="shared" si="263"/>
        <v>50010</v>
      </c>
      <c r="Q694" s="38">
        <f t="shared" si="264"/>
        <v>0</v>
      </c>
      <c r="R694" s="65">
        <v>1883659600</v>
      </c>
      <c r="S694" s="65">
        <v>9353488432</v>
      </c>
      <c r="T694" s="66">
        <f t="shared" si="265"/>
        <v>20.138577999999999</v>
      </c>
      <c r="U694" s="36">
        <v>8192</v>
      </c>
      <c r="V694">
        <v>49539</v>
      </c>
      <c r="W694">
        <f t="shared" si="278"/>
        <v>16.54</v>
      </c>
      <c r="X694" s="57">
        <v>91840935.973845497</v>
      </c>
      <c r="Y694" s="46">
        <v>38984266</v>
      </c>
      <c r="Z694" s="37">
        <f t="shared" si="266"/>
        <v>0.42013600000000001</v>
      </c>
      <c r="AA694" s="37" t="str">
        <f t="shared" si="267"/>
        <v/>
      </c>
      <c r="AB694" s="37" t="str">
        <f t="shared" si="268"/>
        <v/>
      </c>
      <c r="AC694" s="76">
        <f t="shared" si="279"/>
        <v>0</v>
      </c>
      <c r="AD694" s="76">
        <f t="shared" si="280"/>
        <v>0</v>
      </c>
      <c r="AE694" s="76">
        <f t="shared" si="286"/>
        <v>780.82349109929999</v>
      </c>
      <c r="AF694" s="76" t="str">
        <f t="shared" si="281"/>
        <v/>
      </c>
      <c r="AG694" s="37" t="str">
        <f t="shared" si="269"/>
        <v/>
      </c>
      <c r="AH694" s="37" t="str">
        <f t="shared" si="270"/>
        <v/>
      </c>
      <c r="AI694" s="38">
        <f t="shared" si="282"/>
        <v>780.82</v>
      </c>
      <c r="AJ694" s="38">
        <f t="shared" si="271"/>
        <v>780.82</v>
      </c>
      <c r="AK694" s="36">
        <f t="shared" si="272"/>
        <v>567755</v>
      </c>
      <c r="AL694" s="39">
        <f t="shared" si="273"/>
        <v>0.12439734468690533</v>
      </c>
      <c r="AM694" s="36">
        <f t="shared" si="283"/>
        <v>70627.214432713939</v>
      </c>
      <c r="AN694" s="36">
        <f t="shared" si="284"/>
        <v>70627</v>
      </c>
      <c r="AO694" s="36">
        <f t="shared" si="274"/>
        <v>501440</v>
      </c>
      <c r="AP694" s="36">
        <f t="shared" si="275"/>
        <v>1949213.3</v>
      </c>
      <c r="AQ694" s="36">
        <f t="shared" si="285"/>
        <v>-501440</v>
      </c>
      <c r="AR694" s="40">
        <f t="shared" si="276"/>
        <v>70627</v>
      </c>
      <c r="AS694" s="37"/>
      <c r="AT694" s="37">
        <f t="shared" si="277"/>
        <v>1</v>
      </c>
    </row>
    <row r="695" spans="1:46" ht="15" customHeight="1" x14ac:dyDescent="0.25">
      <c r="A695" s="43">
        <v>64</v>
      </c>
      <c r="B695" s="43">
        <v>1100</v>
      </c>
      <c r="C695" s="44" t="s">
        <v>680</v>
      </c>
      <c r="D695" s="35">
        <v>99131</v>
      </c>
      <c r="E695" s="36">
        <v>320</v>
      </c>
      <c r="F695" s="58">
        <f t="shared" si="262"/>
        <v>2.5051499783199058</v>
      </c>
      <c r="G695" s="52">
        <v>90</v>
      </c>
      <c r="H695" s="52">
        <v>186</v>
      </c>
      <c r="I695" s="37">
        <f t="shared" si="287"/>
        <v>48.387099999999997</v>
      </c>
      <c r="J695" s="37">
        <v>505</v>
      </c>
      <c r="K695" s="37">
        <v>518</v>
      </c>
      <c r="L695" s="37">
        <v>459</v>
      </c>
      <c r="M695" s="37">
        <v>434</v>
      </c>
      <c r="N695" s="48">
        <v>339</v>
      </c>
      <c r="O695" s="55">
        <v>323</v>
      </c>
      <c r="P695" s="45">
        <f t="shared" si="263"/>
        <v>518</v>
      </c>
      <c r="Q695" s="38">
        <f t="shared" si="264"/>
        <v>38.22</v>
      </c>
      <c r="R695" s="65">
        <v>5461100</v>
      </c>
      <c r="S695" s="65">
        <v>20708655</v>
      </c>
      <c r="T695" s="66">
        <f t="shared" si="265"/>
        <v>26.371099000000001</v>
      </c>
      <c r="U695" s="36">
        <v>80</v>
      </c>
      <c r="V695">
        <v>333</v>
      </c>
      <c r="W695">
        <f t="shared" si="278"/>
        <v>24.02</v>
      </c>
      <c r="X695" s="57">
        <v>213041.10344028799</v>
      </c>
      <c r="Y695" s="46">
        <v>146505</v>
      </c>
      <c r="Z695" s="37">
        <f t="shared" si="266"/>
        <v>0.42013600000000001</v>
      </c>
      <c r="AA695" s="37" t="str">
        <f t="shared" si="267"/>
        <v/>
      </c>
      <c r="AB695" s="37" t="str">
        <f t="shared" si="268"/>
        <v/>
      </c>
      <c r="AC695" s="76">
        <f t="shared" si="279"/>
        <v>749.81701176136585</v>
      </c>
      <c r="AD695" s="76">
        <f t="shared" si="280"/>
        <v>0</v>
      </c>
      <c r="AE695" s="76">
        <f t="shared" si="286"/>
        <v>0</v>
      </c>
      <c r="AF695" s="76" t="str">
        <f t="shared" si="281"/>
        <v/>
      </c>
      <c r="AG695" s="37" t="str">
        <f t="shared" si="269"/>
        <v/>
      </c>
      <c r="AH695" s="37" t="str">
        <f t="shared" si="270"/>
        <v/>
      </c>
      <c r="AI695" s="38">
        <f t="shared" si="282"/>
        <v>749.82</v>
      </c>
      <c r="AJ695" s="38">
        <f t="shared" si="271"/>
        <v>749.82</v>
      </c>
      <c r="AK695" s="36">
        <f t="shared" si="272"/>
        <v>150436</v>
      </c>
      <c r="AL695" s="39">
        <f t="shared" si="273"/>
        <v>0.12439734468690533</v>
      </c>
      <c r="AM695" s="36">
        <f t="shared" si="283"/>
        <v>6382.2057691616783</v>
      </c>
      <c r="AN695" s="36">
        <f t="shared" si="284"/>
        <v>105513</v>
      </c>
      <c r="AO695" s="36">
        <f t="shared" si="274"/>
        <v>3200</v>
      </c>
      <c r="AP695" s="36">
        <f t="shared" si="275"/>
        <v>7325.25</v>
      </c>
      <c r="AQ695" s="36">
        <f t="shared" si="285"/>
        <v>95931</v>
      </c>
      <c r="AR695" s="40">
        <f t="shared" si="276"/>
        <v>105513</v>
      </c>
      <c r="AS695" s="37"/>
      <c r="AT695" s="37">
        <f t="shared" si="277"/>
        <v>1</v>
      </c>
    </row>
    <row r="696" spans="1:46" ht="15" customHeight="1" x14ac:dyDescent="0.25">
      <c r="A696" s="43">
        <v>58</v>
      </c>
      <c r="B696" s="43">
        <v>2100</v>
      </c>
      <c r="C696" s="44" t="s">
        <v>681</v>
      </c>
      <c r="D696" s="35">
        <v>1214229</v>
      </c>
      <c r="E696" s="36">
        <v>2228</v>
      </c>
      <c r="F696" s="58">
        <f t="shared" si="262"/>
        <v>3.3479151865016914</v>
      </c>
      <c r="G696" s="52">
        <v>191</v>
      </c>
      <c r="H696" s="52">
        <v>671</v>
      </c>
      <c r="I696" s="37">
        <f t="shared" si="287"/>
        <v>28.465</v>
      </c>
      <c r="J696" s="37">
        <v>1641</v>
      </c>
      <c r="K696" s="37">
        <v>1594</v>
      </c>
      <c r="L696" s="37">
        <v>2057</v>
      </c>
      <c r="M696" s="37">
        <v>1549</v>
      </c>
      <c r="N696" s="45">
        <v>2849</v>
      </c>
      <c r="O696" s="55">
        <v>2462</v>
      </c>
      <c r="P696" s="45">
        <f t="shared" si="263"/>
        <v>2849</v>
      </c>
      <c r="Q696" s="38">
        <f t="shared" si="264"/>
        <v>21.8</v>
      </c>
      <c r="R696" s="65">
        <v>15158000</v>
      </c>
      <c r="S696" s="65">
        <v>74095600</v>
      </c>
      <c r="T696" s="66">
        <f t="shared" si="265"/>
        <v>20.457355</v>
      </c>
      <c r="U696" s="36">
        <v>319</v>
      </c>
      <c r="V696">
        <v>2646</v>
      </c>
      <c r="W696">
        <f t="shared" si="278"/>
        <v>12.06</v>
      </c>
      <c r="X696" s="57">
        <v>818679.02342211502</v>
      </c>
      <c r="Y696" s="46">
        <v>564624</v>
      </c>
      <c r="Z696" s="37">
        <f t="shared" si="266"/>
        <v>0.42013600000000001</v>
      </c>
      <c r="AA696" s="37" t="str">
        <f t="shared" si="267"/>
        <v/>
      </c>
      <c r="AB696" s="37" t="str">
        <f t="shared" si="268"/>
        <v/>
      </c>
      <c r="AC696" s="76">
        <f t="shared" si="279"/>
        <v>935.96446264893405</v>
      </c>
      <c r="AD696" s="76">
        <f t="shared" si="280"/>
        <v>0</v>
      </c>
      <c r="AE696" s="76">
        <f t="shared" si="286"/>
        <v>0</v>
      </c>
      <c r="AF696" s="76" t="str">
        <f t="shared" si="281"/>
        <v/>
      </c>
      <c r="AG696" s="37" t="str">
        <f t="shared" si="269"/>
        <v/>
      </c>
      <c r="AH696" s="37" t="str">
        <f t="shared" si="270"/>
        <v/>
      </c>
      <c r="AI696" s="38">
        <f t="shared" si="282"/>
        <v>935.96</v>
      </c>
      <c r="AJ696" s="38">
        <f t="shared" si="271"/>
        <v>935.96</v>
      </c>
      <c r="AK696" s="36">
        <f t="shared" si="272"/>
        <v>1741362</v>
      </c>
      <c r="AL696" s="39">
        <f t="shared" si="273"/>
        <v>0.12439734468690533</v>
      </c>
      <c r="AM696" s="36">
        <f t="shared" si="283"/>
        <v>65573.945496842469</v>
      </c>
      <c r="AN696" s="36">
        <f t="shared" si="284"/>
        <v>1279803</v>
      </c>
      <c r="AO696" s="36">
        <f t="shared" si="274"/>
        <v>22280</v>
      </c>
      <c r="AP696" s="36">
        <f t="shared" si="275"/>
        <v>28231.200000000001</v>
      </c>
      <c r="AQ696" s="36">
        <f t="shared" si="285"/>
        <v>1191949</v>
      </c>
      <c r="AR696" s="40">
        <f t="shared" si="276"/>
        <v>1279803</v>
      </c>
      <c r="AS696" s="37"/>
      <c r="AT696" s="37">
        <f t="shared" si="277"/>
        <v>1</v>
      </c>
    </row>
    <row r="697" spans="1:46" ht="15" customHeight="1" x14ac:dyDescent="0.25">
      <c r="A697" s="43">
        <v>50</v>
      </c>
      <c r="B697" s="43">
        <v>1200</v>
      </c>
      <c r="C697" s="44" t="s">
        <v>682</v>
      </c>
      <c r="D697" s="35">
        <v>7530</v>
      </c>
      <c r="E697" s="36">
        <v>62</v>
      </c>
      <c r="F697" s="58">
        <f t="shared" si="262"/>
        <v>1.7923916894982539</v>
      </c>
      <c r="G697" s="52">
        <v>13</v>
      </c>
      <c r="H697" s="52">
        <v>23</v>
      </c>
      <c r="I697" s="37">
        <f t="shared" si="287"/>
        <v>56.521699999999996</v>
      </c>
      <c r="J697" s="37">
        <v>85</v>
      </c>
      <c r="K697" s="37">
        <v>95</v>
      </c>
      <c r="L697" s="37">
        <v>78</v>
      </c>
      <c r="M697" s="37">
        <v>76</v>
      </c>
      <c r="N697" s="48">
        <v>61</v>
      </c>
      <c r="O697" s="55">
        <v>63</v>
      </c>
      <c r="P697" s="45">
        <f t="shared" si="263"/>
        <v>95</v>
      </c>
      <c r="Q697" s="38">
        <f t="shared" si="264"/>
        <v>34.74</v>
      </c>
      <c r="R697" s="65">
        <v>1996000</v>
      </c>
      <c r="S697" s="65">
        <v>8665700</v>
      </c>
      <c r="T697" s="66">
        <f t="shared" si="265"/>
        <v>23.033338000000001</v>
      </c>
      <c r="U697" s="36">
        <v>8</v>
      </c>
      <c r="V697">
        <v>45</v>
      </c>
      <c r="W697">
        <f t="shared" si="278"/>
        <v>17.78</v>
      </c>
      <c r="X697" s="57">
        <v>96580.115469728</v>
      </c>
      <c r="Y697" s="46">
        <v>50400</v>
      </c>
      <c r="Z697" s="37">
        <f t="shared" si="266"/>
        <v>0.42013600000000001</v>
      </c>
      <c r="AA697" s="37" t="str">
        <f t="shared" si="267"/>
        <v/>
      </c>
      <c r="AB697" s="37" t="str">
        <f t="shared" si="268"/>
        <v/>
      </c>
      <c r="AC697" s="76">
        <f t="shared" si="279"/>
        <v>592.38509920130582</v>
      </c>
      <c r="AD697" s="76">
        <f t="shared" si="280"/>
        <v>0</v>
      </c>
      <c r="AE697" s="76">
        <f t="shared" si="286"/>
        <v>0</v>
      </c>
      <c r="AF697" s="76" t="str">
        <f t="shared" si="281"/>
        <v/>
      </c>
      <c r="AG697" s="37" t="str">
        <f t="shared" si="269"/>
        <v/>
      </c>
      <c r="AH697" s="37" t="str">
        <f t="shared" si="270"/>
        <v/>
      </c>
      <c r="AI697" s="38">
        <f t="shared" si="282"/>
        <v>592.39</v>
      </c>
      <c r="AJ697" s="38">
        <f t="shared" si="271"/>
        <v>592.39</v>
      </c>
      <c r="AK697" s="36">
        <f t="shared" si="272"/>
        <v>0</v>
      </c>
      <c r="AL697" s="39">
        <f t="shared" si="273"/>
        <v>0.12439734468690533</v>
      </c>
      <c r="AM697" s="36">
        <f t="shared" si="283"/>
        <v>-936.71200549239711</v>
      </c>
      <c r="AN697" s="36">
        <f t="shared" si="284"/>
        <v>0</v>
      </c>
      <c r="AO697" s="36">
        <f t="shared" si="274"/>
        <v>620</v>
      </c>
      <c r="AP697" s="36">
        <f t="shared" si="275"/>
        <v>2520</v>
      </c>
      <c r="AQ697" s="36">
        <f t="shared" si="285"/>
        <v>6910</v>
      </c>
      <c r="AR697" s="40">
        <f t="shared" si="276"/>
        <v>6910</v>
      </c>
      <c r="AS697" s="37"/>
      <c r="AT697" s="37">
        <f t="shared" si="277"/>
        <v>1</v>
      </c>
    </row>
    <row r="698" spans="1:46" ht="15" customHeight="1" x14ac:dyDescent="0.25">
      <c r="A698" s="43">
        <v>73</v>
      </c>
      <c r="B698" s="43">
        <v>8600</v>
      </c>
      <c r="C698" s="44" t="s">
        <v>683</v>
      </c>
      <c r="D698" s="35">
        <v>459159</v>
      </c>
      <c r="E698" s="36">
        <v>19522</v>
      </c>
      <c r="F698" s="58">
        <f t="shared" si="262"/>
        <v>4.2905243084366909</v>
      </c>
      <c r="G698" s="52">
        <v>106</v>
      </c>
      <c r="H698" s="52">
        <v>7482</v>
      </c>
      <c r="I698" s="37">
        <f t="shared" si="287"/>
        <v>1.4167000000000001</v>
      </c>
      <c r="J698" s="37">
        <v>1323</v>
      </c>
      <c r="K698" s="37">
        <v>3427</v>
      </c>
      <c r="L698" s="37">
        <v>5393</v>
      </c>
      <c r="M698" s="37">
        <v>9641</v>
      </c>
      <c r="N698" s="45">
        <v>15876</v>
      </c>
      <c r="O698" s="55">
        <v>19351</v>
      </c>
      <c r="P698" s="45">
        <f t="shared" si="263"/>
        <v>19351</v>
      </c>
      <c r="Q698" s="38">
        <f t="shared" si="264"/>
        <v>0</v>
      </c>
      <c r="R698" s="65">
        <v>255487000</v>
      </c>
      <c r="S698" s="65">
        <v>1939713800</v>
      </c>
      <c r="T698" s="66">
        <f t="shared" si="265"/>
        <v>13.171376</v>
      </c>
      <c r="U698" s="36">
        <v>2363</v>
      </c>
      <c r="V698">
        <v>19096</v>
      </c>
      <c r="W698">
        <f t="shared" si="278"/>
        <v>12.37</v>
      </c>
      <c r="X698" s="57">
        <v>20578119.680349302</v>
      </c>
      <c r="Y698" s="46">
        <v>7867733</v>
      </c>
      <c r="Z698" s="37">
        <f t="shared" si="266"/>
        <v>0.42013600000000001</v>
      </c>
      <c r="AA698" s="37" t="str">
        <f t="shared" si="267"/>
        <v/>
      </c>
      <c r="AB698" s="37" t="str">
        <f t="shared" si="268"/>
        <v/>
      </c>
      <c r="AC698" s="76">
        <f t="shared" si="279"/>
        <v>0</v>
      </c>
      <c r="AD698" s="76">
        <f t="shared" si="280"/>
        <v>0</v>
      </c>
      <c r="AE698" s="76">
        <f t="shared" si="286"/>
        <v>601.11400650559983</v>
      </c>
      <c r="AF698" s="76" t="str">
        <f t="shared" si="281"/>
        <v/>
      </c>
      <c r="AG698" s="37" t="str">
        <f t="shared" si="269"/>
        <v/>
      </c>
      <c r="AH698" s="37" t="str">
        <f t="shared" si="270"/>
        <v/>
      </c>
      <c r="AI698" s="38">
        <f t="shared" si="282"/>
        <v>601.11</v>
      </c>
      <c r="AJ698" s="38">
        <f t="shared" si="271"/>
        <v>601.11</v>
      </c>
      <c r="AK698" s="36">
        <f t="shared" si="272"/>
        <v>3089261</v>
      </c>
      <c r="AL698" s="39">
        <f t="shared" si="273"/>
        <v>0.12439734468690533</v>
      </c>
      <c r="AM698" s="36">
        <f t="shared" si="283"/>
        <v>327177.70505571907</v>
      </c>
      <c r="AN698" s="36">
        <f t="shared" si="284"/>
        <v>786337</v>
      </c>
      <c r="AO698" s="36">
        <f t="shared" si="274"/>
        <v>195220</v>
      </c>
      <c r="AP698" s="36">
        <f t="shared" si="275"/>
        <v>393386.65</v>
      </c>
      <c r="AQ698" s="36">
        <f t="shared" si="285"/>
        <v>263939</v>
      </c>
      <c r="AR698" s="40">
        <f t="shared" si="276"/>
        <v>786337</v>
      </c>
      <c r="AS698" s="37"/>
      <c r="AT698" s="37">
        <f t="shared" si="277"/>
        <v>1</v>
      </c>
    </row>
    <row r="699" spans="1:46" ht="15" customHeight="1" x14ac:dyDescent="0.25">
      <c r="A699" s="43">
        <v>73</v>
      </c>
      <c r="B699" s="43">
        <v>3100</v>
      </c>
      <c r="C699" s="44" t="s">
        <v>684</v>
      </c>
      <c r="D699" s="35">
        <v>1244122</v>
      </c>
      <c r="E699" s="36">
        <v>4624</v>
      </c>
      <c r="F699" s="58">
        <f t="shared" si="262"/>
        <v>3.6650178254124728</v>
      </c>
      <c r="G699" s="52">
        <v>553</v>
      </c>
      <c r="H699" s="52">
        <v>2200</v>
      </c>
      <c r="I699" s="37">
        <f t="shared" si="287"/>
        <v>25.136399999999998</v>
      </c>
      <c r="J699" s="37">
        <v>3750</v>
      </c>
      <c r="K699" s="37">
        <v>3709</v>
      </c>
      <c r="L699" s="37">
        <v>3581</v>
      </c>
      <c r="M699" s="37">
        <v>3930</v>
      </c>
      <c r="N699" s="45">
        <v>4317</v>
      </c>
      <c r="O699" s="55">
        <v>4555</v>
      </c>
      <c r="P699" s="45">
        <f t="shared" si="263"/>
        <v>4555</v>
      </c>
      <c r="Q699" s="38">
        <f t="shared" si="264"/>
        <v>0</v>
      </c>
      <c r="R699" s="65">
        <v>90607900</v>
      </c>
      <c r="S699" s="65">
        <v>414542200</v>
      </c>
      <c r="T699" s="66">
        <f t="shared" si="265"/>
        <v>21.857340000000001</v>
      </c>
      <c r="U699" s="36">
        <v>955</v>
      </c>
      <c r="V699">
        <v>4531</v>
      </c>
      <c r="W699">
        <f t="shared" si="278"/>
        <v>21.08</v>
      </c>
      <c r="X699" s="57">
        <v>4401075.7554839496</v>
      </c>
      <c r="Y699" s="46">
        <v>2092267</v>
      </c>
      <c r="Z699" s="37">
        <f t="shared" si="266"/>
        <v>0.42013600000000001</v>
      </c>
      <c r="AA699" s="37" t="str">
        <f t="shared" si="267"/>
        <v/>
      </c>
      <c r="AB699" s="37" t="str">
        <f t="shared" si="268"/>
        <v/>
      </c>
      <c r="AC699" s="76">
        <f t="shared" si="279"/>
        <v>0</v>
      </c>
      <c r="AD699" s="76">
        <f t="shared" si="280"/>
        <v>996.25393193499986</v>
      </c>
      <c r="AE699" s="76">
        <f t="shared" si="286"/>
        <v>0</v>
      </c>
      <c r="AF699" s="76" t="str">
        <f t="shared" si="281"/>
        <v/>
      </c>
      <c r="AG699" s="37" t="str">
        <f t="shared" si="269"/>
        <v/>
      </c>
      <c r="AH699" s="37" t="str">
        <f t="shared" si="270"/>
        <v/>
      </c>
      <c r="AI699" s="38">
        <f t="shared" si="282"/>
        <v>996.25</v>
      </c>
      <c r="AJ699" s="38">
        <f t="shared" si="271"/>
        <v>996.25</v>
      </c>
      <c r="AK699" s="36">
        <f t="shared" si="272"/>
        <v>2757610</v>
      </c>
      <c r="AL699" s="39">
        <f t="shared" si="273"/>
        <v>0.12439734468690533</v>
      </c>
      <c r="AM699" s="36">
        <f t="shared" si="283"/>
        <v>188273.88841549496</v>
      </c>
      <c r="AN699" s="36">
        <f t="shared" si="284"/>
        <v>1432396</v>
      </c>
      <c r="AO699" s="36">
        <f t="shared" si="274"/>
        <v>46240</v>
      </c>
      <c r="AP699" s="36">
        <f t="shared" si="275"/>
        <v>104613.35</v>
      </c>
      <c r="AQ699" s="36">
        <f t="shared" si="285"/>
        <v>1197882</v>
      </c>
      <c r="AR699" s="40">
        <f t="shared" si="276"/>
        <v>1432396</v>
      </c>
      <c r="AS699" s="37"/>
      <c r="AT699" s="37">
        <f t="shared" si="277"/>
        <v>1</v>
      </c>
    </row>
    <row r="700" spans="1:46" ht="15" customHeight="1" x14ac:dyDescent="0.25">
      <c r="A700" s="43">
        <v>5</v>
      </c>
      <c r="B700" s="43">
        <v>900</v>
      </c>
      <c r="C700" s="44" t="s">
        <v>685</v>
      </c>
      <c r="D700" s="35">
        <v>2353217</v>
      </c>
      <c r="E700" s="36">
        <v>13730</v>
      </c>
      <c r="F700" s="58">
        <f t="shared" si="262"/>
        <v>4.1376705372367555</v>
      </c>
      <c r="G700" s="52">
        <v>414</v>
      </c>
      <c r="H700" s="52">
        <v>5684</v>
      </c>
      <c r="I700" s="37">
        <f t="shared" si="287"/>
        <v>7.2835999999999999</v>
      </c>
      <c r="J700" s="37">
        <v>5051</v>
      </c>
      <c r="K700" s="37">
        <v>5793</v>
      </c>
      <c r="L700" s="37">
        <v>7825</v>
      </c>
      <c r="M700" s="37">
        <v>10213</v>
      </c>
      <c r="N700" s="45">
        <v>12773</v>
      </c>
      <c r="O700" s="55">
        <v>13862</v>
      </c>
      <c r="P700" s="45">
        <f t="shared" si="263"/>
        <v>13862</v>
      </c>
      <c r="Q700" s="38">
        <f t="shared" si="264"/>
        <v>0.95</v>
      </c>
      <c r="R700" s="65">
        <v>149915100</v>
      </c>
      <c r="S700" s="65">
        <v>1152716400</v>
      </c>
      <c r="T700" s="66">
        <f t="shared" si="265"/>
        <v>13.005376</v>
      </c>
      <c r="U700" s="36">
        <v>1869</v>
      </c>
      <c r="V700">
        <v>13830</v>
      </c>
      <c r="W700">
        <f t="shared" si="278"/>
        <v>13.51</v>
      </c>
      <c r="X700" s="57">
        <v>12205072.861692401</v>
      </c>
      <c r="Y700" s="46">
        <v>4822228</v>
      </c>
      <c r="Z700" s="37">
        <f t="shared" si="266"/>
        <v>0.42013600000000001</v>
      </c>
      <c r="AA700" s="37" t="str">
        <f t="shared" si="267"/>
        <v/>
      </c>
      <c r="AB700" s="37" t="str">
        <f t="shared" si="268"/>
        <v/>
      </c>
      <c r="AC700" s="76">
        <f t="shared" si="279"/>
        <v>0</v>
      </c>
      <c r="AD700" s="76">
        <f t="shared" si="280"/>
        <v>0</v>
      </c>
      <c r="AE700" s="76">
        <f t="shared" si="286"/>
        <v>683.28688022560004</v>
      </c>
      <c r="AF700" s="76" t="str">
        <f t="shared" si="281"/>
        <v/>
      </c>
      <c r="AG700" s="37" t="str">
        <f t="shared" si="269"/>
        <v/>
      </c>
      <c r="AH700" s="37" t="str">
        <f t="shared" si="270"/>
        <v/>
      </c>
      <c r="AI700" s="38">
        <f t="shared" si="282"/>
        <v>683.29</v>
      </c>
      <c r="AJ700" s="38">
        <f t="shared" si="271"/>
        <v>683.29</v>
      </c>
      <c r="AK700" s="36">
        <f t="shared" si="272"/>
        <v>4253781</v>
      </c>
      <c r="AL700" s="39">
        <f t="shared" si="273"/>
        <v>0.12439734468690533</v>
      </c>
      <c r="AM700" s="36">
        <f t="shared" si="283"/>
        <v>236425.11500752353</v>
      </c>
      <c r="AN700" s="36">
        <f t="shared" si="284"/>
        <v>2589642</v>
      </c>
      <c r="AO700" s="36">
        <f t="shared" si="274"/>
        <v>137300</v>
      </c>
      <c r="AP700" s="36">
        <f t="shared" si="275"/>
        <v>241111.40000000002</v>
      </c>
      <c r="AQ700" s="36">
        <f t="shared" si="285"/>
        <v>2215917</v>
      </c>
      <c r="AR700" s="40">
        <f t="shared" si="276"/>
        <v>2589642</v>
      </c>
      <c r="AS700" s="37"/>
      <c r="AT700" s="37">
        <f t="shared" si="277"/>
        <v>1</v>
      </c>
    </row>
    <row r="701" spans="1:46" ht="15" customHeight="1" x14ac:dyDescent="0.25">
      <c r="A701" s="43">
        <v>70</v>
      </c>
      <c r="B701" s="43">
        <v>900</v>
      </c>
      <c r="C701" s="44" t="s">
        <v>686</v>
      </c>
      <c r="D701" s="35">
        <v>0</v>
      </c>
      <c r="E701" s="36">
        <v>32516</v>
      </c>
      <c r="F701" s="58">
        <f t="shared" si="262"/>
        <v>4.5120971148810129</v>
      </c>
      <c r="G701" s="52">
        <v>92</v>
      </c>
      <c r="H701" s="52">
        <v>11556</v>
      </c>
      <c r="I701" s="37">
        <f t="shared" si="287"/>
        <v>0.79609999999999992</v>
      </c>
      <c r="J701" s="37">
        <v>3611</v>
      </c>
      <c r="K701" s="37">
        <v>3954</v>
      </c>
      <c r="L701" s="37">
        <v>9906</v>
      </c>
      <c r="M701" s="37">
        <v>21115</v>
      </c>
      <c r="N701" s="45">
        <v>26911</v>
      </c>
      <c r="O701" s="55">
        <v>32465</v>
      </c>
      <c r="P701" s="45">
        <f t="shared" si="263"/>
        <v>32465</v>
      </c>
      <c r="Q701" s="38">
        <f t="shared" si="264"/>
        <v>0</v>
      </c>
      <c r="R701" s="65">
        <v>665812000</v>
      </c>
      <c r="S701" s="65">
        <v>5196217951</v>
      </c>
      <c r="T701" s="66">
        <f t="shared" si="265"/>
        <v>12.813395999999999</v>
      </c>
      <c r="U701" s="36">
        <v>3362</v>
      </c>
      <c r="V701">
        <v>32092</v>
      </c>
      <c r="W701">
        <f t="shared" si="278"/>
        <v>10.48</v>
      </c>
      <c r="X701" s="57">
        <v>51736854.560179599</v>
      </c>
      <c r="Y701" s="46">
        <v>20037010</v>
      </c>
      <c r="Z701" s="37">
        <f t="shared" si="266"/>
        <v>0.42013600000000001</v>
      </c>
      <c r="AA701" s="37" t="str">
        <f t="shared" si="267"/>
        <v/>
      </c>
      <c r="AB701" s="37" t="str">
        <f t="shared" si="268"/>
        <v/>
      </c>
      <c r="AC701" s="76">
        <f t="shared" si="279"/>
        <v>0</v>
      </c>
      <c r="AD701" s="76">
        <f t="shared" si="280"/>
        <v>0</v>
      </c>
      <c r="AE701" s="76">
        <f t="shared" si="286"/>
        <v>567.65966606259997</v>
      </c>
      <c r="AF701" s="76" t="str">
        <f t="shared" si="281"/>
        <v/>
      </c>
      <c r="AG701" s="37" t="str">
        <f t="shared" si="269"/>
        <v/>
      </c>
      <c r="AH701" s="37" t="str">
        <f t="shared" si="270"/>
        <v/>
      </c>
      <c r="AI701" s="38">
        <f t="shared" si="282"/>
        <v>567.66</v>
      </c>
      <c r="AJ701" s="38">
        <f t="shared" si="271"/>
        <v>567.66</v>
      </c>
      <c r="AK701" s="36">
        <f t="shared" si="272"/>
        <v>0</v>
      </c>
      <c r="AL701" s="39">
        <f t="shared" si="273"/>
        <v>0.12439734468690533</v>
      </c>
      <c r="AM701" s="36">
        <f t="shared" si="283"/>
        <v>0</v>
      </c>
      <c r="AN701" s="36">
        <f t="shared" si="284"/>
        <v>0</v>
      </c>
      <c r="AO701" s="36">
        <f t="shared" si="274"/>
        <v>325160</v>
      </c>
      <c r="AP701" s="36">
        <f t="shared" si="275"/>
        <v>1001850.5</v>
      </c>
      <c r="AQ701" s="36">
        <f t="shared" si="285"/>
        <v>-325160</v>
      </c>
      <c r="AR701" s="40">
        <f t="shared" si="276"/>
        <v>0</v>
      </c>
      <c r="AS701" s="37"/>
      <c r="AT701" s="37">
        <f t="shared" si="277"/>
        <v>0</v>
      </c>
    </row>
    <row r="702" spans="1:46" ht="15" customHeight="1" x14ac:dyDescent="0.25">
      <c r="A702" s="43">
        <v>82</v>
      </c>
      <c r="B702" s="43">
        <v>400</v>
      </c>
      <c r="C702" s="44" t="s">
        <v>687</v>
      </c>
      <c r="D702" s="35">
        <v>0</v>
      </c>
      <c r="E702" s="36">
        <v>4034</v>
      </c>
      <c r="F702" s="58">
        <f t="shared" si="262"/>
        <v>3.6057358938767465</v>
      </c>
      <c r="G702" s="52">
        <v>159</v>
      </c>
      <c r="H702" s="52">
        <v>1559</v>
      </c>
      <c r="I702" s="37">
        <f t="shared" si="287"/>
        <v>10.1988</v>
      </c>
      <c r="J702" s="37">
        <v>1513</v>
      </c>
      <c r="K702" s="37">
        <v>2858</v>
      </c>
      <c r="L702" s="37">
        <v>3197</v>
      </c>
      <c r="M702" s="37">
        <v>3692</v>
      </c>
      <c r="N702" s="45">
        <v>3936</v>
      </c>
      <c r="O702" s="55">
        <v>3984</v>
      </c>
      <c r="P702" s="45">
        <f t="shared" si="263"/>
        <v>3984</v>
      </c>
      <c r="Q702" s="38">
        <f t="shared" si="264"/>
        <v>0</v>
      </c>
      <c r="R702" s="65">
        <v>34526400</v>
      </c>
      <c r="S702" s="65">
        <v>989246800</v>
      </c>
      <c r="T702" s="66">
        <f t="shared" si="265"/>
        <v>3.4901710000000001</v>
      </c>
      <c r="U702" s="36">
        <v>945</v>
      </c>
      <c r="V702">
        <v>3971</v>
      </c>
      <c r="W702">
        <f t="shared" si="278"/>
        <v>23.8</v>
      </c>
      <c r="X702" s="57">
        <v>8913410.0481559206</v>
      </c>
      <c r="Y702" s="46">
        <v>2579052</v>
      </c>
      <c r="Z702" s="37">
        <f t="shared" si="266"/>
        <v>0.42013600000000001</v>
      </c>
      <c r="AA702" s="37" t="str">
        <f t="shared" si="267"/>
        <v/>
      </c>
      <c r="AB702" s="37" t="str">
        <f t="shared" si="268"/>
        <v/>
      </c>
      <c r="AC702" s="76">
        <f t="shared" si="279"/>
        <v>0</v>
      </c>
      <c r="AD702" s="76">
        <f t="shared" si="280"/>
        <v>687.08512416974997</v>
      </c>
      <c r="AE702" s="76">
        <f t="shared" si="286"/>
        <v>0</v>
      </c>
      <c r="AF702" s="76" t="str">
        <f t="shared" si="281"/>
        <v/>
      </c>
      <c r="AG702" s="37" t="str">
        <f t="shared" si="269"/>
        <v/>
      </c>
      <c r="AH702" s="37" t="str">
        <f t="shared" si="270"/>
        <v/>
      </c>
      <c r="AI702" s="38">
        <f t="shared" si="282"/>
        <v>687.09</v>
      </c>
      <c r="AJ702" s="38">
        <f t="shared" si="271"/>
        <v>687.09</v>
      </c>
      <c r="AK702" s="36">
        <f t="shared" si="272"/>
        <v>0</v>
      </c>
      <c r="AL702" s="39">
        <f t="shared" si="273"/>
        <v>0.12439734468690533</v>
      </c>
      <c r="AM702" s="36">
        <f t="shared" si="283"/>
        <v>0</v>
      </c>
      <c r="AN702" s="36">
        <f t="shared" si="284"/>
        <v>0</v>
      </c>
      <c r="AO702" s="36">
        <f t="shared" si="274"/>
        <v>40340</v>
      </c>
      <c r="AP702" s="36">
        <f t="shared" si="275"/>
        <v>128952.6</v>
      </c>
      <c r="AQ702" s="36">
        <f t="shared" si="285"/>
        <v>-40340</v>
      </c>
      <c r="AR702" s="40">
        <f t="shared" si="276"/>
        <v>0</v>
      </c>
      <c r="AS702" s="37"/>
      <c r="AT702" s="37">
        <f t="shared" si="277"/>
        <v>0</v>
      </c>
    </row>
    <row r="703" spans="1:46" ht="15" customHeight="1" x14ac:dyDescent="0.25">
      <c r="A703" s="43">
        <v>9</v>
      </c>
      <c r="B703" s="43">
        <v>1500</v>
      </c>
      <c r="C703" s="44" t="s">
        <v>688</v>
      </c>
      <c r="D703" s="35">
        <v>239057</v>
      </c>
      <c r="E703" s="36">
        <v>996</v>
      </c>
      <c r="F703" s="58">
        <f t="shared" si="262"/>
        <v>2.9982593384236988</v>
      </c>
      <c r="G703" s="52">
        <v>46</v>
      </c>
      <c r="H703" s="52">
        <v>475</v>
      </c>
      <c r="I703" s="37">
        <f t="shared" si="287"/>
        <v>9.6842000000000006</v>
      </c>
      <c r="J703" s="37">
        <v>1132</v>
      </c>
      <c r="K703" s="37">
        <v>1050</v>
      </c>
      <c r="L703" s="37">
        <v>878</v>
      </c>
      <c r="M703" s="37">
        <v>838</v>
      </c>
      <c r="N703" s="48">
        <v>991</v>
      </c>
      <c r="O703" s="55">
        <v>987</v>
      </c>
      <c r="P703" s="45">
        <f t="shared" si="263"/>
        <v>1132</v>
      </c>
      <c r="Q703" s="38">
        <f t="shared" si="264"/>
        <v>12.01</v>
      </c>
      <c r="R703" s="65">
        <v>12850600</v>
      </c>
      <c r="S703" s="65">
        <v>101413176</v>
      </c>
      <c r="T703" s="66">
        <f t="shared" si="265"/>
        <v>12.671529</v>
      </c>
      <c r="U703" s="36">
        <v>206</v>
      </c>
      <c r="V703">
        <v>1115</v>
      </c>
      <c r="W703">
        <f t="shared" si="278"/>
        <v>18.48</v>
      </c>
      <c r="X703" s="57">
        <v>952724.91221586801</v>
      </c>
      <c r="Y703" s="46">
        <v>318698</v>
      </c>
      <c r="Z703" s="37">
        <f t="shared" si="266"/>
        <v>0.42013600000000001</v>
      </c>
      <c r="AA703" s="37" t="str">
        <f t="shared" si="267"/>
        <v/>
      </c>
      <c r="AB703" s="37" t="str">
        <f t="shared" si="268"/>
        <v/>
      </c>
      <c r="AC703" s="76">
        <f t="shared" si="279"/>
        <v>858.73352789301134</v>
      </c>
      <c r="AD703" s="76">
        <f t="shared" si="280"/>
        <v>0</v>
      </c>
      <c r="AE703" s="76">
        <f t="shared" si="286"/>
        <v>0</v>
      </c>
      <c r="AF703" s="76" t="str">
        <f t="shared" si="281"/>
        <v/>
      </c>
      <c r="AG703" s="37" t="str">
        <f t="shared" si="269"/>
        <v/>
      </c>
      <c r="AH703" s="37" t="str">
        <f t="shared" si="270"/>
        <v/>
      </c>
      <c r="AI703" s="38">
        <f t="shared" si="282"/>
        <v>858.73</v>
      </c>
      <c r="AJ703" s="38">
        <f t="shared" si="271"/>
        <v>858.73</v>
      </c>
      <c r="AK703" s="36">
        <f t="shared" si="272"/>
        <v>455021</v>
      </c>
      <c r="AL703" s="39">
        <f t="shared" si="273"/>
        <v>0.12439734468690533</v>
      </c>
      <c r="AM703" s="36">
        <f t="shared" si="283"/>
        <v>26865.348147962824</v>
      </c>
      <c r="AN703" s="36">
        <f t="shared" si="284"/>
        <v>265922</v>
      </c>
      <c r="AO703" s="36">
        <f t="shared" si="274"/>
        <v>9960</v>
      </c>
      <c r="AP703" s="36">
        <f t="shared" si="275"/>
        <v>15934.900000000001</v>
      </c>
      <c r="AQ703" s="36">
        <f t="shared" si="285"/>
        <v>229097</v>
      </c>
      <c r="AR703" s="40">
        <f t="shared" si="276"/>
        <v>265922</v>
      </c>
      <c r="AS703" s="37"/>
      <c r="AT703" s="37">
        <f t="shared" si="277"/>
        <v>1</v>
      </c>
    </row>
    <row r="704" spans="1:46" ht="15" customHeight="1" x14ac:dyDescent="0.25">
      <c r="A704" s="43">
        <v>64</v>
      </c>
      <c r="B704" s="43">
        <v>1200</v>
      </c>
      <c r="C704" s="44" t="s">
        <v>689</v>
      </c>
      <c r="D704" s="35">
        <v>17633</v>
      </c>
      <c r="E704" s="36">
        <v>81</v>
      </c>
      <c r="F704" s="58">
        <f t="shared" si="262"/>
        <v>1.9084850188786497</v>
      </c>
      <c r="G704" s="52">
        <v>22</v>
      </c>
      <c r="H704" s="52">
        <v>36</v>
      </c>
      <c r="I704" s="37">
        <f t="shared" si="287"/>
        <v>61.111099999999993</v>
      </c>
      <c r="J704" s="37">
        <v>132</v>
      </c>
      <c r="K704" s="37">
        <v>90</v>
      </c>
      <c r="L704" s="37">
        <v>87</v>
      </c>
      <c r="M704" s="37">
        <v>77</v>
      </c>
      <c r="N704" s="48">
        <v>86</v>
      </c>
      <c r="O704" s="55">
        <v>82</v>
      </c>
      <c r="P704" s="45">
        <f t="shared" si="263"/>
        <v>132</v>
      </c>
      <c r="Q704" s="38">
        <f t="shared" si="264"/>
        <v>38.64</v>
      </c>
      <c r="R704" s="65">
        <v>116100</v>
      </c>
      <c r="S704" s="65">
        <v>5486207</v>
      </c>
      <c r="T704" s="66">
        <f t="shared" si="265"/>
        <v>2.1162160000000001</v>
      </c>
      <c r="U704" s="36">
        <v>10</v>
      </c>
      <c r="V704">
        <v>79</v>
      </c>
      <c r="W704">
        <f t="shared" si="278"/>
        <v>12.66</v>
      </c>
      <c r="X704" s="57">
        <v>35448.1223337091</v>
      </c>
      <c r="Y704" s="46">
        <v>40000</v>
      </c>
      <c r="Z704" s="37">
        <f t="shared" si="266"/>
        <v>0.42013600000000001</v>
      </c>
      <c r="AA704" s="37" t="str">
        <f t="shared" si="267"/>
        <v/>
      </c>
      <c r="AB704" s="37" t="str">
        <f t="shared" si="268"/>
        <v/>
      </c>
      <c r="AC704" s="76">
        <f t="shared" si="279"/>
        <v>618.02744551485955</v>
      </c>
      <c r="AD704" s="76">
        <f t="shared" si="280"/>
        <v>0</v>
      </c>
      <c r="AE704" s="76">
        <f t="shared" si="286"/>
        <v>0</v>
      </c>
      <c r="AF704" s="76" t="str">
        <f t="shared" si="281"/>
        <v/>
      </c>
      <c r="AG704" s="37" t="str">
        <f t="shared" si="269"/>
        <v/>
      </c>
      <c r="AH704" s="37" t="str">
        <f t="shared" si="270"/>
        <v/>
      </c>
      <c r="AI704" s="38">
        <f t="shared" si="282"/>
        <v>618.03</v>
      </c>
      <c r="AJ704" s="38">
        <f t="shared" si="271"/>
        <v>618.03</v>
      </c>
      <c r="AK704" s="36">
        <f t="shared" si="272"/>
        <v>35167</v>
      </c>
      <c r="AL704" s="39">
        <f t="shared" si="273"/>
        <v>0.12439734468690533</v>
      </c>
      <c r="AM704" s="36">
        <f t="shared" si="283"/>
        <v>2181.183041740198</v>
      </c>
      <c r="AN704" s="36">
        <f t="shared" si="284"/>
        <v>19814</v>
      </c>
      <c r="AO704" s="36">
        <f t="shared" si="274"/>
        <v>810</v>
      </c>
      <c r="AP704" s="36">
        <f t="shared" si="275"/>
        <v>2000</v>
      </c>
      <c r="AQ704" s="36">
        <f t="shared" si="285"/>
        <v>16823</v>
      </c>
      <c r="AR704" s="40">
        <f t="shared" si="276"/>
        <v>19814</v>
      </c>
      <c r="AS704" s="37"/>
      <c r="AT704" s="37">
        <f t="shared" si="277"/>
        <v>1</v>
      </c>
    </row>
    <row r="705" spans="1:46" ht="15" customHeight="1" x14ac:dyDescent="0.25">
      <c r="A705" s="43">
        <v>80</v>
      </c>
      <c r="B705" s="43">
        <v>400</v>
      </c>
      <c r="C705" s="44" t="s">
        <v>690</v>
      </c>
      <c r="D705" s="35">
        <v>257317</v>
      </c>
      <c r="E705" s="36">
        <v>738</v>
      </c>
      <c r="F705" s="58">
        <f t="shared" si="262"/>
        <v>2.8680563618230415</v>
      </c>
      <c r="G705" s="52">
        <v>118</v>
      </c>
      <c r="H705" s="52">
        <v>389</v>
      </c>
      <c r="I705" s="37">
        <f t="shared" si="287"/>
        <v>30.334199999999999</v>
      </c>
      <c r="J705" s="37">
        <v>668</v>
      </c>
      <c r="K705" s="37">
        <v>774</v>
      </c>
      <c r="L705" s="37">
        <v>662</v>
      </c>
      <c r="M705" s="37">
        <v>710</v>
      </c>
      <c r="N705" s="48">
        <v>711</v>
      </c>
      <c r="O705" s="55">
        <v>741</v>
      </c>
      <c r="P705" s="45">
        <f t="shared" si="263"/>
        <v>774</v>
      </c>
      <c r="Q705" s="38">
        <f t="shared" si="264"/>
        <v>4.6500000000000004</v>
      </c>
      <c r="R705" s="65">
        <v>6536000</v>
      </c>
      <c r="S705" s="65">
        <v>31686033</v>
      </c>
      <c r="T705" s="66">
        <f t="shared" si="265"/>
        <v>20.627385</v>
      </c>
      <c r="U705" s="36">
        <v>174</v>
      </c>
      <c r="V705">
        <v>809</v>
      </c>
      <c r="W705">
        <f t="shared" si="278"/>
        <v>21.51</v>
      </c>
      <c r="X705" s="57">
        <v>285685.95046900399</v>
      </c>
      <c r="Y705" s="46">
        <v>380453</v>
      </c>
      <c r="Z705" s="37">
        <f t="shared" si="266"/>
        <v>0.42013600000000001</v>
      </c>
      <c r="AA705" s="37" t="str">
        <f t="shared" si="267"/>
        <v/>
      </c>
      <c r="AB705" s="37" t="str">
        <f t="shared" si="268"/>
        <v/>
      </c>
      <c r="AC705" s="76">
        <f t="shared" si="279"/>
        <v>829.97468503038795</v>
      </c>
      <c r="AD705" s="76">
        <f t="shared" si="280"/>
        <v>0</v>
      </c>
      <c r="AE705" s="76">
        <f t="shared" si="286"/>
        <v>0</v>
      </c>
      <c r="AF705" s="76" t="str">
        <f t="shared" si="281"/>
        <v/>
      </c>
      <c r="AG705" s="37" t="str">
        <f t="shared" si="269"/>
        <v/>
      </c>
      <c r="AH705" s="37" t="str">
        <f t="shared" si="270"/>
        <v/>
      </c>
      <c r="AI705" s="38">
        <f t="shared" si="282"/>
        <v>829.97</v>
      </c>
      <c r="AJ705" s="38">
        <f t="shared" si="271"/>
        <v>829.97</v>
      </c>
      <c r="AK705" s="36">
        <f t="shared" si="272"/>
        <v>492491</v>
      </c>
      <c r="AL705" s="39">
        <f t="shared" si="273"/>
        <v>0.12439734468690533</v>
      </c>
      <c r="AM705" s="36">
        <f t="shared" si="283"/>
        <v>29255.021139398275</v>
      </c>
      <c r="AN705" s="36">
        <f t="shared" si="284"/>
        <v>286572</v>
      </c>
      <c r="AO705" s="36">
        <f t="shared" si="274"/>
        <v>7380</v>
      </c>
      <c r="AP705" s="36">
        <f t="shared" si="275"/>
        <v>19022.650000000001</v>
      </c>
      <c r="AQ705" s="36">
        <f t="shared" si="285"/>
        <v>249937</v>
      </c>
      <c r="AR705" s="40">
        <f t="shared" si="276"/>
        <v>286572</v>
      </c>
      <c r="AS705" s="37"/>
      <c r="AT705" s="37">
        <f t="shared" si="277"/>
        <v>1</v>
      </c>
    </row>
    <row r="706" spans="1:46" ht="15" customHeight="1" x14ac:dyDescent="0.25">
      <c r="A706" s="43">
        <v>61</v>
      </c>
      <c r="B706" s="43">
        <v>700</v>
      </c>
      <c r="C706" s="44" t="s">
        <v>691</v>
      </c>
      <c r="D706" s="35">
        <v>7044</v>
      </c>
      <c r="E706" s="36">
        <v>45</v>
      </c>
      <c r="F706" s="58">
        <f t="shared" si="262"/>
        <v>1.6532125137753437</v>
      </c>
      <c r="G706" s="52">
        <v>15</v>
      </c>
      <c r="H706" s="52">
        <v>24</v>
      </c>
      <c r="I706" s="37">
        <f t="shared" si="287"/>
        <v>62.5</v>
      </c>
      <c r="J706" s="37">
        <v>55</v>
      </c>
      <c r="K706" s="37">
        <v>62</v>
      </c>
      <c r="L706" s="37">
        <v>63</v>
      </c>
      <c r="M706" s="37">
        <v>65</v>
      </c>
      <c r="N706" s="48">
        <v>45</v>
      </c>
      <c r="O706" s="55">
        <v>43</v>
      </c>
      <c r="P706" s="45">
        <f t="shared" si="263"/>
        <v>65</v>
      </c>
      <c r="Q706" s="38">
        <f t="shared" si="264"/>
        <v>30.77</v>
      </c>
      <c r="R706" s="65">
        <v>814500</v>
      </c>
      <c r="S706" s="65">
        <v>3119940</v>
      </c>
      <c r="T706" s="66">
        <f t="shared" si="265"/>
        <v>26.106271</v>
      </c>
      <c r="U706" s="36">
        <v>6</v>
      </c>
      <c r="V706">
        <v>33</v>
      </c>
      <c r="W706">
        <f t="shared" si="278"/>
        <v>18.18</v>
      </c>
      <c r="X706" s="57">
        <v>25984.064332613601</v>
      </c>
      <c r="Y706" s="46">
        <v>16647</v>
      </c>
      <c r="Z706" s="37">
        <f t="shared" si="266"/>
        <v>0.42013600000000001</v>
      </c>
      <c r="AA706" s="37" t="str">
        <f t="shared" si="267"/>
        <v/>
      </c>
      <c r="AB706" s="37" t="str">
        <f t="shared" si="268"/>
        <v/>
      </c>
      <c r="AC706" s="76">
        <f t="shared" si="279"/>
        <v>561.64362040515664</v>
      </c>
      <c r="AD706" s="76">
        <f t="shared" si="280"/>
        <v>0</v>
      </c>
      <c r="AE706" s="76">
        <f t="shared" si="286"/>
        <v>0</v>
      </c>
      <c r="AF706" s="76" t="str">
        <f t="shared" si="281"/>
        <v/>
      </c>
      <c r="AG706" s="37" t="str">
        <f t="shared" si="269"/>
        <v/>
      </c>
      <c r="AH706" s="37" t="str">
        <f t="shared" si="270"/>
        <v/>
      </c>
      <c r="AI706" s="38">
        <f t="shared" si="282"/>
        <v>561.64</v>
      </c>
      <c r="AJ706" s="38">
        <f t="shared" si="271"/>
        <v>561.64</v>
      </c>
      <c r="AK706" s="36">
        <f t="shared" si="272"/>
        <v>14357</v>
      </c>
      <c r="AL706" s="39">
        <f t="shared" si="273"/>
        <v>0.12439734468690533</v>
      </c>
      <c r="AM706" s="36">
        <f t="shared" si="283"/>
        <v>909.71778169533866</v>
      </c>
      <c r="AN706" s="36">
        <f t="shared" si="284"/>
        <v>7954</v>
      </c>
      <c r="AO706" s="36">
        <f t="shared" si="274"/>
        <v>450</v>
      </c>
      <c r="AP706" s="36">
        <f t="shared" si="275"/>
        <v>832.35</v>
      </c>
      <c r="AQ706" s="36">
        <f t="shared" si="285"/>
        <v>6594</v>
      </c>
      <c r="AR706" s="40">
        <f t="shared" si="276"/>
        <v>7954</v>
      </c>
      <c r="AS706" s="37"/>
      <c r="AT706" s="37">
        <f t="shared" si="277"/>
        <v>1</v>
      </c>
    </row>
    <row r="707" spans="1:46" ht="15" customHeight="1" x14ac:dyDescent="0.25">
      <c r="A707" s="43">
        <v>13</v>
      </c>
      <c r="B707" s="43">
        <v>800</v>
      </c>
      <c r="C707" s="44" t="s">
        <v>692</v>
      </c>
      <c r="D707" s="35">
        <v>283854</v>
      </c>
      <c r="E707" s="36">
        <v>1169</v>
      </c>
      <c r="F707" s="58">
        <f t="shared" si="262"/>
        <v>3.0678145111618402</v>
      </c>
      <c r="G707" s="52">
        <v>35</v>
      </c>
      <c r="H707" s="52">
        <v>402</v>
      </c>
      <c r="I707" s="37">
        <f t="shared" si="287"/>
        <v>8.7065000000000001</v>
      </c>
      <c r="J707" s="37">
        <v>149</v>
      </c>
      <c r="K707" s="37">
        <v>180</v>
      </c>
      <c r="L707" s="37">
        <v>368</v>
      </c>
      <c r="M707" s="37">
        <v>343</v>
      </c>
      <c r="N707" s="45">
        <v>1045</v>
      </c>
      <c r="O707" s="55">
        <v>1142</v>
      </c>
      <c r="P707" s="45">
        <f t="shared" si="263"/>
        <v>1142</v>
      </c>
      <c r="Q707" s="38">
        <f t="shared" si="264"/>
        <v>0</v>
      </c>
      <c r="R707" s="65">
        <v>9039200</v>
      </c>
      <c r="S707" s="65">
        <v>97779900</v>
      </c>
      <c r="T707" s="66">
        <f t="shared" si="265"/>
        <v>9.2444360000000003</v>
      </c>
      <c r="U707" s="36">
        <v>69</v>
      </c>
      <c r="V707">
        <v>1140</v>
      </c>
      <c r="W707">
        <f t="shared" si="278"/>
        <v>6.05</v>
      </c>
      <c r="X707" s="57">
        <v>870003.49103563803</v>
      </c>
      <c r="Y707" s="46">
        <v>495580</v>
      </c>
      <c r="Z707" s="37">
        <f t="shared" si="266"/>
        <v>0.42013600000000001</v>
      </c>
      <c r="AA707" s="37" t="str">
        <f t="shared" si="267"/>
        <v/>
      </c>
      <c r="AB707" s="37" t="str">
        <f t="shared" si="268"/>
        <v/>
      </c>
      <c r="AC707" s="76">
        <f t="shared" si="279"/>
        <v>874.09666578189376</v>
      </c>
      <c r="AD707" s="76">
        <f t="shared" si="280"/>
        <v>0</v>
      </c>
      <c r="AE707" s="76">
        <f t="shared" si="286"/>
        <v>0</v>
      </c>
      <c r="AF707" s="76" t="str">
        <f t="shared" si="281"/>
        <v/>
      </c>
      <c r="AG707" s="37" t="str">
        <f t="shared" si="269"/>
        <v/>
      </c>
      <c r="AH707" s="37" t="str">
        <f t="shared" si="270"/>
        <v/>
      </c>
      <c r="AI707" s="38">
        <f t="shared" si="282"/>
        <v>874.1</v>
      </c>
      <c r="AJ707" s="38">
        <f t="shared" si="271"/>
        <v>874.1</v>
      </c>
      <c r="AK707" s="36">
        <f t="shared" si="272"/>
        <v>656303</v>
      </c>
      <c r="AL707" s="39">
        <f t="shared" si="273"/>
        <v>0.12439734468690533</v>
      </c>
      <c r="AM707" s="36">
        <f t="shared" si="283"/>
        <v>46331.666631293207</v>
      </c>
      <c r="AN707" s="36">
        <f t="shared" si="284"/>
        <v>330186</v>
      </c>
      <c r="AO707" s="36">
        <f t="shared" si="274"/>
        <v>11690</v>
      </c>
      <c r="AP707" s="36">
        <f t="shared" si="275"/>
        <v>24779</v>
      </c>
      <c r="AQ707" s="36">
        <f t="shared" si="285"/>
        <v>272164</v>
      </c>
      <c r="AR707" s="40">
        <f t="shared" si="276"/>
        <v>330186</v>
      </c>
      <c r="AS707" s="37"/>
      <c r="AT707" s="37">
        <f t="shared" si="277"/>
        <v>1</v>
      </c>
    </row>
    <row r="708" spans="1:46" ht="15" customHeight="1" x14ac:dyDescent="0.25">
      <c r="A708" s="43">
        <v>70</v>
      </c>
      <c r="B708" s="43">
        <v>1000</v>
      </c>
      <c r="C708" s="44" t="s">
        <v>693</v>
      </c>
      <c r="D708" s="35">
        <v>0</v>
      </c>
      <c r="E708" s="36">
        <v>45593</v>
      </c>
      <c r="F708" s="58">
        <f t="shared" si="262"/>
        <v>4.6588981695342762</v>
      </c>
      <c r="G708" s="52">
        <v>607</v>
      </c>
      <c r="H708" s="52">
        <v>15432</v>
      </c>
      <c r="I708" s="37">
        <f t="shared" si="287"/>
        <v>3.9334000000000002</v>
      </c>
      <c r="J708" s="37">
        <v>6876</v>
      </c>
      <c r="K708" s="37">
        <v>9941</v>
      </c>
      <c r="L708" s="37">
        <v>11739</v>
      </c>
      <c r="M708" s="37">
        <v>20568</v>
      </c>
      <c r="N708" s="45">
        <v>37076</v>
      </c>
      <c r="O708" s="55">
        <v>43698</v>
      </c>
      <c r="P708" s="45">
        <f t="shared" si="263"/>
        <v>43698</v>
      </c>
      <c r="Q708" s="38">
        <f t="shared" si="264"/>
        <v>0</v>
      </c>
      <c r="R708" s="65">
        <v>1902779500</v>
      </c>
      <c r="S708" s="65">
        <v>7235941872</v>
      </c>
      <c r="T708" s="66">
        <f t="shared" si="265"/>
        <v>26.296223999999999</v>
      </c>
      <c r="U708" s="36">
        <v>4237</v>
      </c>
      <c r="V708">
        <v>43396</v>
      </c>
      <c r="W708">
        <f t="shared" si="278"/>
        <v>9.76</v>
      </c>
      <c r="X708" s="57">
        <v>75303737.856785297</v>
      </c>
      <c r="Y708" s="46">
        <v>22486072</v>
      </c>
      <c r="Z708" s="37">
        <f t="shared" si="266"/>
        <v>0.42013600000000001</v>
      </c>
      <c r="AA708" s="37" t="str">
        <f t="shared" si="267"/>
        <v/>
      </c>
      <c r="AB708" s="37" t="str">
        <f t="shared" si="268"/>
        <v/>
      </c>
      <c r="AC708" s="76">
        <f t="shared" si="279"/>
        <v>0</v>
      </c>
      <c r="AD708" s="76">
        <f t="shared" si="280"/>
        <v>0</v>
      </c>
      <c r="AE708" s="76">
        <f t="shared" si="286"/>
        <v>677.74404733439997</v>
      </c>
      <c r="AF708" s="76" t="str">
        <f t="shared" si="281"/>
        <v/>
      </c>
      <c r="AG708" s="37" t="str">
        <f t="shared" si="269"/>
        <v/>
      </c>
      <c r="AH708" s="37" t="str">
        <f t="shared" si="270"/>
        <v/>
      </c>
      <c r="AI708" s="38">
        <f t="shared" si="282"/>
        <v>677.74</v>
      </c>
      <c r="AJ708" s="38">
        <f t="shared" si="271"/>
        <v>677.74</v>
      </c>
      <c r="AK708" s="36">
        <f t="shared" si="272"/>
        <v>0</v>
      </c>
      <c r="AL708" s="39">
        <f t="shared" si="273"/>
        <v>0.12439734468690533</v>
      </c>
      <c r="AM708" s="36">
        <f t="shared" si="283"/>
        <v>0</v>
      </c>
      <c r="AN708" s="36">
        <f t="shared" si="284"/>
        <v>0</v>
      </c>
      <c r="AO708" s="36">
        <f t="shared" si="274"/>
        <v>455930</v>
      </c>
      <c r="AP708" s="36">
        <f t="shared" si="275"/>
        <v>1124303.6000000001</v>
      </c>
      <c r="AQ708" s="36">
        <f t="shared" si="285"/>
        <v>-455930</v>
      </c>
      <c r="AR708" s="40">
        <f t="shared" si="276"/>
        <v>0</v>
      </c>
      <c r="AS708" s="37"/>
      <c r="AT708" s="37">
        <f t="shared" si="277"/>
        <v>0</v>
      </c>
    </row>
    <row r="709" spans="1:46" ht="15" customHeight="1" x14ac:dyDescent="0.25">
      <c r="A709" s="43">
        <v>54</v>
      </c>
      <c r="B709" s="43">
        <v>900</v>
      </c>
      <c r="C709" s="44" t="s">
        <v>694</v>
      </c>
      <c r="D709" s="35">
        <v>64079</v>
      </c>
      <c r="E709" s="36">
        <v>177</v>
      </c>
      <c r="F709" s="58">
        <f t="shared" si="262"/>
        <v>2.2479732663618068</v>
      </c>
      <c r="G709" s="52">
        <v>56</v>
      </c>
      <c r="H709" s="52">
        <v>116</v>
      </c>
      <c r="I709" s="37">
        <f t="shared" si="287"/>
        <v>48.2759</v>
      </c>
      <c r="J709" s="37">
        <v>260</v>
      </c>
      <c r="K709" s="37">
        <v>276</v>
      </c>
      <c r="L709" s="37">
        <v>225</v>
      </c>
      <c r="M709" s="37">
        <v>266</v>
      </c>
      <c r="N709" s="48">
        <v>191</v>
      </c>
      <c r="O709" s="55">
        <v>179</v>
      </c>
      <c r="P709" s="45">
        <f t="shared" si="263"/>
        <v>276</v>
      </c>
      <c r="Q709" s="38">
        <f t="shared" si="264"/>
        <v>35.869999999999997</v>
      </c>
      <c r="R709" s="65">
        <v>553400</v>
      </c>
      <c r="S709" s="65">
        <v>5874598</v>
      </c>
      <c r="T709" s="66">
        <f t="shared" si="265"/>
        <v>9.4202189999999995</v>
      </c>
      <c r="U709" s="36">
        <v>38</v>
      </c>
      <c r="V709">
        <v>186</v>
      </c>
      <c r="W709">
        <f t="shared" si="278"/>
        <v>20.43</v>
      </c>
      <c r="X709" s="57">
        <v>56087.279447636502</v>
      </c>
      <c r="Y709" s="46">
        <v>26501</v>
      </c>
      <c r="Z709" s="37">
        <f t="shared" si="266"/>
        <v>0.42013600000000001</v>
      </c>
      <c r="AA709" s="37" t="str">
        <f t="shared" si="267"/>
        <v/>
      </c>
      <c r="AB709" s="37" t="str">
        <f t="shared" si="268"/>
        <v/>
      </c>
      <c r="AC709" s="76">
        <f t="shared" si="279"/>
        <v>693.0125911541968</v>
      </c>
      <c r="AD709" s="76">
        <f t="shared" si="280"/>
        <v>0</v>
      </c>
      <c r="AE709" s="76">
        <f t="shared" si="286"/>
        <v>0</v>
      </c>
      <c r="AF709" s="76" t="str">
        <f t="shared" si="281"/>
        <v/>
      </c>
      <c r="AG709" s="37" t="str">
        <f t="shared" si="269"/>
        <v/>
      </c>
      <c r="AH709" s="37" t="str">
        <f t="shared" si="270"/>
        <v/>
      </c>
      <c r="AI709" s="38">
        <f t="shared" si="282"/>
        <v>693.01</v>
      </c>
      <c r="AJ709" s="38">
        <f t="shared" si="271"/>
        <v>693.01</v>
      </c>
      <c r="AK709" s="36">
        <f t="shared" si="272"/>
        <v>99098</v>
      </c>
      <c r="AL709" s="39">
        <f t="shared" si="273"/>
        <v>0.12439734468690533</v>
      </c>
      <c r="AM709" s="36">
        <f t="shared" si="283"/>
        <v>4356.2706135907374</v>
      </c>
      <c r="AN709" s="36">
        <f t="shared" si="284"/>
        <v>68435</v>
      </c>
      <c r="AO709" s="36">
        <f t="shared" si="274"/>
        <v>1770</v>
      </c>
      <c r="AP709" s="36">
        <f t="shared" si="275"/>
        <v>1325.0500000000002</v>
      </c>
      <c r="AQ709" s="36">
        <f t="shared" si="285"/>
        <v>62754</v>
      </c>
      <c r="AR709" s="40">
        <f t="shared" si="276"/>
        <v>68435</v>
      </c>
      <c r="AS709" s="37"/>
      <c r="AT709" s="37">
        <f t="shared" si="277"/>
        <v>1</v>
      </c>
    </row>
    <row r="710" spans="1:46" ht="15" customHeight="1" x14ac:dyDescent="0.25">
      <c r="A710" s="43">
        <v>46</v>
      </c>
      <c r="B710" s="43">
        <v>900</v>
      </c>
      <c r="C710" s="44" t="s">
        <v>695</v>
      </c>
      <c r="D710" s="35">
        <v>411217</v>
      </c>
      <c r="E710" s="36">
        <v>1052</v>
      </c>
      <c r="F710" s="58">
        <f t="shared" si="262"/>
        <v>3.0220157398177201</v>
      </c>
      <c r="G710" s="52">
        <v>162</v>
      </c>
      <c r="H710" s="52">
        <v>518</v>
      </c>
      <c r="I710" s="37">
        <f t="shared" si="287"/>
        <v>31.274100000000001</v>
      </c>
      <c r="J710" s="37">
        <v>1190</v>
      </c>
      <c r="K710" s="37">
        <v>1275</v>
      </c>
      <c r="L710" s="37">
        <v>1105</v>
      </c>
      <c r="M710" s="37">
        <v>1082</v>
      </c>
      <c r="N710" s="45">
        <v>1137</v>
      </c>
      <c r="O710" s="55">
        <v>1058</v>
      </c>
      <c r="P710" s="45">
        <f t="shared" si="263"/>
        <v>1275</v>
      </c>
      <c r="Q710" s="38">
        <f t="shared" si="264"/>
        <v>17.489999999999998</v>
      </c>
      <c r="R710" s="65">
        <v>6071900</v>
      </c>
      <c r="S710" s="65">
        <v>44133698</v>
      </c>
      <c r="T710" s="66">
        <f t="shared" si="265"/>
        <v>13.757968</v>
      </c>
      <c r="U710" s="36">
        <v>291</v>
      </c>
      <c r="V710">
        <v>997</v>
      </c>
      <c r="W710">
        <f t="shared" si="278"/>
        <v>29.19</v>
      </c>
      <c r="X710" s="57">
        <v>382539.53861068201</v>
      </c>
      <c r="Y710" s="46">
        <v>570469</v>
      </c>
      <c r="Z710" s="37">
        <f t="shared" si="266"/>
        <v>0.42013600000000001</v>
      </c>
      <c r="AA710" s="37" t="str">
        <f t="shared" si="267"/>
        <v/>
      </c>
      <c r="AB710" s="37" t="str">
        <f t="shared" si="268"/>
        <v/>
      </c>
      <c r="AC710" s="76">
        <f t="shared" si="279"/>
        <v>863.98077056371858</v>
      </c>
      <c r="AD710" s="76">
        <f t="shared" si="280"/>
        <v>0</v>
      </c>
      <c r="AE710" s="76">
        <f t="shared" si="286"/>
        <v>0</v>
      </c>
      <c r="AF710" s="76" t="str">
        <f t="shared" si="281"/>
        <v/>
      </c>
      <c r="AG710" s="37" t="str">
        <f t="shared" si="269"/>
        <v/>
      </c>
      <c r="AH710" s="37" t="str">
        <f t="shared" si="270"/>
        <v/>
      </c>
      <c r="AI710" s="38">
        <f t="shared" si="282"/>
        <v>863.98</v>
      </c>
      <c r="AJ710" s="38">
        <f t="shared" si="271"/>
        <v>863.98</v>
      </c>
      <c r="AK710" s="36">
        <f t="shared" si="272"/>
        <v>748188</v>
      </c>
      <c r="AL710" s="39">
        <f t="shared" si="273"/>
        <v>0.12439734468690533</v>
      </c>
      <c r="AM710" s="36">
        <f t="shared" si="283"/>
        <v>41918.297636491174</v>
      </c>
      <c r="AN710" s="36">
        <f t="shared" si="284"/>
        <v>453135</v>
      </c>
      <c r="AO710" s="36">
        <f t="shared" si="274"/>
        <v>10520</v>
      </c>
      <c r="AP710" s="36">
        <f t="shared" si="275"/>
        <v>28523.45</v>
      </c>
      <c r="AQ710" s="36">
        <f t="shared" si="285"/>
        <v>400697</v>
      </c>
      <c r="AR710" s="40">
        <f t="shared" si="276"/>
        <v>453135</v>
      </c>
      <c r="AS710" s="37"/>
      <c r="AT710" s="37">
        <f t="shared" si="277"/>
        <v>1</v>
      </c>
    </row>
    <row r="711" spans="1:46" ht="15" customHeight="1" x14ac:dyDescent="0.25">
      <c r="A711" s="43">
        <v>15</v>
      </c>
      <c r="B711" s="43">
        <v>800</v>
      </c>
      <c r="C711" s="44" t="s">
        <v>696</v>
      </c>
      <c r="D711" s="35">
        <v>36664</v>
      </c>
      <c r="E711" s="36">
        <v>136</v>
      </c>
      <c r="F711" s="58">
        <f t="shared" si="262"/>
        <v>2.1335389083702174</v>
      </c>
      <c r="G711" s="52">
        <v>26</v>
      </c>
      <c r="H711" s="52">
        <v>71</v>
      </c>
      <c r="I711" s="37">
        <f t="shared" si="287"/>
        <v>36.619700000000002</v>
      </c>
      <c r="J711" s="37">
        <v>185</v>
      </c>
      <c r="K711" s="37">
        <v>193</v>
      </c>
      <c r="L711" s="37">
        <v>157</v>
      </c>
      <c r="M711" s="37">
        <v>160</v>
      </c>
      <c r="N711" s="48">
        <v>176</v>
      </c>
      <c r="O711" s="55">
        <v>137</v>
      </c>
      <c r="P711" s="45">
        <f t="shared" si="263"/>
        <v>193</v>
      </c>
      <c r="Q711" s="38">
        <f t="shared" si="264"/>
        <v>29.53</v>
      </c>
      <c r="R711" s="65">
        <v>1737600</v>
      </c>
      <c r="S711" s="65">
        <v>7851600</v>
      </c>
      <c r="T711" s="66">
        <f t="shared" si="265"/>
        <v>22.130521000000002</v>
      </c>
      <c r="U711" s="36">
        <v>30</v>
      </c>
      <c r="V711">
        <v>149</v>
      </c>
      <c r="W711">
        <f t="shared" si="278"/>
        <v>20.13</v>
      </c>
      <c r="X711" s="57">
        <v>81851.700940196795</v>
      </c>
      <c r="Y711" s="46">
        <v>42998</v>
      </c>
      <c r="Z711" s="37">
        <f t="shared" si="266"/>
        <v>0.42013600000000001</v>
      </c>
      <c r="AA711" s="37" t="str">
        <f t="shared" si="267"/>
        <v/>
      </c>
      <c r="AB711" s="37" t="str">
        <f t="shared" si="268"/>
        <v/>
      </c>
      <c r="AC711" s="76">
        <f t="shared" si="279"/>
        <v>667.73667346408854</v>
      </c>
      <c r="AD711" s="76">
        <f t="shared" si="280"/>
        <v>0</v>
      </c>
      <c r="AE711" s="76">
        <f t="shared" si="286"/>
        <v>0</v>
      </c>
      <c r="AF711" s="76" t="str">
        <f t="shared" si="281"/>
        <v/>
      </c>
      <c r="AG711" s="37" t="str">
        <f t="shared" si="269"/>
        <v/>
      </c>
      <c r="AH711" s="37" t="str">
        <f t="shared" si="270"/>
        <v/>
      </c>
      <c r="AI711" s="38">
        <f t="shared" si="282"/>
        <v>667.74</v>
      </c>
      <c r="AJ711" s="38">
        <f t="shared" si="271"/>
        <v>667.74</v>
      </c>
      <c r="AK711" s="36">
        <f t="shared" si="272"/>
        <v>56424</v>
      </c>
      <c r="AL711" s="39">
        <f t="shared" si="273"/>
        <v>0.12439734468690533</v>
      </c>
      <c r="AM711" s="36">
        <f t="shared" si="283"/>
        <v>2458.0915310132496</v>
      </c>
      <c r="AN711" s="36">
        <f t="shared" si="284"/>
        <v>39122</v>
      </c>
      <c r="AO711" s="36">
        <f t="shared" si="274"/>
        <v>1360</v>
      </c>
      <c r="AP711" s="36">
        <f t="shared" si="275"/>
        <v>2149.9</v>
      </c>
      <c r="AQ711" s="36">
        <f t="shared" si="285"/>
        <v>35304</v>
      </c>
      <c r="AR711" s="40">
        <f t="shared" si="276"/>
        <v>39122</v>
      </c>
      <c r="AS711" s="37"/>
      <c r="AT711" s="37">
        <f t="shared" si="277"/>
        <v>1</v>
      </c>
    </row>
    <row r="712" spans="1:46" ht="15" customHeight="1" x14ac:dyDescent="0.25">
      <c r="A712" s="43">
        <v>62</v>
      </c>
      <c r="B712" s="43">
        <v>1200</v>
      </c>
      <c r="C712" s="44" t="s">
        <v>697</v>
      </c>
      <c r="D712" s="35">
        <v>0</v>
      </c>
      <c r="E712" s="36">
        <v>26967</v>
      </c>
      <c r="F712" s="58">
        <f t="shared" si="262"/>
        <v>4.430832635147218</v>
      </c>
      <c r="G712" s="52">
        <v>345</v>
      </c>
      <c r="H712" s="52">
        <v>11773</v>
      </c>
      <c r="I712" s="37">
        <f t="shared" si="287"/>
        <v>2.9304000000000001</v>
      </c>
      <c r="J712" s="37">
        <v>10978</v>
      </c>
      <c r="K712" s="37">
        <v>17300</v>
      </c>
      <c r="L712" s="37">
        <v>24587</v>
      </c>
      <c r="M712" s="37">
        <v>25924</v>
      </c>
      <c r="N712" s="45">
        <v>25043</v>
      </c>
      <c r="O712" s="55">
        <v>26921</v>
      </c>
      <c r="P712" s="45">
        <f t="shared" si="263"/>
        <v>26921</v>
      </c>
      <c r="Q712" s="38">
        <f t="shared" si="264"/>
        <v>0</v>
      </c>
      <c r="R712" s="65">
        <v>414993700</v>
      </c>
      <c r="S712" s="65">
        <v>4498883337</v>
      </c>
      <c r="T712" s="66">
        <f t="shared" si="265"/>
        <v>9.2243709999999997</v>
      </c>
      <c r="U712" s="36">
        <v>5539</v>
      </c>
      <c r="V712">
        <v>26871</v>
      </c>
      <c r="W712">
        <f t="shared" si="278"/>
        <v>20.61</v>
      </c>
      <c r="X712" s="57">
        <v>45908488.969753303</v>
      </c>
      <c r="Y712" s="46">
        <v>14076708</v>
      </c>
      <c r="Z712" s="37">
        <f t="shared" si="266"/>
        <v>0.42013600000000001</v>
      </c>
      <c r="AA712" s="37" t="str">
        <f t="shared" si="267"/>
        <v/>
      </c>
      <c r="AB712" s="37" t="str">
        <f t="shared" si="268"/>
        <v/>
      </c>
      <c r="AC712" s="76">
        <f t="shared" si="279"/>
        <v>0</v>
      </c>
      <c r="AD712" s="76">
        <f t="shared" si="280"/>
        <v>0</v>
      </c>
      <c r="AE712" s="76">
        <f t="shared" si="286"/>
        <v>698.99404253134981</v>
      </c>
      <c r="AF712" s="76" t="str">
        <f t="shared" si="281"/>
        <v/>
      </c>
      <c r="AG712" s="37" t="str">
        <f t="shared" si="269"/>
        <v/>
      </c>
      <c r="AH712" s="37" t="str">
        <f t="shared" si="270"/>
        <v/>
      </c>
      <c r="AI712" s="38">
        <f t="shared" si="282"/>
        <v>698.99</v>
      </c>
      <c r="AJ712" s="38">
        <f t="shared" si="271"/>
        <v>698.99</v>
      </c>
      <c r="AK712" s="36">
        <f t="shared" si="272"/>
        <v>0</v>
      </c>
      <c r="AL712" s="39">
        <f t="shared" si="273"/>
        <v>0.12439734468690533</v>
      </c>
      <c r="AM712" s="36">
        <f t="shared" si="283"/>
        <v>0</v>
      </c>
      <c r="AN712" s="36">
        <f t="shared" si="284"/>
        <v>0</v>
      </c>
      <c r="AO712" s="36">
        <f t="shared" si="274"/>
        <v>269670</v>
      </c>
      <c r="AP712" s="36">
        <f t="shared" si="275"/>
        <v>703835.4</v>
      </c>
      <c r="AQ712" s="36">
        <f t="shared" si="285"/>
        <v>-269670</v>
      </c>
      <c r="AR712" s="40">
        <f t="shared" si="276"/>
        <v>0</v>
      </c>
      <c r="AS712" s="37"/>
      <c r="AT712" s="37">
        <f t="shared" si="277"/>
        <v>0</v>
      </c>
    </row>
    <row r="713" spans="1:46" ht="15" customHeight="1" x14ac:dyDescent="0.25">
      <c r="A713" s="43">
        <v>27</v>
      </c>
      <c r="B713" s="43">
        <v>5300</v>
      </c>
      <c r="C713" s="44" t="s">
        <v>698</v>
      </c>
      <c r="D713" s="35">
        <v>0</v>
      </c>
      <c r="E713" s="36">
        <v>7827</v>
      </c>
      <c r="F713" s="58">
        <f t="shared" si="262"/>
        <v>3.8935953338198832</v>
      </c>
      <c r="G713" s="52">
        <v>275</v>
      </c>
      <c r="H713" s="52">
        <v>3046</v>
      </c>
      <c r="I713" s="37">
        <f t="shared" si="287"/>
        <v>9.0282</v>
      </c>
      <c r="J713" s="37">
        <v>4223</v>
      </c>
      <c r="K713" s="37">
        <v>4646</v>
      </c>
      <c r="L713" s="37">
        <v>5917</v>
      </c>
      <c r="M713" s="37">
        <v>7400</v>
      </c>
      <c r="N713" s="45">
        <v>7307</v>
      </c>
      <c r="O713" s="55">
        <v>7783</v>
      </c>
      <c r="P713" s="45">
        <f t="shared" si="263"/>
        <v>7783</v>
      </c>
      <c r="Q713" s="38">
        <f t="shared" si="264"/>
        <v>0</v>
      </c>
      <c r="R713" s="65">
        <v>67659900</v>
      </c>
      <c r="S713" s="65">
        <v>2564567732</v>
      </c>
      <c r="T713" s="66">
        <f t="shared" si="265"/>
        <v>2.6382569999999999</v>
      </c>
      <c r="U713" s="36">
        <v>1432</v>
      </c>
      <c r="V713">
        <v>7779</v>
      </c>
      <c r="W713">
        <f t="shared" si="278"/>
        <v>18.41</v>
      </c>
      <c r="X713" s="57">
        <v>24105319.462268099</v>
      </c>
      <c r="Y713" s="46">
        <v>6173480</v>
      </c>
      <c r="Z713" s="37">
        <f t="shared" si="266"/>
        <v>0.42013600000000001</v>
      </c>
      <c r="AA713" s="37" t="str">
        <f t="shared" si="267"/>
        <v/>
      </c>
      <c r="AB713" s="37" t="str">
        <f t="shared" si="268"/>
        <v/>
      </c>
      <c r="AC713" s="76">
        <f t="shared" si="279"/>
        <v>0</v>
      </c>
      <c r="AD713" s="76">
        <f t="shared" si="280"/>
        <v>669.08212980324993</v>
      </c>
      <c r="AE713" s="76">
        <f t="shared" si="286"/>
        <v>0</v>
      </c>
      <c r="AF713" s="76" t="str">
        <f t="shared" si="281"/>
        <v/>
      </c>
      <c r="AG713" s="37" t="str">
        <f t="shared" si="269"/>
        <v/>
      </c>
      <c r="AH713" s="37" t="str">
        <f t="shared" si="270"/>
        <v/>
      </c>
      <c r="AI713" s="38">
        <f t="shared" si="282"/>
        <v>669.08</v>
      </c>
      <c r="AJ713" s="38">
        <f t="shared" si="271"/>
        <v>669.08</v>
      </c>
      <c r="AK713" s="36">
        <f t="shared" si="272"/>
        <v>0</v>
      </c>
      <c r="AL713" s="39">
        <f t="shared" si="273"/>
        <v>0.12439734468690533</v>
      </c>
      <c r="AM713" s="36">
        <f t="shared" si="283"/>
        <v>0</v>
      </c>
      <c r="AN713" s="36">
        <f t="shared" si="284"/>
        <v>0</v>
      </c>
      <c r="AO713" s="36">
        <f t="shared" si="274"/>
        <v>78270</v>
      </c>
      <c r="AP713" s="36">
        <f t="shared" si="275"/>
        <v>308674</v>
      </c>
      <c r="AQ713" s="36">
        <f t="shared" si="285"/>
        <v>-78270</v>
      </c>
      <c r="AR713" s="40">
        <f t="shared" si="276"/>
        <v>0</v>
      </c>
      <c r="AS713" s="37"/>
      <c r="AT713" s="37">
        <f t="shared" si="277"/>
        <v>0</v>
      </c>
    </row>
    <row r="714" spans="1:46" ht="15" customHeight="1" x14ac:dyDescent="0.25">
      <c r="A714" s="43">
        <v>38</v>
      </c>
      <c r="B714" s="43">
        <v>1000</v>
      </c>
      <c r="C714" s="44" t="s">
        <v>699</v>
      </c>
      <c r="D714" s="35">
        <v>574189</v>
      </c>
      <c r="E714" s="36">
        <v>1862</v>
      </c>
      <c r="F714" s="58">
        <f t="shared" si="262"/>
        <v>3.269979676645324</v>
      </c>
      <c r="G714" s="52">
        <v>10</v>
      </c>
      <c r="H714" s="52">
        <v>946</v>
      </c>
      <c r="I714" s="37">
        <f t="shared" si="287"/>
        <v>1.0571000000000002</v>
      </c>
      <c r="J714" s="37">
        <v>3504</v>
      </c>
      <c r="K714" s="37">
        <v>2917</v>
      </c>
      <c r="L714" s="37">
        <v>1894</v>
      </c>
      <c r="M714" s="37">
        <v>2068</v>
      </c>
      <c r="N714" s="45">
        <v>1887</v>
      </c>
      <c r="O714" s="55">
        <v>1857</v>
      </c>
      <c r="P714" s="45">
        <f t="shared" si="263"/>
        <v>3504</v>
      </c>
      <c r="Q714" s="38">
        <f t="shared" si="264"/>
        <v>46.86</v>
      </c>
      <c r="R714" s="65">
        <v>35359300</v>
      </c>
      <c r="S714" s="65">
        <v>170495288</v>
      </c>
      <c r="T714" s="66">
        <f t="shared" si="265"/>
        <v>20.739166000000001</v>
      </c>
      <c r="U714" s="36">
        <v>423</v>
      </c>
      <c r="V714">
        <v>1603</v>
      </c>
      <c r="W714">
        <f t="shared" si="278"/>
        <v>26.39</v>
      </c>
      <c r="X714" s="57">
        <v>1572491.5203220199</v>
      </c>
      <c r="Y714" s="46">
        <v>1648104.19</v>
      </c>
      <c r="Z714" s="37">
        <f t="shared" si="266"/>
        <v>0.42013600000000001</v>
      </c>
      <c r="AA714" s="37" t="str">
        <f t="shared" si="267"/>
        <v/>
      </c>
      <c r="AB714" s="37" t="str">
        <f t="shared" si="268"/>
        <v/>
      </c>
      <c r="AC714" s="76">
        <f t="shared" si="279"/>
        <v>918.75030103838924</v>
      </c>
      <c r="AD714" s="76">
        <f t="shared" si="280"/>
        <v>0</v>
      </c>
      <c r="AE714" s="76">
        <f t="shared" si="286"/>
        <v>0</v>
      </c>
      <c r="AF714" s="76" t="str">
        <f t="shared" si="281"/>
        <v/>
      </c>
      <c r="AG714" s="37" t="str">
        <f t="shared" si="269"/>
        <v/>
      </c>
      <c r="AH714" s="37" t="str">
        <f t="shared" si="270"/>
        <v/>
      </c>
      <c r="AI714" s="38">
        <f t="shared" si="282"/>
        <v>918.75</v>
      </c>
      <c r="AJ714" s="38">
        <f t="shared" si="271"/>
        <v>918.75</v>
      </c>
      <c r="AK714" s="36">
        <f t="shared" si="272"/>
        <v>1050052</v>
      </c>
      <c r="AL714" s="39">
        <f t="shared" si="273"/>
        <v>0.12439734468690533</v>
      </c>
      <c r="AM714" s="36">
        <f t="shared" si="283"/>
        <v>59196.09363474483</v>
      </c>
      <c r="AN714" s="36">
        <f t="shared" si="284"/>
        <v>633385</v>
      </c>
      <c r="AO714" s="36">
        <f t="shared" si="274"/>
        <v>18620</v>
      </c>
      <c r="AP714" s="36">
        <f t="shared" si="275"/>
        <v>82405.209499999997</v>
      </c>
      <c r="AQ714" s="36">
        <f t="shared" si="285"/>
        <v>555569</v>
      </c>
      <c r="AR714" s="40">
        <f t="shared" si="276"/>
        <v>633385</v>
      </c>
      <c r="AS714" s="37"/>
      <c r="AT714" s="37">
        <f t="shared" si="277"/>
        <v>1</v>
      </c>
    </row>
    <row r="715" spans="1:46" ht="15" customHeight="1" x14ac:dyDescent="0.25">
      <c r="A715" s="43">
        <v>43</v>
      </c>
      <c r="B715" s="43">
        <v>800</v>
      </c>
      <c r="C715" s="44" t="s">
        <v>700</v>
      </c>
      <c r="D715" s="35">
        <v>253831</v>
      </c>
      <c r="E715" s="36">
        <v>871</v>
      </c>
      <c r="F715" s="58">
        <f t="shared" si="262"/>
        <v>2.9400181550076634</v>
      </c>
      <c r="G715" s="52">
        <v>119</v>
      </c>
      <c r="H715" s="52">
        <v>414</v>
      </c>
      <c r="I715" s="37">
        <f t="shared" si="287"/>
        <v>28.743999999999996</v>
      </c>
      <c r="J715" s="37">
        <v>694</v>
      </c>
      <c r="K715" s="37">
        <v>698</v>
      </c>
      <c r="L715" s="37">
        <v>764</v>
      </c>
      <c r="M715" s="37">
        <v>761</v>
      </c>
      <c r="N715" s="48">
        <v>837</v>
      </c>
      <c r="O715" s="55">
        <v>866</v>
      </c>
      <c r="P715" s="45">
        <f t="shared" si="263"/>
        <v>866</v>
      </c>
      <c r="Q715" s="38">
        <f t="shared" si="264"/>
        <v>0</v>
      </c>
      <c r="R715" s="65">
        <v>4616600</v>
      </c>
      <c r="S715" s="65">
        <v>63334700</v>
      </c>
      <c r="T715" s="66">
        <f t="shared" si="265"/>
        <v>7.2892109999999999</v>
      </c>
      <c r="U715" s="36">
        <v>146</v>
      </c>
      <c r="V715">
        <v>850</v>
      </c>
      <c r="W715">
        <f t="shared" si="278"/>
        <v>17.18</v>
      </c>
      <c r="X715" s="57">
        <v>611418.00259740802</v>
      </c>
      <c r="Y715" s="46">
        <v>569473</v>
      </c>
      <c r="Z715" s="37">
        <f t="shared" si="266"/>
        <v>0.42013600000000001</v>
      </c>
      <c r="AA715" s="37" t="str">
        <f t="shared" si="267"/>
        <v/>
      </c>
      <c r="AB715" s="37" t="str">
        <f t="shared" si="268"/>
        <v/>
      </c>
      <c r="AC715" s="76">
        <f t="shared" si="279"/>
        <v>845.86939002362772</v>
      </c>
      <c r="AD715" s="76">
        <f t="shared" si="280"/>
        <v>0</v>
      </c>
      <c r="AE715" s="76">
        <f t="shared" si="286"/>
        <v>0</v>
      </c>
      <c r="AF715" s="76" t="str">
        <f t="shared" si="281"/>
        <v/>
      </c>
      <c r="AG715" s="37" t="str">
        <f t="shared" si="269"/>
        <v/>
      </c>
      <c r="AH715" s="37" t="str">
        <f t="shared" si="270"/>
        <v/>
      </c>
      <c r="AI715" s="38">
        <f t="shared" si="282"/>
        <v>845.87</v>
      </c>
      <c r="AJ715" s="38">
        <f t="shared" si="271"/>
        <v>845.87</v>
      </c>
      <c r="AK715" s="36">
        <f t="shared" si="272"/>
        <v>479874</v>
      </c>
      <c r="AL715" s="39">
        <f t="shared" si="273"/>
        <v>0.12439734468690533</v>
      </c>
      <c r="AM715" s="36">
        <f t="shared" si="283"/>
        <v>28119.14898506214</v>
      </c>
      <c r="AN715" s="36">
        <f t="shared" si="284"/>
        <v>281950</v>
      </c>
      <c r="AO715" s="36">
        <f t="shared" si="274"/>
        <v>8710</v>
      </c>
      <c r="AP715" s="36">
        <f t="shared" si="275"/>
        <v>28473.65</v>
      </c>
      <c r="AQ715" s="36">
        <f t="shared" si="285"/>
        <v>245121</v>
      </c>
      <c r="AR715" s="40">
        <f t="shared" si="276"/>
        <v>281950</v>
      </c>
      <c r="AS715" s="37"/>
      <c r="AT715" s="37">
        <f t="shared" si="277"/>
        <v>1</v>
      </c>
    </row>
    <row r="716" spans="1:46" ht="15" customHeight="1" x14ac:dyDescent="0.25">
      <c r="A716" s="43">
        <v>7</v>
      </c>
      <c r="B716" s="43">
        <v>2500</v>
      </c>
      <c r="C716" s="44" t="s">
        <v>701</v>
      </c>
      <c r="D716" s="35">
        <v>16282</v>
      </c>
      <c r="E716" s="36">
        <v>286</v>
      </c>
      <c r="F716" s="58">
        <f t="shared" ref="F716:F779" si="288">LOG10(E716)</f>
        <v>2.4563660331290431</v>
      </c>
      <c r="G716" s="52">
        <v>1</v>
      </c>
      <c r="H716" s="52">
        <v>110</v>
      </c>
      <c r="I716" s="37">
        <f t="shared" si="287"/>
        <v>0.90910000000000002</v>
      </c>
      <c r="J716" s="37">
        <v>400</v>
      </c>
      <c r="K716" s="37">
        <v>399</v>
      </c>
      <c r="L716" s="37">
        <v>272</v>
      </c>
      <c r="M716" s="37">
        <v>330</v>
      </c>
      <c r="N716" s="48">
        <v>289</v>
      </c>
      <c r="O716" s="55">
        <v>288</v>
      </c>
      <c r="P716" s="45">
        <f t="shared" ref="P716:P779" si="289">MAX(J716:O716)</f>
        <v>400</v>
      </c>
      <c r="Q716" s="38">
        <f t="shared" ref="Q716:Q779" si="290">ROUND(IF(100*(1-(E716/P716))&lt;0,0,100*(1-E716/P716)),2)</f>
        <v>28.5</v>
      </c>
      <c r="R716" s="65">
        <v>809600</v>
      </c>
      <c r="S716" s="65">
        <v>38741600</v>
      </c>
      <c r="T716" s="66">
        <f t="shared" ref="T716:T779" si="291">ROUND(R716/S716*100,6)</f>
        <v>2.0897429999999999</v>
      </c>
      <c r="U716" s="36">
        <v>55</v>
      </c>
      <c r="V716">
        <v>266</v>
      </c>
      <c r="W716">
        <f t="shared" si="278"/>
        <v>20.68</v>
      </c>
      <c r="X716" s="57">
        <v>337401.24293452699</v>
      </c>
      <c r="Y716" s="46">
        <v>51655</v>
      </c>
      <c r="Z716" s="37">
        <f t="shared" ref="Z716:Z779" si="292">ROUND(Y$11/X$11,6)</f>
        <v>0.42013600000000001</v>
      </c>
      <c r="AA716" s="37" t="str">
        <f t="shared" ref="AA716:AA779" si="293">IF(AND(2500&lt;=E716,E716&lt;3000),(E716-2500)*0.002,"")</f>
        <v/>
      </c>
      <c r="AB716" s="37" t="str">
        <f t="shared" ref="AB716:AB779" si="294">IF(AND(10000&lt;=E716,E716&lt;11000),(11000-E716)*0.001,"")</f>
        <v/>
      </c>
      <c r="AC716" s="76">
        <f t="shared" si="279"/>
        <v>739.04176029944369</v>
      </c>
      <c r="AD716" s="76">
        <f t="shared" si="280"/>
        <v>0</v>
      </c>
      <c r="AE716" s="76">
        <f t="shared" si="286"/>
        <v>0</v>
      </c>
      <c r="AF716" s="76" t="str">
        <f t="shared" si="281"/>
        <v/>
      </c>
      <c r="AG716" s="37" t="str">
        <f t="shared" ref="AG716:AG779" si="295">IF(AND(10000&lt;=E716,E716&lt;11000),(AB716*AD716)+(AE716*(1-AB716)),"")</f>
        <v/>
      </c>
      <c r="AH716" s="37" t="str">
        <f t="shared" ref="AH716:AH779" si="296">IF(AND(AA716="",AB716=""),"",1)</f>
        <v/>
      </c>
      <c r="AI716" s="38">
        <f t="shared" si="282"/>
        <v>739.04</v>
      </c>
      <c r="AJ716" s="38">
        <f t="shared" ref="AJ716:AJ779" si="297">ROUND(AI716*AJ$2,2)</f>
        <v>739.04</v>
      </c>
      <c r="AK716" s="36">
        <f t="shared" ref="AK716:AK779" si="298">ROUND(IF((AJ716*E716)-(X716*Z716)&lt;0,0,(AJ716*E716)-(X716*Z716)),0)</f>
        <v>69611</v>
      </c>
      <c r="AL716" s="39">
        <f t="shared" ref="AL716:AL779" si="299">$AL$11</f>
        <v>0.12439734468690533</v>
      </c>
      <c r="AM716" s="36">
        <f t="shared" si="283"/>
        <v>6633.9859948079747</v>
      </c>
      <c r="AN716" s="36">
        <f t="shared" si="284"/>
        <v>22916</v>
      </c>
      <c r="AO716" s="36">
        <f t="shared" ref="AO716:AO779" si="300">10*E716</f>
        <v>2860</v>
      </c>
      <c r="AP716" s="36">
        <f t="shared" ref="AP716:AP779" si="301">0.05*Y716</f>
        <v>2582.75</v>
      </c>
      <c r="AQ716" s="36">
        <f t="shared" si="285"/>
        <v>13699</v>
      </c>
      <c r="AR716" s="40">
        <f t="shared" ref="AR716:AR779" si="302">MAX(AN716,AQ716)</f>
        <v>22916</v>
      </c>
      <c r="AS716" s="37"/>
      <c r="AT716" s="37">
        <f t="shared" ref="AT716:AT779" si="303">IF(AR716&gt;0,1,0)</f>
        <v>1</v>
      </c>
    </row>
    <row r="717" spans="1:46" ht="15" customHeight="1" x14ac:dyDescent="0.25">
      <c r="A717" s="43">
        <v>51</v>
      </c>
      <c r="B717" s="43">
        <v>1000</v>
      </c>
      <c r="C717" s="44" t="s">
        <v>702</v>
      </c>
      <c r="D717" s="35">
        <v>842047</v>
      </c>
      <c r="E717" s="36">
        <v>1996</v>
      </c>
      <c r="F717" s="58">
        <f t="shared" si="288"/>
        <v>3.3001605369513523</v>
      </c>
      <c r="G717" s="52">
        <v>250</v>
      </c>
      <c r="H717" s="52">
        <v>1035</v>
      </c>
      <c r="I717" s="37">
        <f t="shared" si="287"/>
        <v>24.154600000000002</v>
      </c>
      <c r="J717" s="37">
        <v>2351</v>
      </c>
      <c r="K717" s="37">
        <v>2420</v>
      </c>
      <c r="L717" s="37">
        <v>2147</v>
      </c>
      <c r="M717" s="37">
        <v>2072</v>
      </c>
      <c r="N717" s="45">
        <v>2153</v>
      </c>
      <c r="O717" s="55">
        <v>2013</v>
      </c>
      <c r="P717" s="45">
        <f t="shared" si="289"/>
        <v>2420</v>
      </c>
      <c r="Q717" s="38">
        <f t="shared" si="290"/>
        <v>17.52</v>
      </c>
      <c r="R717" s="65">
        <v>30295800</v>
      </c>
      <c r="S717" s="65">
        <v>131329790</v>
      </c>
      <c r="T717" s="66">
        <f t="shared" si="291"/>
        <v>23.068490000000001</v>
      </c>
      <c r="U717" s="36">
        <v>491</v>
      </c>
      <c r="V717">
        <v>2030</v>
      </c>
      <c r="W717">
        <f t="shared" ref="W717:W780" si="304">ROUND(U717/V717*100,2)</f>
        <v>24.19</v>
      </c>
      <c r="X717" s="57">
        <v>1349582.35256731</v>
      </c>
      <c r="Y717" s="46">
        <v>1125610</v>
      </c>
      <c r="Z717" s="37">
        <f t="shared" si="292"/>
        <v>0.42013600000000001</v>
      </c>
      <c r="AA717" s="37" t="str">
        <f t="shared" si="293"/>
        <v/>
      </c>
      <c r="AB717" s="37" t="str">
        <f t="shared" si="294"/>
        <v/>
      </c>
      <c r="AC717" s="76">
        <f t="shared" ref="AC717:AC780" si="305">IF(E717&lt;3000, 196.487+(220.877*F717),0)</f>
        <v>925.41655892020378</v>
      </c>
      <c r="AD717" s="76">
        <f t="shared" ref="AD717:AD780" si="306">IF((AND(2500&lt;=E717,E717&lt;11000)),1.15*(497.308+(6.667*I717)+(9.215*T717)+(16.081*Q717)),0)</f>
        <v>0</v>
      </c>
      <c r="AE717" s="76">
        <f t="shared" si="286"/>
        <v>0</v>
      </c>
      <c r="AF717" s="76" t="str">
        <f t="shared" ref="AF717:AF780" si="307">IF(AND(2500&lt;=E717,E717&lt;3000),(AA717*AD717)+((1-AA717)*AC717),"")</f>
        <v/>
      </c>
      <c r="AG717" s="37" t="str">
        <f t="shared" si="295"/>
        <v/>
      </c>
      <c r="AH717" s="37" t="str">
        <f t="shared" si="296"/>
        <v/>
      </c>
      <c r="AI717" s="38">
        <f t="shared" ref="AI717:AI780" si="308">ROUND(IF(AH717="",MAX(AC717,AD717,AE717),MAX(AF717,AG717)),2)</f>
        <v>925.42</v>
      </c>
      <c r="AJ717" s="38">
        <f t="shared" si="297"/>
        <v>925.42</v>
      </c>
      <c r="AK717" s="36">
        <f t="shared" si="298"/>
        <v>1280130</v>
      </c>
      <c r="AL717" s="39">
        <f t="shared" si="299"/>
        <v>0.12439734468690533</v>
      </c>
      <c r="AM717" s="36">
        <f t="shared" ref="AM717:AM780" si="309">(AK717-D717)*AL717</f>
        <v>54496.361952473548</v>
      </c>
      <c r="AN717" s="36">
        <f t="shared" ref="AN717:AN780" si="310">ROUND(MAX(IF(D717&lt;AK717,D717+AM717,AK717),0),0)</f>
        <v>896543</v>
      </c>
      <c r="AO717" s="36">
        <f t="shared" si="300"/>
        <v>19960</v>
      </c>
      <c r="AP717" s="36">
        <f t="shared" si="301"/>
        <v>56280.5</v>
      </c>
      <c r="AQ717" s="36">
        <f t="shared" ref="AQ717:AQ780" si="311">ROUND(MAX(D717-MIN(AO717:AP717)),0)</f>
        <v>822087</v>
      </c>
      <c r="AR717" s="40">
        <f t="shared" si="302"/>
        <v>896543</v>
      </c>
      <c r="AS717" s="37"/>
      <c r="AT717" s="37">
        <f t="shared" si="303"/>
        <v>1</v>
      </c>
    </row>
    <row r="718" spans="1:46" ht="15" customHeight="1" x14ac:dyDescent="0.25">
      <c r="A718" s="43">
        <v>8</v>
      </c>
      <c r="B718" s="43">
        <v>800</v>
      </c>
      <c r="C718" s="44" t="s">
        <v>703</v>
      </c>
      <c r="D718" s="35">
        <v>1663527</v>
      </c>
      <c r="E718" s="36">
        <v>3431</v>
      </c>
      <c r="F718" s="58">
        <f t="shared" si="288"/>
        <v>3.5354207180561734</v>
      </c>
      <c r="G718" s="52">
        <v>357</v>
      </c>
      <c r="H718" s="52">
        <v>1586</v>
      </c>
      <c r="I718" s="37">
        <f t="shared" si="287"/>
        <v>22.509499999999999</v>
      </c>
      <c r="J718" s="37">
        <v>3461</v>
      </c>
      <c r="K718" s="37">
        <v>3581</v>
      </c>
      <c r="L718" s="37">
        <v>3694</v>
      </c>
      <c r="M718" s="37">
        <v>3515</v>
      </c>
      <c r="N718" s="45">
        <v>3599</v>
      </c>
      <c r="O718" s="55">
        <v>3452</v>
      </c>
      <c r="P718" s="45">
        <f t="shared" si="289"/>
        <v>3694</v>
      </c>
      <c r="Q718" s="38">
        <f t="shared" si="290"/>
        <v>7.12</v>
      </c>
      <c r="R718" s="65">
        <v>29283900</v>
      </c>
      <c r="S718" s="65">
        <v>171623300</v>
      </c>
      <c r="T718" s="66">
        <f t="shared" si="291"/>
        <v>17.062892999999999</v>
      </c>
      <c r="U718" s="36">
        <v>704</v>
      </c>
      <c r="V718">
        <v>3454</v>
      </c>
      <c r="W718">
        <f t="shared" si="304"/>
        <v>20.38</v>
      </c>
      <c r="X718" s="57">
        <v>1937723.48277562</v>
      </c>
      <c r="Y718" s="46">
        <v>1632272</v>
      </c>
      <c r="Z718" s="37">
        <f t="shared" si="292"/>
        <v>0.42013600000000001</v>
      </c>
      <c r="AA718" s="37" t="str">
        <f t="shared" si="293"/>
        <v/>
      </c>
      <c r="AB718" s="37" t="str">
        <f t="shared" si="294"/>
        <v/>
      </c>
      <c r="AC718" s="76">
        <f t="shared" si="305"/>
        <v>0</v>
      </c>
      <c r="AD718" s="76">
        <f t="shared" si="306"/>
        <v>1056.97663281925</v>
      </c>
      <c r="AE718" s="76">
        <f t="shared" si="286"/>
        <v>0</v>
      </c>
      <c r="AF718" s="76" t="str">
        <f t="shared" si="307"/>
        <v/>
      </c>
      <c r="AG718" s="37" t="str">
        <f t="shared" si="295"/>
        <v/>
      </c>
      <c r="AH718" s="37" t="str">
        <f t="shared" si="296"/>
        <v/>
      </c>
      <c r="AI718" s="38">
        <f t="shared" si="308"/>
        <v>1056.98</v>
      </c>
      <c r="AJ718" s="38">
        <f t="shared" si="297"/>
        <v>1056.98</v>
      </c>
      <c r="AK718" s="36">
        <f t="shared" si="298"/>
        <v>2812391</v>
      </c>
      <c r="AL718" s="39">
        <f t="shared" si="299"/>
        <v>0.12439734468690533</v>
      </c>
      <c r="AM718" s="36">
        <f t="shared" si="309"/>
        <v>142915.63100637682</v>
      </c>
      <c r="AN718" s="36">
        <f t="shared" si="310"/>
        <v>1806443</v>
      </c>
      <c r="AO718" s="36">
        <f t="shared" si="300"/>
        <v>34310</v>
      </c>
      <c r="AP718" s="36">
        <f t="shared" si="301"/>
        <v>81613.600000000006</v>
      </c>
      <c r="AQ718" s="36">
        <f t="shared" si="311"/>
        <v>1629217</v>
      </c>
      <c r="AR718" s="40">
        <f t="shared" si="302"/>
        <v>1806443</v>
      </c>
      <c r="AS718" s="37"/>
      <c r="AT718" s="37">
        <f t="shared" si="303"/>
        <v>1</v>
      </c>
    </row>
    <row r="719" spans="1:46" ht="15" customHeight="1" x14ac:dyDescent="0.25">
      <c r="A719" s="43">
        <v>49</v>
      </c>
      <c r="B719" s="43">
        <v>1500</v>
      </c>
      <c r="C719" s="44" t="s">
        <v>704</v>
      </c>
      <c r="D719" s="35">
        <v>25214</v>
      </c>
      <c r="E719" s="36">
        <v>209</v>
      </c>
      <c r="F719" s="58">
        <f t="shared" si="288"/>
        <v>2.3201462861110542</v>
      </c>
      <c r="G719" s="52">
        <v>16</v>
      </c>
      <c r="H719" s="52">
        <v>77</v>
      </c>
      <c r="I719" s="37">
        <f t="shared" si="287"/>
        <v>20.779199999999999</v>
      </c>
      <c r="J719" s="37">
        <v>189</v>
      </c>
      <c r="K719" s="37">
        <v>219</v>
      </c>
      <c r="L719" s="37">
        <v>199</v>
      </c>
      <c r="M719" s="37">
        <v>196</v>
      </c>
      <c r="N719" s="48">
        <v>195</v>
      </c>
      <c r="O719" s="55">
        <v>210</v>
      </c>
      <c r="P719" s="45">
        <f t="shared" si="289"/>
        <v>219</v>
      </c>
      <c r="Q719" s="38">
        <f t="shared" si="290"/>
        <v>4.57</v>
      </c>
      <c r="R719" s="65">
        <v>550300</v>
      </c>
      <c r="S719" s="65">
        <v>16481300</v>
      </c>
      <c r="T719" s="66">
        <f t="shared" si="291"/>
        <v>3.3389359999999999</v>
      </c>
      <c r="U719" s="36">
        <v>35</v>
      </c>
      <c r="V719">
        <v>175</v>
      </c>
      <c r="W719">
        <f t="shared" si="304"/>
        <v>20</v>
      </c>
      <c r="X719" s="57">
        <v>145712.72464583899</v>
      </c>
      <c r="Y719" s="46">
        <v>57629</v>
      </c>
      <c r="Z719" s="37">
        <f t="shared" si="292"/>
        <v>0.42013600000000001</v>
      </c>
      <c r="AA719" s="37" t="str">
        <f t="shared" si="293"/>
        <v/>
      </c>
      <c r="AB719" s="37" t="str">
        <f t="shared" si="294"/>
        <v/>
      </c>
      <c r="AC719" s="76">
        <f t="shared" si="305"/>
        <v>708.95395123735136</v>
      </c>
      <c r="AD719" s="76">
        <f t="shared" si="306"/>
        <v>0</v>
      </c>
      <c r="AE719" s="76">
        <f t="shared" si="286"/>
        <v>0</v>
      </c>
      <c r="AF719" s="76" t="str">
        <f t="shared" si="307"/>
        <v/>
      </c>
      <c r="AG719" s="37" t="str">
        <f t="shared" si="295"/>
        <v/>
      </c>
      <c r="AH719" s="37" t="str">
        <f t="shared" si="296"/>
        <v/>
      </c>
      <c r="AI719" s="38">
        <f t="shared" si="308"/>
        <v>708.95</v>
      </c>
      <c r="AJ719" s="38">
        <f t="shared" si="297"/>
        <v>708.95</v>
      </c>
      <c r="AK719" s="36">
        <f t="shared" si="298"/>
        <v>86951</v>
      </c>
      <c r="AL719" s="39">
        <f t="shared" si="299"/>
        <v>0.12439734468690533</v>
      </c>
      <c r="AM719" s="36">
        <f t="shared" si="309"/>
        <v>7679.9188689354742</v>
      </c>
      <c r="AN719" s="36">
        <f t="shared" si="310"/>
        <v>32894</v>
      </c>
      <c r="AO719" s="36">
        <f t="shared" si="300"/>
        <v>2090</v>
      </c>
      <c r="AP719" s="36">
        <f t="shared" si="301"/>
        <v>2881.4500000000003</v>
      </c>
      <c r="AQ719" s="36">
        <f t="shared" si="311"/>
        <v>23124</v>
      </c>
      <c r="AR719" s="40">
        <f t="shared" si="302"/>
        <v>32894</v>
      </c>
      <c r="AS719" s="37"/>
      <c r="AT719" s="37">
        <f t="shared" si="303"/>
        <v>1</v>
      </c>
    </row>
    <row r="720" spans="1:46" ht="15" customHeight="1" x14ac:dyDescent="0.25">
      <c r="A720" s="43">
        <v>4</v>
      </c>
      <c r="B720" s="43">
        <v>2100</v>
      </c>
      <c r="C720" s="44" t="s">
        <v>705</v>
      </c>
      <c r="D720" s="35">
        <v>12247</v>
      </c>
      <c r="E720" s="36">
        <v>78</v>
      </c>
      <c r="F720" s="58">
        <f t="shared" si="288"/>
        <v>1.8920946026904804</v>
      </c>
      <c r="G720" s="52">
        <v>9</v>
      </c>
      <c r="H720" s="52">
        <v>42</v>
      </c>
      <c r="I720" s="37">
        <f t="shared" si="287"/>
        <v>21.428599999999999</v>
      </c>
      <c r="J720" s="37">
        <v>96</v>
      </c>
      <c r="K720" s="37">
        <v>89</v>
      </c>
      <c r="L720" s="37">
        <v>74</v>
      </c>
      <c r="M720" s="37">
        <v>69</v>
      </c>
      <c r="N720" s="48">
        <v>96</v>
      </c>
      <c r="O720" s="55">
        <v>73</v>
      </c>
      <c r="P720" s="45">
        <f t="shared" si="289"/>
        <v>96</v>
      </c>
      <c r="Q720" s="38">
        <f t="shared" si="290"/>
        <v>18.75</v>
      </c>
      <c r="R720" s="65">
        <v>1148000</v>
      </c>
      <c r="S720" s="65">
        <v>5375142</v>
      </c>
      <c r="T720" s="66">
        <f t="shared" si="291"/>
        <v>21.357575000000001</v>
      </c>
      <c r="U720" s="36">
        <v>12</v>
      </c>
      <c r="V720">
        <v>116</v>
      </c>
      <c r="W720">
        <f t="shared" si="304"/>
        <v>10.34</v>
      </c>
      <c r="X720" s="57">
        <v>55998.305496883797</v>
      </c>
      <c r="Y720" s="46">
        <v>14500</v>
      </c>
      <c r="Z720" s="37">
        <f t="shared" si="292"/>
        <v>0.42013600000000001</v>
      </c>
      <c r="AA720" s="37" t="str">
        <f t="shared" si="293"/>
        <v/>
      </c>
      <c r="AB720" s="37" t="str">
        <f t="shared" si="294"/>
        <v/>
      </c>
      <c r="AC720" s="76">
        <f t="shared" si="305"/>
        <v>614.40717955846526</v>
      </c>
      <c r="AD720" s="76">
        <f t="shared" si="306"/>
        <v>0</v>
      </c>
      <c r="AE720" s="76">
        <f t="shared" ref="AE720:AE783" si="312">IF(E720&gt;=10000,1.15*(293.056+(8.572*I720)+(11.494*W720)+(5.719*T720)+(9.484*Q720)),0)</f>
        <v>0</v>
      </c>
      <c r="AF720" s="76" t="str">
        <f t="shared" si="307"/>
        <v/>
      </c>
      <c r="AG720" s="37" t="str">
        <f t="shared" si="295"/>
        <v/>
      </c>
      <c r="AH720" s="37" t="str">
        <f t="shared" si="296"/>
        <v/>
      </c>
      <c r="AI720" s="38">
        <f t="shared" si="308"/>
        <v>614.41</v>
      </c>
      <c r="AJ720" s="38">
        <f t="shared" si="297"/>
        <v>614.41</v>
      </c>
      <c r="AK720" s="36">
        <f t="shared" si="298"/>
        <v>24397</v>
      </c>
      <c r="AL720" s="39">
        <f t="shared" si="299"/>
        <v>0.12439734468690533</v>
      </c>
      <c r="AM720" s="36">
        <f t="shared" si="309"/>
        <v>1511.4277379458997</v>
      </c>
      <c r="AN720" s="36">
        <f t="shared" si="310"/>
        <v>13758</v>
      </c>
      <c r="AO720" s="36">
        <f t="shared" si="300"/>
        <v>780</v>
      </c>
      <c r="AP720" s="36">
        <f t="shared" si="301"/>
        <v>725</v>
      </c>
      <c r="AQ720" s="36">
        <f t="shared" si="311"/>
        <v>11522</v>
      </c>
      <c r="AR720" s="40">
        <f t="shared" si="302"/>
        <v>13758</v>
      </c>
      <c r="AS720" s="37"/>
      <c r="AT720" s="37">
        <f t="shared" si="303"/>
        <v>1</v>
      </c>
    </row>
    <row r="721" spans="1:46" ht="15" customHeight="1" x14ac:dyDescent="0.25">
      <c r="A721" s="43">
        <v>86</v>
      </c>
      <c r="B721" s="43">
        <v>1700</v>
      </c>
      <c r="C721" s="44" t="s">
        <v>706</v>
      </c>
      <c r="D721" s="35">
        <v>35110</v>
      </c>
      <c r="E721" s="36">
        <v>185</v>
      </c>
      <c r="F721" s="58">
        <f t="shared" si="288"/>
        <v>2.2671717284030137</v>
      </c>
      <c r="G721" s="52">
        <v>18</v>
      </c>
      <c r="H721" s="52">
        <v>71</v>
      </c>
      <c r="I721" s="37">
        <f t="shared" si="287"/>
        <v>25.3521</v>
      </c>
      <c r="J721" s="37">
        <v>238</v>
      </c>
      <c r="K721" s="37">
        <v>205</v>
      </c>
      <c r="L721" s="37">
        <v>193</v>
      </c>
      <c r="M721" s="37">
        <v>204</v>
      </c>
      <c r="N721" s="48">
        <v>187</v>
      </c>
      <c r="O721" s="55">
        <v>185</v>
      </c>
      <c r="P721" s="45">
        <f t="shared" si="289"/>
        <v>238</v>
      </c>
      <c r="Q721" s="38">
        <f t="shared" si="290"/>
        <v>22.27</v>
      </c>
      <c r="R721" s="65">
        <v>3555900</v>
      </c>
      <c r="S721" s="65">
        <v>16533500</v>
      </c>
      <c r="T721" s="66">
        <f t="shared" si="291"/>
        <v>21.507242999999999</v>
      </c>
      <c r="U721" s="36">
        <v>26</v>
      </c>
      <c r="V721">
        <v>174</v>
      </c>
      <c r="W721">
        <f t="shared" si="304"/>
        <v>14.94</v>
      </c>
      <c r="X721" s="57">
        <v>182963.74548717399</v>
      </c>
      <c r="Y721" s="46">
        <v>147320</v>
      </c>
      <c r="Z721" s="37">
        <f t="shared" si="292"/>
        <v>0.42013600000000001</v>
      </c>
      <c r="AA721" s="37" t="str">
        <f t="shared" si="293"/>
        <v/>
      </c>
      <c r="AB721" s="37" t="str">
        <f t="shared" si="294"/>
        <v/>
      </c>
      <c r="AC721" s="76">
        <f t="shared" si="305"/>
        <v>697.25308985447248</v>
      </c>
      <c r="AD721" s="76">
        <f t="shared" si="306"/>
        <v>0</v>
      </c>
      <c r="AE721" s="76">
        <f t="shared" si="312"/>
        <v>0</v>
      </c>
      <c r="AF721" s="76" t="str">
        <f t="shared" si="307"/>
        <v/>
      </c>
      <c r="AG721" s="37" t="str">
        <f t="shared" si="295"/>
        <v/>
      </c>
      <c r="AH721" s="37" t="str">
        <f t="shared" si="296"/>
        <v/>
      </c>
      <c r="AI721" s="38">
        <f t="shared" si="308"/>
        <v>697.25</v>
      </c>
      <c r="AJ721" s="38">
        <f t="shared" si="297"/>
        <v>697.25</v>
      </c>
      <c r="AK721" s="36">
        <f t="shared" si="298"/>
        <v>52122</v>
      </c>
      <c r="AL721" s="39">
        <f t="shared" si="299"/>
        <v>0.12439734468690533</v>
      </c>
      <c r="AM721" s="36">
        <f t="shared" si="309"/>
        <v>2116.2476278136337</v>
      </c>
      <c r="AN721" s="36">
        <f t="shared" si="310"/>
        <v>37226</v>
      </c>
      <c r="AO721" s="36">
        <f t="shared" si="300"/>
        <v>1850</v>
      </c>
      <c r="AP721" s="36">
        <f t="shared" si="301"/>
        <v>7366</v>
      </c>
      <c r="AQ721" s="36">
        <f t="shared" si="311"/>
        <v>33260</v>
      </c>
      <c r="AR721" s="40">
        <f t="shared" si="302"/>
        <v>37226</v>
      </c>
      <c r="AS721" s="37"/>
      <c r="AT721" s="37">
        <f t="shared" si="303"/>
        <v>1</v>
      </c>
    </row>
    <row r="722" spans="1:46" ht="15" customHeight="1" x14ac:dyDescent="0.25">
      <c r="A722" s="43">
        <v>19</v>
      </c>
      <c r="B722" s="43">
        <v>1100</v>
      </c>
      <c r="C722" s="44" t="s">
        <v>707</v>
      </c>
      <c r="D722" s="35">
        <v>2854979</v>
      </c>
      <c r="E722" s="36">
        <v>20745</v>
      </c>
      <c r="F722" s="58">
        <f t="shared" si="288"/>
        <v>4.3169134391649919</v>
      </c>
      <c r="G722" s="52">
        <v>1924</v>
      </c>
      <c r="H722" s="52">
        <v>8468</v>
      </c>
      <c r="I722" s="37">
        <f t="shared" si="287"/>
        <v>22.720800000000001</v>
      </c>
      <c r="J722" s="37">
        <v>25016</v>
      </c>
      <c r="K722" s="37">
        <v>21235</v>
      </c>
      <c r="L722" s="37">
        <v>20197</v>
      </c>
      <c r="M722" s="37">
        <v>20167</v>
      </c>
      <c r="N722" s="45">
        <v>20160</v>
      </c>
      <c r="O722" s="55">
        <v>20759</v>
      </c>
      <c r="P722" s="45">
        <f t="shared" si="289"/>
        <v>25016</v>
      </c>
      <c r="Q722" s="38">
        <f t="shared" si="290"/>
        <v>17.07</v>
      </c>
      <c r="R722" s="65">
        <v>312617200</v>
      </c>
      <c r="S722" s="65">
        <v>2195966558</v>
      </c>
      <c r="T722" s="66">
        <f t="shared" si="291"/>
        <v>14.235973</v>
      </c>
      <c r="U722" s="36">
        <v>2819</v>
      </c>
      <c r="V722">
        <v>20637</v>
      </c>
      <c r="W722">
        <f t="shared" si="304"/>
        <v>13.66</v>
      </c>
      <c r="X722" s="57">
        <v>26528528.223358601</v>
      </c>
      <c r="Y722" s="46">
        <v>14620833</v>
      </c>
      <c r="Z722" s="37">
        <f t="shared" si="292"/>
        <v>0.42013600000000001</v>
      </c>
      <c r="AA722" s="37" t="str">
        <f t="shared" si="293"/>
        <v/>
      </c>
      <c r="AB722" s="37" t="str">
        <f t="shared" si="294"/>
        <v/>
      </c>
      <c r="AC722" s="76">
        <f t="shared" si="305"/>
        <v>0</v>
      </c>
      <c r="AD722" s="76">
        <f t="shared" si="306"/>
        <v>0</v>
      </c>
      <c r="AE722" s="76">
        <f t="shared" si="312"/>
        <v>1021.3542692650499</v>
      </c>
      <c r="AF722" s="76" t="str">
        <f t="shared" si="307"/>
        <v/>
      </c>
      <c r="AG722" s="37" t="str">
        <f t="shared" si="295"/>
        <v/>
      </c>
      <c r="AH722" s="37" t="str">
        <f t="shared" si="296"/>
        <v/>
      </c>
      <c r="AI722" s="38">
        <f t="shared" si="308"/>
        <v>1021.35</v>
      </c>
      <c r="AJ722" s="38">
        <f t="shared" si="297"/>
        <v>1021.35</v>
      </c>
      <c r="AK722" s="36">
        <f t="shared" si="298"/>
        <v>10042316</v>
      </c>
      <c r="AL722" s="39">
        <f t="shared" si="299"/>
        <v>0.12439734468690533</v>
      </c>
      <c r="AM722" s="36">
        <f t="shared" si="309"/>
        <v>894085.63816994813</v>
      </c>
      <c r="AN722" s="36">
        <f t="shared" si="310"/>
        <v>3749065</v>
      </c>
      <c r="AO722" s="36">
        <f t="shared" si="300"/>
        <v>207450</v>
      </c>
      <c r="AP722" s="36">
        <f t="shared" si="301"/>
        <v>731041.65</v>
      </c>
      <c r="AQ722" s="36">
        <f t="shared" si="311"/>
        <v>2647529</v>
      </c>
      <c r="AR722" s="40">
        <f t="shared" si="302"/>
        <v>3749065</v>
      </c>
      <c r="AS722" s="37"/>
      <c r="AT722" s="37">
        <f t="shared" si="303"/>
        <v>1</v>
      </c>
    </row>
    <row r="723" spans="1:46" ht="15" customHeight="1" x14ac:dyDescent="0.25">
      <c r="A723" s="43">
        <v>34</v>
      </c>
      <c r="B723" s="43">
        <v>1200</v>
      </c>
      <c r="C723" s="44" t="s">
        <v>708</v>
      </c>
      <c r="D723" s="35">
        <v>54344</v>
      </c>
      <c r="E723" s="36">
        <v>1107</v>
      </c>
      <c r="F723" s="58">
        <f t="shared" si="288"/>
        <v>3.0441476208787228</v>
      </c>
      <c r="G723" s="52">
        <v>63</v>
      </c>
      <c r="H723" s="52">
        <v>672</v>
      </c>
      <c r="I723" s="37">
        <f t="shared" si="287"/>
        <v>9.375</v>
      </c>
      <c r="J723" s="37">
        <v>586</v>
      </c>
      <c r="K723" s="37">
        <v>909</v>
      </c>
      <c r="L723" s="37">
        <v>1020</v>
      </c>
      <c r="M723" s="37">
        <v>1126</v>
      </c>
      <c r="N723" s="45">
        <v>1167</v>
      </c>
      <c r="O723" s="55">
        <v>1112</v>
      </c>
      <c r="P723" s="45">
        <f t="shared" si="289"/>
        <v>1167</v>
      </c>
      <c r="Q723" s="38">
        <f t="shared" si="290"/>
        <v>5.14</v>
      </c>
      <c r="R723" s="65">
        <v>23160600</v>
      </c>
      <c r="S723" s="65">
        <v>193352048</v>
      </c>
      <c r="T723" s="66">
        <f t="shared" si="291"/>
        <v>11.978460999999999</v>
      </c>
      <c r="U723" s="36">
        <v>203</v>
      </c>
      <c r="V723">
        <v>1217</v>
      </c>
      <c r="W723">
        <f t="shared" si="304"/>
        <v>16.68</v>
      </c>
      <c r="X723" s="57">
        <v>1836087.1237524401</v>
      </c>
      <c r="Y723" s="46">
        <v>1312720</v>
      </c>
      <c r="Z723" s="37">
        <f t="shared" si="292"/>
        <v>0.42013600000000001</v>
      </c>
      <c r="AA723" s="37" t="str">
        <f t="shared" si="293"/>
        <v/>
      </c>
      <c r="AB723" s="37" t="str">
        <f t="shared" si="294"/>
        <v/>
      </c>
      <c r="AC723" s="76">
        <f t="shared" si="305"/>
        <v>868.86919405682966</v>
      </c>
      <c r="AD723" s="76">
        <f t="shared" si="306"/>
        <v>0</v>
      </c>
      <c r="AE723" s="76">
        <f t="shared" si="312"/>
        <v>0</v>
      </c>
      <c r="AF723" s="76" t="str">
        <f t="shared" si="307"/>
        <v/>
      </c>
      <c r="AG723" s="37" t="str">
        <f t="shared" si="295"/>
        <v/>
      </c>
      <c r="AH723" s="37" t="str">
        <f t="shared" si="296"/>
        <v/>
      </c>
      <c r="AI723" s="38">
        <f t="shared" si="308"/>
        <v>868.87</v>
      </c>
      <c r="AJ723" s="38">
        <f t="shared" si="297"/>
        <v>868.87</v>
      </c>
      <c r="AK723" s="36">
        <f t="shared" si="298"/>
        <v>190433</v>
      </c>
      <c r="AL723" s="39">
        <f t="shared" si="299"/>
        <v>0.12439734468690533</v>
      </c>
      <c r="AM723" s="36">
        <f t="shared" si="309"/>
        <v>16929.110241096259</v>
      </c>
      <c r="AN723" s="36">
        <f t="shared" si="310"/>
        <v>71273</v>
      </c>
      <c r="AO723" s="36">
        <f t="shared" si="300"/>
        <v>11070</v>
      </c>
      <c r="AP723" s="36">
        <f t="shared" si="301"/>
        <v>65636</v>
      </c>
      <c r="AQ723" s="36">
        <f t="shared" si="311"/>
        <v>43274</v>
      </c>
      <c r="AR723" s="40">
        <f t="shared" si="302"/>
        <v>71273</v>
      </c>
      <c r="AS723" s="37"/>
      <c r="AT723" s="37">
        <f t="shared" si="303"/>
        <v>1</v>
      </c>
    </row>
    <row r="724" spans="1:46" ht="15" customHeight="1" x14ac:dyDescent="0.25">
      <c r="A724" s="43">
        <v>28</v>
      </c>
      <c r="B724" s="43">
        <v>1000</v>
      </c>
      <c r="C724" s="56" t="s">
        <v>709</v>
      </c>
      <c r="D724" s="35">
        <v>467825</v>
      </c>
      <c r="E724" s="36">
        <v>1250</v>
      </c>
      <c r="F724" s="58">
        <f t="shared" si="288"/>
        <v>3.0969100130080562</v>
      </c>
      <c r="G724" s="52">
        <v>246</v>
      </c>
      <c r="H724" s="52">
        <v>697</v>
      </c>
      <c r="I724" s="37">
        <f t="shared" si="287"/>
        <v>35.2941</v>
      </c>
      <c r="J724" s="37">
        <v>1290</v>
      </c>
      <c r="K724" s="37">
        <v>1275</v>
      </c>
      <c r="L724" s="37">
        <v>1153</v>
      </c>
      <c r="M724" s="37">
        <v>1304</v>
      </c>
      <c r="N724" s="45">
        <v>1330</v>
      </c>
      <c r="O724" s="55">
        <v>1256</v>
      </c>
      <c r="P724" s="45">
        <f t="shared" si="289"/>
        <v>1330</v>
      </c>
      <c r="Q724" s="38">
        <f t="shared" si="290"/>
        <v>6.02</v>
      </c>
      <c r="R724" s="65">
        <v>11151700</v>
      </c>
      <c r="S724" s="65">
        <v>75997600</v>
      </c>
      <c r="T724" s="66">
        <f t="shared" si="291"/>
        <v>14.673753</v>
      </c>
      <c r="U724" s="36">
        <v>432</v>
      </c>
      <c r="V724">
        <v>1451</v>
      </c>
      <c r="W724">
        <f t="shared" si="304"/>
        <v>29.77</v>
      </c>
      <c r="X724" s="57">
        <v>806506.88773783704</v>
      </c>
      <c r="Y724" s="46">
        <v>650002</v>
      </c>
      <c r="Z724" s="37">
        <f t="shared" si="292"/>
        <v>0.42013600000000001</v>
      </c>
      <c r="AA724" s="37" t="str">
        <f t="shared" si="293"/>
        <v/>
      </c>
      <c r="AB724" s="37" t="str">
        <f t="shared" si="294"/>
        <v/>
      </c>
      <c r="AC724" s="76">
        <f t="shared" si="305"/>
        <v>880.52319294318045</v>
      </c>
      <c r="AD724" s="76">
        <f t="shared" si="306"/>
        <v>0</v>
      </c>
      <c r="AE724" s="76">
        <f t="shared" si="312"/>
        <v>0</v>
      </c>
      <c r="AF724" s="76" t="str">
        <f t="shared" si="307"/>
        <v/>
      </c>
      <c r="AG724" s="37" t="str">
        <f t="shared" si="295"/>
        <v/>
      </c>
      <c r="AH724" s="37" t="str">
        <f t="shared" si="296"/>
        <v/>
      </c>
      <c r="AI724" s="38">
        <f t="shared" si="308"/>
        <v>880.52</v>
      </c>
      <c r="AJ724" s="38">
        <f t="shared" si="297"/>
        <v>880.52</v>
      </c>
      <c r="AK724" s="36">
        <f t="shared" si="298"/>
        <v>761807</v>
      </c>
      <c r="AL724" s="39">
        <f t="shared" si="299"/>
        <v>0.12439734468690533</v>
      </c>
      <c r="AM724" s="36">
        <f t="shared" si="309"/>
        <v>36570.580185745806</v>
      </c>
      <c r="AN724" s="36">
        <f t="shared" si="310"/>
        <v>504396</v>
      </c>
      <c r="AO724" s="36">
        <f t="shared" si="300"/>
        <v>12500</v>
      </c>
      <c r="AP724" s="36">
        <f t="shared" si="301"/>
        <v>32500.100000000002</v>
      </c>
      <c r="AQ724" s="36">
        <f t="shared" si="311"/>
        <v>455325</v>
      </c>
      <c r="AR724" s="40">
        <f t="shared" si="302"/>
        <v>504396</v>
      </c>
      <c r="AS724" s="37"/>
      <c r="AT724" s="37">
        <f t="shared" si="303"/>
        <v>1</v>
      </c>
    </row>
    <row r="725" spans="1:46" ht="15" customHeight="1" x14ac:dyDescent="0.25">
      <c r="A725" s="43">
        <v>73</v>
      </c>
      <c r="B725" s="43">
        <v>3200</v>
      </c>
      <c r="C725" s="56" t="s">
        <v>710</v>
      </c>
      <c r="D725" s="35">
        <v>8944</v>
      </c>
      <c r="E725" s="36">
        <v>68</v>
      </c>
      <c r="F725" s="58">
        <f t="shared" si="288"/>
        <v>1.8325089127062364</v>
      </c>
      <c r="G725" s="52">
        <v>4</v>
      </c>
      <c r="H725" s="52">
        <v>53</v>
      </c>
      <c r="I725" s="37">
        <f t="shared" si="287"/>
        <v>7.5472000000000001</v>
      </c>
      <c r="J725" s="37">
        <v>90</v>
      </c>
      <c r="K725" s="37">
        <v>94</v>
      </c>
      <c r="L725" s="37">
        <v>77</v>
      </c>
      <c r="M725" s="37">
        <v>55</v>
      </c>
      <c r="N725" s="48">
        <v>85</v>
      </c>
      <c r="O725" s="55">
        <v>68</v>
      </c>
      <c r="P725" s="45">
        <f t="shared" si="289"/>
        <v>94</v>
      </c>
      <c r="Q725" s="38">
        <f t="shared" si="290"/>
        <v>27.66</v>
      </c>
      <c r="R725" s="65">
        <v>233300</v>
      </c>
      <c r="S725" s="65">
        <v>6784200</v>
      </c>
      <c r="T725" s="66">
        <f t="shared" si="291"/>
        <v>3.4388730000000001</v>
      </c>
      <c r="U725" s="36">
        <v>24</v>
      </c>
      <c r="V725">
        <v>96</v>
      </c>
      <c r="W725">
        <f t="shared" si="304"/>
        <v>25</v>
      </c>
      <c r="X725" s="57">
        <v>54945.637904750402</v>
      </c>
      <c r="Y725" s="46">
        <v>17150</v>
      </c>
      <c r="Z725" s="37">
        <f t="shared" si="292"/>
        <v>0.42013600000000001</v>
      </c>
      <c r="AA725" s="37" t="str">
        <f t="shared" si="293"/>
        <v/>
      </c>
      <c r="AB725" s="37" t="str">
        <f t="shared" si="294"/>
        <v/>
      </c>
      <c r="AC725" s="76">
        <f t="shared" si="305"/>
        <v>601.24607111181535</v>
      </c>
      <c r="AD725" s="76">
        <f t="shared" si="306"/>
        <v>0</v>
      </c>
      <c r="AE725" s="76">
        <f t="shared" si="312"/>
        <v>0</v>
      </c>
      <c r="AF725" s="76" t="str">
        <f t="shared" si="307"/>
        <v/>
      </c>
      <c r="AG725" s="37" t="str">
        <f t="shared" si="295"/>
        <v/>
      </c>
      <c r="AH725" s="37" t="str">
        <f t="shared" si="296"/>
        <v/>
      </c>
      <c r="AI725" s="38">
        <f t="shared" si="308"/>
        <v>601.25</v>
      </c>
      <c r="AJ725" s="38">
        <f t="shared" si="297"/>
        <v>601.25</v>
      </c>
      <c r="AK725" s="36">
        <f t="shared" si="298"/>
        <v>17800</v>
      </c>
      <c r="AL725" s="39">
        <f t="shared" si="299"/>
        <v>0.12439734468690533</v>
      </c>
      <c r="AM725" s="36">
        <f t="shared" si="309"/>
        <v>1101.6628845472337</v>
      </c>
      <c r="AN725" s="36">
        <f t="shared" si="310"/>
        <v>10046</v>
      </c>
      <c r="AO725" s="36">
        <f t="shared" si="300"/>
        <v>680</v>
      </c>
      <c r="AP725" s="36">
        <f t="shared" si="301"/>
        <v>857.5</v>
      </c>
      <c r="AQ725" s="36">
        <f t="shared" si="311"/>
        <v>8264</v>
      </c>
      <c r="AR725" s="40">
        <f t="shared" si="302"/>
        <v>10046</v>
      </c>
      <c r="AS725" s="37"/>
      <c r="AT725" s="37">
        <f t="shared" si="303"/>
        <v>1</v>
      </c>
    </row>
    <row r="726" spans="1:46" ht="15" customHeight="1" x14ac:dyDescent="0.25">
      <c r="A726" s="43">
        <v>2</v>
      </c>
      <c r="B726" s="43">
        <v>8700</v>
      </c>
      <c r="C726" s="56" t="s">
        <v>711</v>
      </c>
      <c r="D726" s="35">
        <v>563397</v>
      </c>
      <c r="E726" s="36">
        <v>7544</v>
      </c>
      <c r="F726" s="58">
        <f t="shared" si="288"/>
        <v>3.8776016797292718</v>
      </c>
      <c r="G726" s="52">
        <v>158</v>
      </c>
      <c r="H726" s="52">
        <v>2864</v>
      </c>
      <c r="I726" s="37">
        <f t="shared" si="287"/>
        <v>5.5167999999999999</v>
      </c>
      <c r="J726" s="37">
        <v>6417</v>
      </c>
      <c r="K726" s="37">
        <v>6477</v>
      </c>
      <c r="L726" s="37">
        <v>6532</v>
      </c>
      <c r="M726" s="37">
        <v>6772</v>
      </c>
      <c r="N726" s="45">
        <v>6412</v>
      </c>
      <c r="O726" s="55">
        <v>7188</v>
      </c>
      <c r="P726" s="45">
        <f t="shared" si="289"/>
        <v>7188</v>
      </c>
      <c r="Q726" s="38">
        <f t="shared" si="290"/>
        <v>0</v>
      </c>
      <c r="R726" s="65">
        <v>137485700</v>
      </c>
      <c r="S726" s="65">
        <v>827361954</v>
      </c>
      <c r="T726" s="66">
        <f t="shared" si="291"/>
        <v>16.617357999999999</v>
      </c>
      <c r="U726" s="36">
        <v>1450</v>
      </c>
      <c r="V726">
        <v>6920</v>
      </c>
      <c r="W726">
        <f t="shared" si="304"/>
        <v>20.95</v>
      </c>
      <c r="X726" s="57">
        <v>8863731.0459422302</v>
      </c>
      <c r="Y726" s="46">
        <v>3777289</v>
      </c>
      <c r="Z726" s="37">
        <f t="shared" si="292"/>
        <v>0.42013600000000001</v>
      </c>
      <c r="AA726" s="37" t="str">
        <f t="shared" si="293"/>
        <v/>
      </c>
      <c r="AB726" s="37" t="str">
        <f t="shared" si="294"/>
        <v/>
      </c>
      <c r="AC726" s="76">
        <f t="shared" si="305"/>
        <v>0</v>
      </c>
      <c r="AD726" s="76">
        <f t="shared" si="306"/>
        <v>790.30007850549987</v>
      </c>
      <c r="AE726" s="76">
        <f t="shared" si="312"/>
        <v>0</v>
      </c>
      <c r="AF726" s="76" t="str">
        <f t="shared" si="307"/>
        <v/>
      </c>
      <c r="AG726" s="37" t="str">
        <f t="shared" si="295"/>
        <v/>
      </c>
      <c r="AH726" s="37" t="str">
        <f t="shared" si="296"/>
        <v/>
      </c>
      <c r="AI726" s="38">
        <f t="shared" si="308"/>
        <v>790.3</v>
      </c>
      <c r="AJ726" s="38">
        <f t="shared" si="297"/>
        <v>790.3</v>
      </c>
      <c r="AK726" s="36">
        <f t="shared" si="298"/>
        <v>2238051</v>
      </c>
      <c r="AL726" s="39">
        <f t="shared" si="299"/>
        <v>0.12439734468690533</v>
      </c>
      <c r="AM726" s="36">
        <f t="shared" si="309"/>
        <v>208322.51086930477</v>
      </c>
      <c r="AN726" s="36">
        <f t="shared" si="310"/>
        <v>771720</v>
      </c>
      <c r="AO726" s="36">
        <f t="shared" si="300"/>
        <v>75440</v>
      </c>
      <c r="AP726" s="36">
        <f t="shared" si="301"/>
        <v>188864.45</v>
      </c>
      <c r="AQ726" s="36">
        <f t="shared" si="311"/>
        <v>487957</v>
      </c>
      <c r="AR726" s="40">
        <f t="shared" si="302"/>
        <v>771720</v>
      </c>
      <c r="AS726" s="37"/>
      <c r="AT726" s="37">
        <f t="shared" si="303"/>
        <v>1</v>
      </c>
    </row>
    <row r="727" spans="1:46" ht="15" customHeight="1" x14ac:dyDescent="0.25">
      <c r="A727" s="43">
        <v>27</v>
      </c>
      <c r="B727" s="43">
        <v>3200</v>
      </c>
      <c r="C727" s="56" t="s">
        <v>712</v>
      </c>
      <c r="D727" s="35">
        <v>0</v>
      </c>
      <c r="E727" s="36">
        <v>1736</v>
      </c>
      <c r="F727" s="58">
        <f t="shared" si="288"/>
        <v>3.2395497208404729</v>
      </c>
      <c r="G727" s="52">
        <v>78</v>
      </c>
      <c r="H727" s="52">
        <v>1316</v>
      </c>
      <c r="I727" s="37">
        <f t="shared" si="287"/>
        <v>5.9270999999999994</v>
      </c>
      <c r="J727" s="37">
        <v>1087</v>
      </c>
      <c r="K727" s="37">
        <v>1465</v>
      </c>
      <c r="L727" s="37">
        <v>1571</v>
      </c>
      <c r="M727" s="37">
        <v>1717</v>
      </c>
      <c r="N727" s="45">
        <v>1669</v>
      </c>
      <c r="O727" s="55">
        <v>1734</v>
      </c>
      <c r="P727" s="45">
        <f t="shared" si="289"/>
        <v>1734</v>
      </c>
      <c r="Q727" s="38">
        <f t="shared" si="290"/>
        <v>0</v>
      </c>
      <c r="R727" s="65">
        <v>39417600</v>
      </c>
      <c r="S727" s="65">
        <v>416683488</v>
      </c>
      <c r="T727" s="66">
        <f t="shared" si="291"/>
        <v>9.4598420000000001</v>
      </c>
      <c r="U727" s="36">
        <v>671</v>
      </c>
      <c r="V727">
        <v>1921</v>
      </c>
      <c r="W727">
        <f t="shared" si="304"/>
        <v>34.93</v>
      </c>
      <c r="X727" s="57">
        <v>4326268.3692573402</v>
      </c>
      <c r="Y727" s="46">
        <v>1173240</v>
      </c>
      <c r="Z727" s="37">
        <f t="shared" si="292"/>
        <v>0.42013600000000001</v>
      </c>
      <c r="AA727" s="37" t="str">
        <f t="shared" si="293"/>
        <v/>
      </c>
      <c r="AB727" s="37" t="str">
        <f t="shared" si="294"/>
        <v/>
      </c>
      <c r="AC727" s="76">
        <f t="shared" si="305"/>
        <v>912.02902369008109</v>
      </c>
      <c r="AD727" s="76">
        <f t="shared" si="306"/>
        <v>0</v>
      </c>
      <c r="AE727" s="76">
        <f t="shared" si="312"/>
        <v>0</v>
      </c>
      <c r="AF727" s="76" t="str">
        <f t="shared" si="307"/>
        <v/>
      </c>
      <c r="AG727" s="37" t="str">
        <f t="shared" si="295"/>
        <v/>
      </c>
      <c r="AH727" s="37" t="str">
        <f t="shared" si="296"/>
        <v/>
      </c>
      <c r="AI727" s="38">
        <f t="shared" si="308"/>
        <v>912.03</v>
      </c>
      <c r="AJ727" s="38">
        <f t="shared" si="297"/>
        <v>912.03</v>
      </c>
      <c r="AK727" s="36">
        <f t="shared" si="298"/>
        <v>0</v>
      </c>
      <c r="AL727" s="39">
        <f t="shared" si="299"/>
        <v>0.12439734468690533</v>
      </c>
      <c r="AM727" s="36">
        <f t="shared" si="309"/>
        <v>0</v>
      </c>
      <c r="AN727" s="36">
        <f t="shared" si="310"/>
        <v>0</v>
      </c>
      <c r="AO727" s="36">
        <f t="shared" si="300"/>
        <v>17360</v>
      </c>
      <c r="AP727" s="36">
        <f t="shared" si="301"/>
        <v>58662</v>
      </c>
      <c r="AQ727" s="36">
        <f t="shared" si="311"/>
        <v>-17360</v>
      </c>
      <c r="AR727" s="40">
        <f t="shared" si="302"/>
        <v>0</v>
      </c>
      <c r="AS727" s="37"/>
      <c r="AT727" s="37">
        <f t="shared" si="303"/>
        <v>0</v>
      </c>
    </row>
    <row r="728" spans="1:46" ht="15" customHeight="1" x14ac:dyDescent="0.25">
      <c r="A728" s="43">
        <v>23</v>
      </c>
      <c r="B728" s="43">
        <v>1300</v>
      </c>
      <c r="C728" s="56" t="s">
        <v>713</v>
      </c>
      <c r="D728" s="35">
        <v>947178</v>
      </c>
      <c r="E728" s="36">
        <v>2455</v>
      </c>
      <c r="F728" s="58">
        <f t="shared" si="288"/>
        <v>3.3900514964589874</v>
      </c>
      <c r="G728" s="52">
        <v>412</v>
      </c>
      <c r="H728" s="52">
        <v>1101</v>
      </c>
      <c r="I728" s="37">
        <f t="shared" si="287"/>
        <v>37.420500000000004</v>
      </c>
      <c r="J728" s="37">
        <v>2572</v>
      </c>
      <c r="K728" s="37">
        <v>2616</v>
      </c>
      <c r="L728" s="37">
        <v>2461</v>
      </c>
      <c r="M728" s="37">
        <v>2518</v>
      </c>
      <c r="N728" s="45">
        <v>2479</v>
      </c>
      <c r="O728" s="55">
        <v>2447</v>
      </c>
      <c r="P728" s="45">
        <f t="shared" si="289"/>
        <v>2616</v>
      </c>
      <c r="Q728" s="38">
        <f t="shared" si="290"/>
        <v>6.15</v>
      </c>
      <c r="R728" s="65">
        <v>25308300</v>
      </c>
      <c r="S728" s="65">
        <v>189606000</v>
      </c>
      <c r="T728" s="66">
        <f t="shared" si="291"/>
        <v>13.347837</v>
      </c>
      <c r="U728" s="36">
        <v>463</v>
      </c>
      <c r="V728">
        <v>2478</v>
      </c>
      <c r="W728">
        <f t="shared" si="304"/>
        <v>18.68</v>
      </c>
      <c r="X728" s="57">
        <v>1785308.1789450899</v>
      </c>
      <c r="Y728" s="46">
        <v>1664913</v>
      </c>
      <c r="Z728" s="37">
        <f t="shared" si="292"/>
        <v>0.42013600000000001</v>
      </c>
      <c r="AA728" s="37" t="str">
        <f t="shared" si="293"/>
        <v/>
      </c>
      <c r="AB728" s="37" t="str">
        <f t="shared" si="294"/>
        <v/>
      </c>
      <c r="AC728" s="76">
        <f t="shared" si="305"/>
        <v>945.27140438337176</v>
      </c>
      <c r="AD728" s="76">
        <f t="shared" si="306"/>
        <v>0</v>
      </c>
      <c r="AE728" s="76">
        <f t="shared" si="312"/>
        <v>0</v>
      </c>
      <c r="AF728" s="76" t="str">
        <f t="shared" si="307"/>
        <v/>
      </c>
      <c r="AG728" s="37" t="str">
        <f t="shared" si="295"/>
        <v/>
      </c>
      <c r="AH728" s="37" t="str">
        <f t="shared" si="296"/>
        <v/>
      </c>
      <c r="AI728" s="38">
        <f t="shared" si="308"/>
        <v>945.27</v>
      </c>
      <c r="AJ728" s="38">
        <f t="shared" si="297"/>
        <v>945.27</v>
      </c>
      <c r="AK728" s="36">
        <f t="shared" si="298"/>
        <v>1570566</v>
      </c>
      <c r="AL728" s="39">
        <f t="shared" si="299"/>
        <v>0.12439734468690533</v>
      </c>
      <c r="AM728" s="36">
        <f t="shared" si="309"/>
        <v>77547.811909680546</v>
      </c>
      <c r="AN728" s="36">
        <f t="shared" si="310"/>
        <v>1024726</v>
      </c>
      <c r="AO728" s="36">
        <f t="shared" si="300"/>
        <v>24550</v>
      </c>
      <c r="AP728" s="36">
        <f t="shared" si="301"/>
        <v>83245.650000000009</v>
      </c>
      <c r="AQ728" s="36">
        <f t="shared" si="311"/>
        <v>922628</v>
      </c>
      <c r="AR728" s="40">
        <f t="shared" si="302"/>
        <v>1024726</v>
      </c>
      <c r="AS728" s="37"/>
      <c r="AT728" s="37">
        <f t="shared" si="303"/>
        <v>1</v>
      </c>
    </row>
    <row r="729" spans="1:46" ht="15" customHeight="1" x14ac:dyDescent="0.25">
      <c r="A729" s="43">
        <v>8</v>
      </c>
      <c r="B729" s="43">
        <v>900</v>
      </c>
      <c r="C729" s="56" t="s">
        <v>714</v>
      </c>
      <c r="D729" s="35">
        <v>955091</v>
      </c>
      <c r="E729" s="36">
        <v>2012</v>
      </c>
      <c r="F729" s="58">
        <f t="shared" si="288"/>
        <v>3.3036279763838898</v>
      </c>
      <c r="G729" s="52">
        <v>340</v>
      </c>
      <c r="H729" s="52">
        <v>1029</v>
      </c>
      <c r="I729" s="37">
        <f t="shared" si="287"/>
        <v>33.041800000000002</v>
      </c>
      <c r="J729" s="37">
        <v>2530</v>
      </c>
      <c r="K729" s="37">
        <v>2303</v>
      </c>
      <c r="L729" s="37">
        <v>2173</v>
      </c>
      <c r="M729" s="37">
        <v>2215</v>
      </c>
      <c r="N729" s="45">
        <v>2152</v>
      </c>
      <c r="O729" s="55">
        <v>2027</v>
      </c>
      <c r="P729" s="45">
        <f t="shared" si="289"/>
        <v>2530</v>
      </c>
      <c r="Q729" s="38">
        <f t="shared" si="290"/>
        <v>20.47</v>
      </c>
      <c r="R729" s="65">
        <v>14563100</v>
      </c>
      <c r="S729" s="65">
        <v>84072700</v>
      </c>
      <c r="T729" s="66">
        <f t="shared" si="291"/>
        <v>17.322032</v>
      </c>
      <c r="U729" s="36">
        <v>585</v>
      </c>
      <c r="V729">
        <v>2107</v>
      </c>
      <c r="W729">
        <f t="shared" si="304"/>
        <v>27.76</v>
      </c>
      <c r="X729" s="57">
        <v>937558.33920888696</v>
      </c>
      <c r="Y729" s="46">
        <v>1249590</v>
      </c>
      <c r="Z729" s="37">
        <f t="shared" si="292"/>
        <v>0.42013600000000001</v>
      </c>
      <c r="AA729" s="37" t="str">
        <f t="shared" si="293"/>
        <v/>
      </c>
      <c r="AB729" s="37" t="str">
        <f t="shared" si="294"/>
        <v/>
      </c>
      <c r="AC729" s="76">
        <f t="shared" si="305"/>
        <v>926.18243653974446</v>
      </c>
      <c r="AD729" s="76">
        <f t="shared" si="306"/>
        <v>0</v>
      </c>
      <c r="AE729" s="76">
        <f t="shared" si="312"/>
        <v>0</v>
      </c>
      <c r="AF729" s="76" t="str">
        <f t="shared" si="307"/>
        <v/>
      </c>
      <c r="AG729" s="37" t="str">
        <f t="shared" si="295"/>
        <v/>
      </c>
      <c r="AH729" s="37" t="str">
        <f t="shared" si="296"/>
        <v/>
      </c>
      <c r="AI729" s="38">
        <f t="shared" si="308"/>
        <v>926.18</v>
      </c>
      <c r="AJ729" s="38">
        <f t="shared" si="297"/>
        <v>926.18</v>
      </c>
      <c r="AK729" s="36">
        <f t="shared" si="298"/>
        <v>1469572</v>
      </c>
      <c r="AL729" s="39">
        <f t="shared" si="299"/>
        <v>0.12439734468690533</v>
      </c>
      <c r="AM729" s="36">
        <f t="shared" si="309"/>
        <v>64000.07029186374</v>
      </c>
      <c r="AN729" s="36">
        <f t="shared" si="310"/>
        <v>1019091</v>
      </c>
      <c r="AO729" s="36">
        <f t="shared" si="300"/>
        <v>20120</v>
      </c>
      <c r="AP729" s="36">
        <f t="shared" si="301"/>
        <v>62479.5</v>
      </c>
      <c r="AQ729" s="36">
        <f t="shared" si="311"/>
        <v>934971</v>
      </c>
      <c r="AR729" s="40">
        <f t="shared" si="302"/>
        <v>1019091</v>
      </c>
      <c r="AS729" s="37"/>
      <c r="AT729" s="37">
        <f t="shared" si="303"/>
        <v>1</v>
      </c>
    </row>
    <row r="730" spans="1:46" ht="15" customHeight="1" x14ac:dyDescent="0.25">
      <c r="A730" s="43">
        <v>31</v>
      </c>
      <c r="B730" s="43">
        <v>3200</v>
      </c>
      <c r="C730" s="44" t="s">
        <v>715</v>
      </c>
      <c r="D730" s="35">
        <v>13373</v>
      </c>
      <c r="E730" s="36">
        <v>100</v>
      </c>
      <c r="F730" s="58">
        <f t="shared" si="288"/>
        <v>2</v>
      </c>
      <c r="G730" s="52">
        <v>10</v>
      </c>
      <c r="H730" s="52">
        <v>42</v>
      </c>
      <c r="I730" s="37">
        <f t="shared" si="287"/>
        <v>23.8095</v>
      </c>
      <c r="J730" s="37">
        <v>113</v>
      </c>
      <c r="K730" s="37">
        <v>162</v>
      </c>
      <c r="L730" s="37">
        <v>139</v>
      </c>
      <c r="M730" s="37">
        <v>99</v>
      </c>
      <c r="N730" s="48">
        <v>107</v>
      </c>
      <c r="O730" s="55">
        <v>98</v>
      </c>
      <c r="P730" s="45">
        <f t="shared" si="289"/>
        <v>162</v>
      </c>
      <c r="Q730" s="38">
        <f t="shared" si="290"/>
        <v>38.270000000000003</v>
      </c>
      <c r="R730" s="65">
        <v>289500</v>
      </c>
      <c r="S730" s="65">
        <v>5512230</v>
      </c>
      <c r="T730" s="66">
        <f t="shared" si="291"/>
        <v>5.2519580000000001</v>
      </c>
      <c r="U730" s="36">
        <v>18</v>
      </c>
      <c r="V730">
        <v>86</v>
      </c>
      <c r="W730">
        <f t="shared" si="304"/>
        <v>20.93</v>
      </c>
      <c r="X730" s="57">
        <v>60295.690630748803</v>
      </c>
      <c r="Y730" s="46">
        <v>24010.13</v>
      </c>
      <c r="Z730" s="37">
        <f t="shared" si="292"/>
        <v>0.42013600000000001</v>
      </c>
      <c r="AA730" s="37" t="str">
        <f t="shared" si="293"/>
        <v/>
      </c>
      <c r="AB730" s="37" t="str">
        <f t="shared" si="294"/>
        <v/>
      </c>
      <c r="AC730" s="76">
        <f t="shared" si="305"/>
        <v>638.24099999999999</v>
      </c>
      <c r="AD730" s="76">
        <f t="shared" si="306"/>
        <v>0</v>
      </c>
      <c r="AE730" s="76">
        <f t="shared" si="312"/>
        <v>0</v>
      </c>
      <c r="AF730" s="76" t="str">
        <f t="shared" si="307"/>
        <v/>
      </c>
      <c r="AG730" s="37" t="str">
        <f t="shared" si="295"/>
        <v/>
      </c>
      <c r="AH730" s="37" t="str">
        <f t="shared" si="296"/>
        <v/>
      </c>
      <c r="AI730" s="38">
        <f t="shared" si="308"/>
        <v>638.24</v>
      </c>
      <c r="AJ730" s="38">
        <f t="shared" si="297"/>
        <v>638.24</v>
      </c>
      <c r="AK730" s="36">
        <f t="shared" si="298"/>
        <v>38492</v>
      </c>
      <c r="AL730" s="39">
        <f t="shared" si="299"/>
        <v>0.12439734468690533</v>
      </c>
      <c r="AM730" s="36">
        <f t="shared" si="309"/>
        <v>3124.7369011903752</v>
      </c>
      <c r="AN730" s="36">
        <f t="shared" si="310"/>
        <v>16498</v>
      </c>
      <c r="AO730" s="36">
        <f t="shared" si="300"/>
        <v>1000</v>
      </c>
      <c r="AP730" s="36">
        <f t="shared" si="301"/>
        <v>1200.5065000000002</v>
      </c>
      <c r="AQ730" s="36">
        <f t="shared" si="311"/>
        <v>12373</v>
      </c>
      <c r="AR730" s="40">
        <f t="shared" si="302"/>
        <v>16498</v>
      </c>
      <c r="AS730" s="37"/>
      <c r="AT730" s="37">
        <f t="shared" si="303"/>
        <v>1</v>
      </c>
    </row>
    <row r="731" spans="1:46" ht="15" customHeight="1" x14ac:dyDescent="0.25">
      <c r="A731" s="43">
        <v>73</v>
      </c>
      <c r="B731" s="43">
        <v>2400</v>
      </c>
      <c r="C731" s="44" t="s">
        <v>716</v>
      </c>
      <c r="D731" s="35">
        <v>13283</v>
      </c>
      <c r="E731" s="36">
        <v>91</v>
      </c>
      <c r="F731" s="58">
        <f t="shared" si="288"/>
        <v>1.9590413923210936</v>
      </c>
      <c r="G731" s="52">
        <v>5</v>
      </c>
      <c r="H731" s="52">
        <v>30</v>
      </c>
      <c r="I731" s="37">
        <f t="shared" si="287"/>
        <v>16.666700000000002</v>
      </c>
      <c r="J731" s="37">
        <v>66</v>
      </c>
      <c r="K731" s="37">
        <v>78</v>
      </c>
      <c r="L731" s="37">
        <v>81</v>
      </c>
      <c r="M731" s="37">
        <v>90</v>
      </c>
      <c r="N731" s="48">
        <v>86</v>
      </c>
      <c r="O731" s="55">
        <v>91</v>
      </c>
      <c r="P731" s="45">
        <f t="shared" si="289"/>
        <v>91</v>
      </c>
      <c r="Q731" s="38">
        <f t="shared" si="290"/>
        <v>0</v>
      </c>
      <c r="R731" s="65">
        <v>167600</v>
      </c>
      <c r="S731" s="65">
        <v>6015000</v>
      </c>
      <c r="T731" s="66">
        <f t="shared" si="291"/>
        <v>2.7863669999999998</v>
      </c>
      <c r="U731" s="36">
        <v>12</v>
      </c>
      <c r="V731">
        <v>71</v>
      </c>
      <c r="W731">
        <f t="shared" si="304"/>
        <v>16.899999999999999</v>
      </c>
      <c r="X731" s="57">
        <v>47156.441704087003</v>
      </c>
      <c r="Y731" s="46">
        <v>2665</v>
      </c>
      <c r="Z731" s="37">
        <f t="shared" si="292"/>
        <v>0.42013600000000001</v>
      </c>
      <c r="AA731" s="37" t="str">
        <f t="shared" si="293"/>
        <v/>
      </c>
      <c r="AB731" s="37" t="str">
        <f t="shared" si="294"/>
        <v/>
      </c>
      <c r="AC731" s="76">
        <f t="shared" si="305"/>
        <v>629.19418561170619</v>
      </c>
      <c r="AD731" s="76">
        <f t="shared" si="306"/>
        <v>0</v>
      </c>
      <c r="AE731" s="76">
        <f t="shared" si="312"/>
        <v>0</v>
      </c>
      <c r="AF731" s="76" t="str">
        <f t="shared" si="307"/>
        <v/>
      </c>
      <c r="AG731" s="37" t="str">
        <f t="shared" si="295"/>
        <v/>
      </c>
      <c r="AH731" s="37" t="str">
        <f t="shared" si="296"/>
        <v/>
      </c>
      <c r="AI731" s="38">
        <f t="shared" si="308"/>
        <v>629.19000000000005</v>
      </c>
      <c r="AJ731" s="38">
        <f t="shared" si="297"/>
        <v>629.19000000000005</v>
      </c>
      <c r="AK731" s="36">
        <f t="shared" si="298"/>
        <v>37444</v>
      </c>
      <c r="AL731" s="39">
        <f t="shared" si="299"/>
        <v>0.12439734468690533</v>
      </c>
      <c r="AM731" s="36">
        <f t="shared" si="309"/>
        <v>3005.5642449803199</v>
      </c>
      <c r="AN731" s="36">
        <f t="shared" si="310"/>
        <v>16289</v>
      </c>
      <c r="AO731" s="36">
        <f t="shared" si="300"/>
        <v>910</v>
      </c>
      <c r="AP731" s="36">
        <f t="shared" si="301"/>
        <v>133.25</v>
      </c>
      <c r="AQ731" s="36">
        <f t="shared" si="311"/>
        <v>13150</v>
      </c>
      <c r="AR731" s="40">
        <f t="shared" si="302"/>
        <v>16289</v>
      </c>
      <c r="AS731" s="37"/>
      <c r="AT731" s="37">
        <f t="shared" si="303"/>
        <v>1</v>
      </c>
    </row>
    <row r="732" spans="1:46" ht="15" customHeight="1" x14ac:dyDescent="0.25">
      <c r="A732" s="43">
        <v>73</v>
      </c>
      <c r="B732" s="43">
        <v>3400</v>
      </c>
      <c r="C732" s="44" t="s">
        <v>717</v>
      </c>
      <c r="D732" s="35">
        <v>110804</v>
      </c>
      <c r="E732" s="36">
        <v>3559</v>
      </c>
      <c r="F732" s="58">
        <f t="shared" si="288"/>
        <v>3.551327988003846</v>
      </c>
      <c r="G732" s="52">
        <v>44</v>
      </c>
      <c r="H732" s="52">
        <v>1239</v>
      </c>
      <c r="I732" s="37">
        <f t="shared" si="287"/>
        <v>3.5513000000000003</v>
      </c>
      <c r="J732" s="37">
        <v>1584</v>
      </c>
      <c r="K732" s="37">
        <v>2169</v>
      </c>
      <c r="L732" s="37">
        <v>2657</v>
      </c>
      <c r="M732" s="37">
        <v>3065</v>
      </c>
      <c r="N732" s="45">
        <v>3317</v>
      </c>
      <c r="O732" s="55">
        <v>3497</v>
      </c>
      <c r="P732" s="45">
        <f t="shared" si="289"/>
        <v>3497</v>
      </c>
      <c r="Q732" s="38">
        <f t="shared" si="290"/>
        <v>0</v>
      </c>
      <c r="R732" s="65">
        <v>51288900</v>
      </c>
      <c r="S732" s="65">
        <v>575640300</v>
      </c>
      <c r="T732" s="66">
        <f t="shared" si="291"/>
        <v>8.9098869999999994</v>
      </c>
      <c r="U732" s="36">
        <v>386</v>
      </c>
      <c r="V732">
        <v>3506</v>
      </c>
      <c r="W732">
        <f t="shared" si="304"/>
        <v>11.01</v>
      </c>
      <c r="X732" s="57">
        <v>5263926.3825977799</v>
      </c>
      <c r="Y732" s="46">
        <v>1218538</v>
      </c>
      <c r="Z732" s="37">
        <f t="shared" si="292"/>
        <v>0.42013600000000001</v>
      </c>
      <c r="AA732" s="37" t="str">
        <f t="shared" si="293"/>
        <v/>
      </c>
      <c r="AB732" s="37" t="str">
        <f t="shared" si="294"/>
        <v/>
      </c>
      <c r="AC732" s="76">
        <f t="shared" si="305"/>
        <v>0</v>
      </c>
      <c r="AD732" s="76">
        <f t="shared" si="306"/>
        <v>693.55249467574993</v>
      </c>
      <c r="AE732" s="76">
        <f t="shared" si="312"/>
        <v>0</v>
      </c>
      <c r="AF732" s="76" t="str">
        <f t="shared" si="307"/>
        <v/>
      </c>
      <c r="AG732" s="37" t="str">
        <f t="shared" si="295"/>
        <v/>
      </c>
      <c r="AH732" s="37" t="str">
        <f t="shared" si="296"/>
        <v/>
      </c>
      <c r="AI732" s="38">
        <f t="shared" si="308"/>
        <v>693.55</v>
      </c>
      <c r="AJ732" s="38">
        <f t="shared" si="297"/>
        <v>693.55</v>
      </c>
      <c r="AK732" s="36">
        <f t="shared" si="298"/>
        <v>256779</v>
      </c>
      <c r="AL732" s="39">
        <f t="shared" si="299"/>
        <v>0.12439734468690533</v>
      </c>
      <c r="AM732" s="36">
        <f t="shared" si="309"/>
        <v>18158.902390671006</v>
      </c>
      <c r="AN732" s="36">
        <f t="shared" si="310"/>
        <v>128963</v>
      </c>
      <c r="AO732" s="36">
        <f t="shared" si="300"/>
        <v>35590</v>
      </c>
      <c r="AP732" s="36">
        <f t="shared" si="301"/>
        <v>60926.9</v>
      </c>
      <c r="AQ732" s="36">
        <f t="shared" si="311"/>
        <v>75214</v>
      </c>
      <c r="AR732" s="40">
        <f t="shared" si="302"/>
        <v>128963</v>
      </c>
      <c r="AS732" s="37"/>
      <c r="AT732" s="37">
        <f t="shared" si="303"/>
        <v>1</v>
      </c>
    </row>
    <row r="733" spans="1:46" ht="15" customHeight="1" x14ac:dyDescent="0.25">
      <c r="A733" s="43">
        <v>85</v>
      </c>
      <c r="B733" s="43">
        <v>1000</v>
      </c>
      <c r="C733" s="44" t="s">
        <v>718</v>
      </c>
      <c r="D733" s="35">
        <v>1037168</v>
      </c>
      <c r="E733" s="36">
        <v>3981</v>
      </c>
      <c r="F733" s="58">
        <f t="shared" si="288"/>
        <v>3.599992177584098</v>
      </c>
      <c r="G733" s="52">
        <v>459</v>
      </c>
      <c r="H733" s="52">
        <v>1745</v>
      </c>
      <c r="I733" s="37">
        <f t="shared" si="287"/>
        <v>26.303700000000003</v>
      </c>
      <c r="J733" s="37">
        <v>1942</v>
      </c>
      <c r="K733" s="37">
        <v>2184</v>
      </c>
      <c r="L733" s="37">
        <v>2642</v>
      </c>
      <c r="M733" s="37">
        <v>3295</v>
      </c>
      <c r="N733" s="45">
        <v>3735</v>
      </c>
      <c r="O733" s="55">
        <v>3990</v>
      </c>
      <c r="P733" s="45">
        <f t="shared" si="289"/>
        <v>3990</v>
      </c>
      <c r="Q733" s="38">
        <f t="shared" si="290"/>
        <v>0.23</v>
      </c>
      <c r="R733" s="65">
        <v>40296300</v>
      </c>
      <c r="S733" s="65">
        <v>357647800</v>
      </c>
      <c r="T733" s="66">
        <f t="shared" si="291"/>
        <v>11.267034000000001</v>
      </c>
      <c r="U733" s="36">
        <v>589</v>
      </c>
      <c r="V733">
        <v>3962</v>
      </c>
      <c r="W733">
        <f t="shared" si="304"/>
        <v>14.87</v>
      </c>
      <c r="X733" s="57">
        <v>3605036.98594038</v>
      </c>
      <c r="Y733" s="46">
        <v>1642661</v>
      </c>
      <c r="Z733" s="37">
        <f t="shared" si="292"/>
        <v>0.42013600000000001</v>
      </c>
      <c r="AA733" s="37" t="str">
        <f t="shared" si="293"/>
        <v/>
      </c>
      <c r="AB733" s="37" t="str">
        <f t="shared" si="294"/>
        <v/>
      </c>
      <c r="AC733" s="76">
        <f t="shared" si="305"/>
        <v>0</v>
      </c>
      <c r="AD733" s="76">
        <f t="shared" si="306"/>
        <v>897.22898364149989</v>
      </c>
      <c r="AE733" s="76">
        <f t="shared" si="312"/>
        <v>0</v>
      </c>
      <c r="AF733" s="76" t="str">
        <f t="shared" si="307"/>
        <v/>
      </c>
      <c r="AG733" s="37" t="str">
        <f t="shared" si="295"/>
        <v/>
      </c>
      <c r="AH733" s="37" t="str">
        <f t="shared" si="296"/>
        <v/>
      </c>
      <c r="AI733" s="38">
        <f t="shared" si="308"/>
        <v>897.23</v>
      </c>
      <c r="AJ733" s="38">
        <f t="shared" si="297"/>
        <v>897.23</v>
      </c>
      <c r="AK733" s="36">
        <f t="shared" si="298"/>
        <v>2057267</v>
      </c>
      <c r="AL733" s="39">
        <f t="shared" si="299"/>
        <v>0.12439734468690533</v>
      </c>
      <c r="AM733" s="36">
        <f t="shared" si="309"/>
        <v>126897.60691776744</v>
      </c>
      <c r="AN733" s="36">
        <f t="shared" si="310"/>
        <v>1164066</v>
      </c>
      <c r="AO733" s="36">
        <f t="shared" si="300"/>
        <v>39810</v>
      </c>
      <c r="AP733" s="36">
        <f t="shared" si="301"/>
        <v>82133.05</v>
      </c>
      <c r="AQ733" s="36">
        <f t="shared" si="311"/>
        <v>997358</v>
      </c>
      <c r="AR733" s="40">
        <f t="shared" si="302"/>
        <v>1164066</v>
      </c>
      <c r="AS733" s="37"/>
      <c r="AT733" s="37">
        <f t="shared" si="303"/>
        <v>1</v>
      </c>
    </row>
    <row r="734" spans="1:46" ht="15" customHeight="1" x14ac:dyDescent="0.25">
      <c r="A734" s="43">
        <v>7</v>
      </c>
      <c r="B734" s="43">
        <v>1300</v>
      </c>
      <c r="C734" s="44" t="s">
        <v>719</v>
      </c>
      <c r="D734" s="35">
        <v>276562</v>
      </c>
      <c r="E734" s="36">
        <v>746</v>
      </c>
      <c r="F734" s="58">
        <f t="shared" si="288"/>
        <v>2.8727388274726686</v>
      </c>
      <c r="G734" s="52">
        <v>76</v>
      </c>
      <c r="H734" s="52">
        <v>299</v>
      </c>
      <c r="I734" s="37">
        <f t="shared" si="287"/>
        <v>25.418099999999999</v>
      </c>
      <c r="J734" s="37">
        <v>488</v>
      </c>
      <c r="K734" s="37">
        <v>655</v>
      </c>
      <c r="L734" s="37">
        <v>633</v>
      </c>
      <c r="M734" s="37">
        <v>827</v>
      </c>
      <c r="N734" s="48">
        <v>868</v>
      </c>
      <c r="O734" s="55">
        <v>750</v>
      </c>
      <c r="P734" s="45">
        <f t="shared" si="289"/>
        <v>868</v>
      </c>
      <c r="Q734" s="38">
        <f t="shared" si="290"/>
        <v>14.06</v>
      </c>
      <c r="R734" s="65">
        <v>2231300</v>
      </c>
      <c r="S734" s="65">
        <v>52058900</v>
      </c>
      <c r="T734" s="66">
        <f t="shared" si="291"/>
        <v>4.2861070000000003</v>
      </c>
      <c r="U734" s="36">
        <v>61</v>
      </c>
      <c r="V734">
        <v>766</v>
      </c>
      <c r="W734">
        <f t="shared" si="304"/>
        <v>7.96</v>
      </c>
      <c r="X734" s="57">
        <v>449718.20378780202</v>
      </c>
      <c r="Y734" s="46">
        <v>354415</v>
      </c>
      <c r="Z734" s="37">
        <f t="shared" si="292"/>
        <v>0.42013600000000001</v>
      </c>
      <c r="AA734" s="37" t="str">
        <f t="shared" si="293"/>
        <v/>
      </c>
      <c r="AB734" s="37" t="str">
        <f t="shared" si="294"/>
        <v/>
      </c>
      <c r="AC734" s="76">
        <f t="shared" si="305"/>
        <v>831.00893399568065</v>
      </c>
      <c r="AD734" s="76">
        <f t="shared" si="306"/>
        <v>0</v>
      </c>
      <c r="AE734" s="76">
        <f t="shared" si="312"/>
        <v>0</v>
      </c>
      <c r="AF734" s="76" t="str">
        <f t="shared" si="307"/>
        <v/>
      </c>
      <c r="AG734" s="37" t="str">
        <f t="shared" si="295"/>
        <v/>
      </c>
      <c r="AH734" s="37" t="str">
        <f t="shared" si="296"/>
        <v/>
      </c>
      <c r="AI734" s="38">
        <f t="shared" si="308"/>
        <v>831.01</v>
      </c>
      <c r="AJ734" s="38">
        <f t="shared" si="297"/>
        <v>831.01</v>
      </c>
      <c r="AK734" s="36">
        <f t="shared" si="298"/>
        <v>430991</v>
      </c>
      <c r="AL734" s="39">
        <f t="shared" si="299"/>
        <v>0.12439734468690533</v>
      </c>
      <c r="AM734" s="36">
        <f t="shared" si="309"/>
        <v>19210.557542654104</v>
      </c>
      <c r="AN734" s="36">
        <f t="shared" si="310"/>
        <v>295773</v>
      </c>
      <c r="AO734" s="36">
        <f t="shared" si="300"/>
        <v>7460</v>
      </c>
      <c r="AP734" s="36">
        <f t="shared" si="301"/>
        <v>17720.75</v>
      </c>
      <c r="AQ734" s="36">
        <f t="shared" si="311"/>
        <v>269102</v>
      </c>
      <c r="AR734" s="40">
        <f t="shared" si="302"/>
        <v>295773</v>
      </c>
      <c r="AS734" s="37"/>
      <c r="AT734" s="37">
        <f t="shared" si="303"/>
        <v>1</v>
      </c>
    </row>
    <row r="735" spans="1:46" ht="15" customHeight="1" x14ac:dyDescent="0.25">
      <c r="A735" s="43">
        <v>73</v>
      </c>
      <c r="B735" s="43">
        <v>9200</v>
      </c>
      <c r="C735" s="44" t="s">
        <v>720</v>
      </c>
      <c r="D735" s="35">
        <v>14198354</v>
      </c>
      <c r="E735" s="36">
        <v>68746</v>
      </c>
      <c r="F735" s="58">
        <f t="shared" si="288"/>
        <v>4.8372474337246176</v>
      </c>
      <c r="G735" s="52">
        <v>3521</v>
      </c>
      <c r="H735" s="52">
        <v>28614</v>
      </c>
      <c r="I735" s="37">
        <f t="shared" si="287"/>
        <v>12.305199999999999</v>
      </c>
      <c r="J735" s="37">
        <v>39691</v>
      </c>
      <c r="K735" s="37">
        <v>42566</v>
      </c>
      <c r="L735" s="37">
        <v>48812</v>
      </c>
      <c r="M735" s="37">
        <v>59107</v>
      </c>
      <c r="N735" s="45">
        <v>65842</v>
      </c>
      <c r="O735" s="55">
        <v>68881</v>
      </c>
      <c r="P735" s="45">
        <f t="shared" si="289"/>
        <v>68881</v>
      </c>
      <c r="Q735" s="38">
        <f t="shared" si="290"/>
        <v>0.2</v>
      </c>
      <c r="R735" s="65">
        <v>1176655000</v>
      </c>
      <c r="S735" s="65">
        <v>5177815003</v>
      </c>
      <c r="T735" s="66">
        <f t="shared" si="291"/>
        <v>22.724933</v>
      </c>
      <c r="U735" s="36">
        <v>8899</v>
      </c>
      <c r="V735">
        <v>68430</v>
      </c>
      <c r="W735">
        <f t="shared" si="304"/>
        <v>13</v>
      </c>
      <c r="X735" s="57">
        <v>62416649.329781517</v>
      </c>
      <c r="Y735" s="46">
        <v>30372063</v>
      </c>
      <c r="Z735" s="37">
        <f t="shared" si="292"/>
        <v>0.42013600000000001</v>
      </c>
      <c r="AA735" s="37" t="str">
        <f t="shared" si="293"/>
        <v/>
      </c>
      <c r="AB735" s="37" t="str">
        <f t="shared" si="294"/>
        <v/>
      </c>
      <c r="AC735" s="76">
        <f t="shared" si="305"/>
        <v>0</v>
      </c>
      <c r="AD735" s="76">
        <f t="shared" si="306"/>
        <v>0</v>
      </c>
      <c r="AE735" s="76">
        <f t="shared" si="312"/>
        <v>781.79169616104991</v>
      </c>
      <c r="AF735" s="76" t="str">
        <f t="shared" si="307"/>
        <v/>
      </c>
      <c r="AG735" s="37" t="str">
        <f t="shared" si="295"/>
        <v/>
      </c>
      <c r="AH735" s="37" t="str">
        <f t="shared" si="296"/>
        <v/>
      </c>
      <c r="AI735" s="38">
        <f t="shared" si="308"/>
        <v>781.79</v>
      </c>
      <c r="AJ735" s="38">
        <f t="shared" si="297"/>
        <v>781.79</v>
      </c>
      <c r="AK735" s="36">
        <f t="shared" si="298"/>
        <v>27521454</v>
      </c>
      <c r="AL735" s="39">
        <f t="shared" si="299"/>
        <v>0.12439734468690533</v>
      </c>
      <c r="AM735" s="36">
        <f t="shared" si="309"/>
        <v>1657358.2629981085</v>
      </c>
      <c r="AN735" s="36">
        <f t="shared" si="310"/>
        <v>15855712</v>
      </c>
      <c r="AO735" s="36">
        <f t="shared" si="300"/>
        <v>687460</v>
      </c>
      <c r="AP735" s="36">
        <f t="shared" si="301"/>
        <v>1518603.1500000001</v>
      </c>
      <c r="AQ735" s="36">
        <f t="shared" si="311"/>
        <v>13510894</v>
      </c>
      <c r="AR735" s="40">
        <f t="shared" si="302"/>
        <v>15855712</v>
      </c>
      <c r="AS735" s="37"/>
      <c r="AT735" s="37">
        <f t="shared" si="303"/>
        <v>1</v>
      </c>
    </row>
    <row r="736" spans="1:46" ht="15" customHeight="1" x14ac:dyDescent="0.25">
      <c r="A736" s="43">
        <v>2</v>
      </c>
      <c r="B736" s="43">
        <v>1600</v>
      </c>
      <c r="C736" s="44" t="s">
        <v>721</v>
      </c>
      <c r="D736" s="35">
        <v>543984</v>
      </c>
      <c r="E736" s="36">
        <v>8292</v>
      </c>
      <c r="F736" s="58">
        <f t="shared" si="288"/>
        <v>3.9186592934218232</v>
      </c>
      <c r="G736" s="52">
        <v>102</v>
      </c>
      <c r="H736" s="52">
        <v>2807</v>
      </c>
      <c r="I736" s="37">
        <f t="shared" si="287"/>
        <v>3.6338000000000004</v>
      </c>
      <c r="J736" s="37">
        <v>897</v>
      </c>
      <c r="K736" s="37">
        <v>1184</v>
      </c>
      <c r="L736" s="37">
        <v>2538</v>
      </c>
      <c r="M736" s="37">
        <v>4910</v>
      </c>
      <c r="N736" s="45">
        <v>7218</v>
      </c>
      <c r="O736" s="55">
        <v>8142</v>
      </c>
      <c r="P736" s="45">
        <f t="shared" si="289"/>
        <v>8142</v>
      </c>
      <c r="Q736" s="38">
        <f t="shared" si="290"/>
        <v>0</v>
      </c>
      <c r="R736" s="65">
        <v>52314500</v>
      </c>
      <c r="S736" s="65">
        <v>914097647</v>
      </c>
      <c r="T736" s="66">
        <f t="shared" si="291"/>
        <v>5.7230759999999998</v>
      </c>
      <c r="U736" s="36">
        <v>737</v>
      </c>
      <c r="V736">
        <v>8099</v>
      </c>
      <c r="W736">
        <f t="shared" si="304"/>
        <v>9.1</v>
      </c>
      <c r="X736" s="57">
        <v>9793993.6687677875</v>
      </c>
      <c r="Y736" s="46">
        <v>4669649</v>
      </c>
      <c r="Z736" s="37">
        <f t="shared" si="292"/>
        <v>0.42013600000000001</v>
      </c>
      <c r="AA736" s="37" t="str">
        <f t="shared" si="293"/>
        <v/>
      </c>
      <c r="AB736" s="37" t="str">
        <f t="shared" si="294"/>
        <v/>
      </c>
      <c r="AC736" s="76">
        <f t="shared" si="305"/>
        <v>0</v>
      </c>
      <c r="AD736" s="76">
        <f t="shared" si="306"/>
        <v>660.41359343099987</v>
      </c>
      <c r="AE736" s="76">
        <f t="shared" si="312"/>
        <v>0</v>
      </c>
      <c r="AF736" s="76" t="str">
        <f t="shared" si="307"/>
        <v/>
      </c>
      <c r="AG736" s="37" t="str">
        <f t="shared" si="295"/>
        <v/>
      </c>
      <c r="AH736" s="37" t="str">
        <f t="shared" si="296"/>
        <v/>
      </c>
      <c r="AI736" s="38">
        <f t="shared" si="308"/>
        <v>660.41</v>
      </c>
      <c r="AJ736" s="38">
        <f t="shared" si="297"/>
        <v>660.41</v>
      </c>
      <c r="AK736" s="36">
        <f t="shared" si="298"/>
        <v>1361310</v>
      </c>
      <c r="AL736" s="39">
        <f t="shared" si="299"/>
        <v>0.12439734468690533</v>
      </c>
      <c r="AM736" s="36">
        <f t="shared" si="309"/>
        <v>101673.18414356958</v>
      </c>
      <c r="AN736" s="36">
        <f t="shared" si="310"/>
        <v>645657</v>
      </c>
      <c r="AO736" s="36">
        <f t="shared" si="300"/>
        <v>82920</v>
      </c>
      <c r="AP736" s="36">
        <f t="shared" si="301"/>
        <v>233482.45</v>
      </c>
      <c r="AQ736" s="36">
        <f t="shared" si="311"/>
        <v>461064</v>
      </c>
      <c r="AR736" s="40">
        <f t="shared" si="302"/>
        <v>645657</v>
      </c>
      <c r="AS736" s="37"/>
      <c r="AT736" s="37">
        <f t="shared" si="303"/>
        <v>1</v>
      </c>
    </row>
    <row r="737" spans="1:46" ht="15" customHeight="1" x14ac:dyDescent="0.25">
      <c r="A737" s="43">
        <v>57</v>
      </c>
      <c r="B737" s="43">
        <v>500</v>
      </c>
      <c r="C737" s="44" t="s">
        <v>722</v>
      </c>
      <c r="D737" s="35">
        <v>70861</v>
      </c>
      <c r="E737" s="36">
        <v>264</v>
      </c>
      <c r="F737" s="58">
        <f t="shared" si="288"/>
        <v>2.4216039268698313</v>
      </c>
      <c r="G737" s="52">
        <v>25</v>
      </c>
      <c r="H737" s="52">
        <v>105</v>
      </c>
      <c r="I737" s="37">
        <f t="shared" si="287"/>
        <v>23.8095</v>
      </c>
      <c r="J737" s="37">
        <v>337</v>
      </c>
      <c r="K737" s="37">
        <v>388</v>
      </c>
      <c r="L737" s="37">
        <v>298</v>
      </c>
      <c r="M737" s="37">
        <v>272</v>
      </c>
      <c r="N737" s="48">
        <v>279</v>
      </c>
      <c r="O737" s="55">
        <v>273</v>
      </c>
      <c r="P737" s="45">
        <f t="shared" si="289"/>
        <v>388</v>
      </c>
      <c r="Q737" s="38">
        <f t="shared" si="290"/>
        <v>31.96</v>
      </c>
      <c r="R737" s="65">
        <v>3686800</v>
      </c>
      <c r="S737" s="65">
        <v>14358300</v>
      </c>
      <c r="T737" s="66">
        <f t="shared" si="291"/>
        <v>25.677133999999999</v>
      </c>
      <c r="U737" s="36">
        <v>18</v>
      </c>
      <c r="V737">
        <v>254</v>
      </c>
      <c r="W737">
        <f t="shared" si="304"/>
        <v>7.09</v>
      </c>
      <c r="X737" s="57">
        <v>193418.19568219301</v>
      </c>
      <c r="Y737" s="46">
        <v>52022</v>
      </c>
      <c r="Z737" s="37">
        <f t="shared" si="292"/>
        <v>0.42013600000000001</v>
      </c>
      <c r="AA737" s="37" t="str">
        <f t="shared" si="293"/>
        <v/>
      </c>
      <c r="AB737" s="37" t="str">
        <f t="shared" si="294"/>
        <v/>
      </c>
      <c r="AC737" s="76">
        <f t="shared" si="305"/>
        <v>731.36361055522775</v>
      </c>
      <c r="AD737" s="76">
        <f t="shared" si="306"/>
        <v>0</v>
      </c>
      <c r="AE737" s="76">
        <f t="shared" si="312"/>
        <v>0</v>
      </c>
      <c r="AF737" s="76" t="str">
        <f t="shared" si="307"/>
        <v/>
      </c>
      <c r="AG737" s="37" t="str">
        <f t="shared" si="295"/>
        <v/>
      </c>
      <c r="AH737" s="37" t="str">
        <f t="shared" si="296"/>
        <v/>
      </c>
      <c r="AI737" s="38">
        <f t="shared" si="308"/>
        <v>731.36</v>
      </c>
      <c r="AJ737" s="38">
        <f t="shared" si="297"/>
        <v>731.36</v>
      </c>
      <c r="AK737" s="36">
        <f t="shared" si="298"/>
        <v>111817</v>
      </c>
      <c r="AL737" s="39">
        <f t="shared" si="299"/>
        <v>0.12439734468690533</v>
      </c>
      <c r="AM737" s="36">
        <f t="shared" si="309"/>
        <v>5094.8176489968946</v>
      </c>
      <c r="AN737" s="36">
        <f t="shared" si="310"/>
        <v>75956</v>
      </c>
      <c r="AO737" s="36">
        <f t="shared" si="300"/>
        <v>2640</v>
      </c>
      <c r="AP737" s="36">
        <f t="shared" si="301"/>
        <v>2601.1000000000004</v>
      </c>
      <c r="AQ737" s="36">
        <f t="shared" si="311"/>
        <v>68260</v>
      </c>
      <c r="AR737" s="40">
        <f t="shared" si="302"/>
        <v>75956</v>
      </c>
      <c r="AS737" s="37"/>
      <c r="AT737" s="37">
        <f t="shared" si="303"/>
        <v>1</v>
      </c>
    </row>
    <row r="738" spans="1:46" ht="15" customHeight="1" x14ac:dyDescent="0.25">
      <c r="A738" s="43">
        <v>83</v>
      </c>
      <c r="B738" s="43">
        <v>800</v>
      </c>
      <c r="C738" s="44" t="s">
        <v>723</v>
      </c>
      <c r="D738" s="35">
        <v>2005838</v>
      </c>
      <c r="E738" s="36">
        <v>4749</v>
      </c>
      <c r="F738" s="58">
        <f t="shared" si="288"/>
        <v>3.6766021695820181</v>
      </c>
      <c r="G738" s="52">
        <v>594</v>
      </c>
      <c r="H738" s="52">
        <v>2053</v>
      </c>
      <c r="I738" s="37">
        <f t="shared" si="287"/>
        <v>28.933299999999999</v>
      </c>
      <c r="J738" s="37">
        <v>4027</v>
      </c>
      <c r="K738" s="37">
        <v>4346</v>
      </c>
      <c r="L738" s="37">
        <v>4364</v>
      </c>
      <c r="M738" s="37">
        <v>4695</v>
      </c>
      <c r="N738" s="45">
        <v>4605</v>
      </c>
      <c r="O738" s="55">
        <v>4793</v>
      </c>
      <c r="P738" s="45">
        <f t="shared" si="289"/>
        <v>4793</v>
      </c>
      <c r="Q738" s="38">
        <f t="shared" si="290"/>
        <v>0.92</v>
      </c>
      <c r="R738" s="65">
        <v>30559400</v>
      </c>
      <c r="S738" s="65">
        <v>181622647</v>
      </c>
      <c r="T738" s="66">
        <f t="shared" si="291"/>
        <v>16.825765000000001</v>
      </c>
      <c r="U738" s="36">
        <v>768</v>
      </c>
      <c r="V738">
        <v>4749</v>
      </c>
      <c r="W738">
        <f t="shared" si="304"/>
        <v>16.170000000000002</v>
      </c>
      <c r="X738" s="57">
        <v>1532683.30551293</v>
      </c>
      <c r="Y738" s="46">
        <v>1326048</v>
      </c>
      <c r="Z738" s="37">
        <f t="shared" si="292"/>
        <v>0.42013600000000001</v>
      </c>
      <c r="AA738" s="37" t="str">
        <f t="shared" si="293"/>
        <v/>
      </c>
      <c r="AB738" s="37" t="str">
        <f t="shared" si="294"/>
        <v/>
      </c>
      <c r="AC738" s="76">
        <f t="shared" si="305"/>
        <v>0</v>
      </c>
      <c r="AD738" s="76">
        <f t="shared" si="306"/>
        <v>989.05779391124997</v>
      </c>
      <c r="AE738" s="76">
        <f t="shared" si="312"/>
        <v>0</v>
      </c>
      <c r="AF738" s="76" t="str">
        <f t="shared" si="307"/>
        <v/>
      </c>
      <c r="AG738" s="37" t="str">
        <f t="shared" si="295"/>
        <v/>
      </c>
      <c r="AH738" s="37" t="str">
        <f t="shared" si="296"/>
        <v/>
      </c>
      <c r="AI738" s="38">
        <f t="shared" si="308"/>
        <v>989.06</v>
      </c>
      <c r="AJ738" s="38">
        <f t="shared" si="297"/>
        <v>989.06</v>
      </c>
      <c r="AK738" s="36">
        <f t="shared" si="298"/>
        <v>4053111</v>
      </c>
      <c r="AL738" s="39">
        <f t="shared" si="299"/>
        <v>0.12439734468690533</v>
      </c>
      <c r="AM738" s="36">
        <f t="shared" si="309"/>
        <v>254675.32504919474</v>
      </c>
      <c r="AN738" s="36">
        <f t="shared" si="310"/>
        <v>2260513</v>
      </c>
      <c r="AO738" s="36">
        <f t="shared" si="300"/>
        <v>47490</v>
      </c>
      <c r="AP738" s="36">
        <f t="shared" si="301"/>
        <v>66302.400000000009</v>
      </c>
      <c r="AQ738" s="36">
        <f t="shared" si="311"/>
        <v>1958348</v>
      </c>
      <c r="AR738" s="40">
        <f t="shared" si="302"/>
        <v>2260513</v>
      </c>
      <c r="AS738" s="37"/>
      <c r="AT738" s="37">
        <f t="shared" si="303"/>
        <v>1</v>
      </c>
    </row>
    <row r="739" spans="1:46" ht="15" customHeight="1" x14ac:dyDescent="0.25">
      <c r="A739" s="43">
        <v>73</v>
      </c>
      <c r="B739" s="43">
        <v>2600</v>
      </c>
      <c r="C739" s="44" t="s">
        <v>724</v>
      </c>
      <c r="D739" s="35">
        <v>1238144</v>
      </c>
      <c r="E739" s="36">
        <v>7151</v>
      </c>
      <c r="F739" s="58">
        <f t="shared" si="288"/>
        <v>3.8543667780408697</v>
      </c>
      <c r="G739" s="52">
        <v>99</v>
      </c>
      <c r="H739" s="52">
        <v>2213</v>
      </c>
      <c r="I739" s="37">
        <f t="shared" si="287"/>
        <v>4.4735999999999994</v>
      </c>
      <c r="J739" s="37">
        <v>1786</v>
      </c>
      <c r="K739" s="37">
        <v>2994</v>
      </c>
      <c r="L739" s="37">
        <v>3294</v>
      </c>
      <c r="M739" s="37">
        <v>4681</v>
      </c>
      <c r="N739" s="45">
        <v>6534</v>
      </c>
      <c r="O739" s="55">
        <v>7029</v>
      </c>
      <c r="P739" s="45">
        <f t="shared" si="289"/>
        <v>7029</v>
      </c>
      <c r="Q739" s="38">
        <f t="shared" si="290"/>
        <v>0</v>
      </c>
      <c r="R739" s="65">
        <v>113341600</v>
      </c>
      <c r="S739" s="65">
        <v>577950600</v>
      </c>
      <c r="T739" s="66">
        <f t="shared" si="291"/>
        <v>19.610949000000002</v>
      </c>
      <c r="U739" s="36">
        <v>624</v>
      </c>
      <c r="V739">
        <v>6919</v>
      </c>
      <c r="W739">
        <f t="shared" si="304"/>
        <v>9.02</v>
      </c>
      <c r="X739" s="57">
        <v>6116159.69704236</v>
      </c>
      <c r="Y739" s="46">
        <v>3279949</v>
      </c>
      <c r="Z739" s="37">
        <f t="shared" si="292"/>
        <v>0.42013600000000001</v>
      </c>
      <c r="AA739" s="37" t="str">
        <f t="shared" si="293"/>
        <v/>
      </c>
      <c r="AB739" s="37" t="str">
        <f t="shared" si="294"/>
        <v/>
      </c>
      <c r="AC739" s="76">
        <f t="shared" si="305"/>
        <v>0</v>
      </c>
      <c r="AD739" s="76">
        <f t="shared" si="306"/>
        <v>814.02564417024996</v>
      </c>
      <c r="AE739" s="76">
        <f t="shared" si="312"/>
        <v>0</v>
      </c>
      <c r="AF739" s="76" t="str">
        <f t="shared" si="307"/>
        <v/>
      </c>
      <c r="AG739" s="37" t="str">
        <f t="shared" si="295"/>
        <v/>
      </c>
      <c r="AH739" s="37" t="str">
        <f t="shared" si="296"/>
        <v/>
      </c>
      <c r="AI739" s="38">
        <f t="shared" si="308"/>
        <v>814.03</v>
      </c>
      <c r="AJ739" s="38">
        <f t="shared" si="297"/>
        <v>814.03</v>
      </c>
      <c r="AK739" s="36">
        <f t="shared" si="298"/>
        <v>3251510</v>
      </c>
      <c r="AL739" s="39">
        <f t="shared" si="299"/>
        <v>0.12439734468690533</v>
      </c>
      <c r="AM739" s="36">
        <f t="shared" si="309"/>
        <v>250457.38428289583</v>
      </c>
      <c r="AN739" s="36">
        <f t="shared" si="310"/>
        <v>1488601</v>
      </c>
      <c r="AO739" s="36">
        <f t="shared" si="300"/>
        <v>71510</v>
      </c>
      <c r="AP739" s="36">
        <f t="shared" si="301"/>
        <v>163997.45000000001</v>
      </c>
      <c r="AQ739" s="36">
        <f t="shared" si="311"/>
        <v>1166634</v>
      </c>
      <c r="AR739" s="40">
        <f t="shared" si="302"/>
        <v>1488601</v>
      </c>
      <c r="AS739" s="37"/>
      <c r="AT739" s="37">
        <f t="shared" si="303"/>
        <v>1</v>
      </c>
    </row>
    <row r="740" spans="1:46" ht="15" customHeight="1" x14ac:dyDescent="0.25">
      <c r="A740" s="43">
        <v>87</v>
      </c>
      <c r="B740" s="43">
        <v>900</v>
      </c>
      <c r="C740" s="44" t="s">
        <v>725</v>
      </c>
      <c r="D740" s="35">
        <v>23225</v>
      </c>
      <c r="E740" s="36">
        <v>91</v>
      </c>
      <c r="F740" s="58">
        <f t="shared" si="288"/>
        <v>1.9590413923210936</v>
      </c>
      <c r="G740" s="52">
        <v>9</v>
      </c>
      <c r="H740" s="52">
        <v>90</v>
      </c>
      <c r="I740" s="37">
        <f t="shared" si="287"/>
        <v>10</v>
      </c>
      <c r="J740" s="37">
        <v>153</v>
      </c>
      <c r="K740" s="37">
        <v>147</v>
      </c>
      <c r="L740" s="37">
        <v>111</v>
      </c>
      <c r="M740" s="37">
        <v>106</v>
      </c>
      <c r="N740" s="48">
        <v>100</v>
      </c>
      <c r="O740" s="55">
        <v>93</v>
      </c>
      <c r="P740" s="45">
        <f t="shared" si="289"/>
        <v>153</v>
      </c>
      <c r="Q740" s="38">
        <f t="shared" si="290"/>
        <v>40.520000000000003</v>
      </c>
      <c r="R740" s="65">
        <v>168000</v>
      </c>
      <c r="S740" s="65">
        <v>2889394</v>
      </c>
      <c r="T740" s="66">
        <f t="shared" si="291"/>
        <v>5.814368</v>
      </c>
      <c r="U740" s="36">
        <v>64</v>
      </c>
      <c r="V740">
        <v>165</v>
      </c>
      <c r="W740">
        <f t="shared" si="304"/>
        <v>38.79</v>
      </c>
      <c r="X740" s="57">
        <v>21500.878035596499</v>
      </c>
      <c r="Y740" s="46">
        <v>13125</v>
      </c>
      <c r="Z740" s="37">
        <f t="shared" si="292"/>
        <v>0.42013600000000001</v>
      </c>
      <c r="AA740" s="37" t="str">
        <f t="shared" si="293"/>
        <v/>
      </c>
      <c r="AB740" s="37" t="str">
        <f t="shared" si="294"/>
        <v/>
      </c>
      <c r="AC740" s="76">
        <f t="shared" si="305"/>
        <v>629.19418561170619</v>
      </c>
      <c r="AD740" s="76">
        <f t="shared" si="306"/>
        <v>0</v>
      </c>
      <c r="AE740" s="76">
        <f t="shared" si="312"/>
        <v>0</v>
      </c>
      <c r="AF740" s="76" t="str">
        <f t="shared" si="307"/>
        <v/>
      </c>
      <c r="AG740" s="37" t="str">
        <f t="shared" si="295"/>
        <v/>
      </c>
      <c r="AH740" s="37" t="str">
        <f t="shared" si="296"/>
        <v/>
      </c>
      <c r="AI740" s="38">
        <f t="shared" si="308"/>
        <v>629.19000000000005</v>
      </c>
      <c r="AJ740" s="38">
        <f t="shared" si="297"/>
        <v>629.19000000000005</v>
      </c>
      <c r="AK740" s="36">
        <f t="shared" si="298"/>
        <v>48223</v>
      </c>
      <c r="AL740" s="39">
        <f t="shared" si="299"/>
        <v>0.12439734468690533</v>
      </c>
      <c r="AM740" s="36">
        <f t="shared" si="309"/>
        <v>3109.6848224832593</v>
      </c>
      <c r="AN740" s="36">
        <f t="shared" si="310"/>
        <v>26335</v>
      </c>
      <c r="AO740" s="36">
        <f t="shared" si="300"/>
        <v>910</v>
      </c>
      <c r="AP740" s="36">
        <f t="shared" si="301"/>
        <v>656.25</v>
      </c>
      <c r="AQ740" s="36">
        <f t="shared" si="311"/>
        <v>22569</v>
      </c>
      <c r="AR740" s="40">
        <f t="shared" si="302"/>
        <v>26335</v>
      </c>
      <c r="AS740" s="37"/>
      <c r="AT740" s="37">
        <f t="shared" si="303"/>
        <v>1</v>
      </c>
    </row>
    <row r="741" spans="1:46" ht="15" customHeight="1" x14ac:dyDescent="0.25">
      <c r="A741" s="43">
        <v>73</v>
      </c>
      <c r="B741" s="43">
        <v>2700</v>
      </c>
      <c r="C741" s="44" t="s">
        <v>726</v>
      </c>
      <c r="D741" s="35">
        <v>49164</v>
      </c>
      <c r="E741" s="36">
        <v>313</v>
      </c>
      <c r="F741" s="58">
        <f t="shared" si="288"/>
        <v>2.4955443375464483</v>
      </c>
      <c r="G741" s="52">
        <v>19</v>
      </c>
      <c r="H741" s="52">
        <v>131</v>
      </c>
      <c r="I741" s="37">
        <f t="shared" si="287"/>
        <v>14.5038</v>
      </c>
      <c r="J741" s="37">
        <v>188</v>
      </c>
      <c r="K741" s="37">
        <v>220</v>
      </c>
      <c r="L741" s="37">
        <v>274</v>
      </c>
      <c r="M741" s="37">
        <v>278</v>
      </c>
      <c r="N741" s="48">
        <v>308</v>
      </c>
      <c r="O741" s="55">
        <v>312</v>
      </c>
      <c r="P741" s="45">
        <f t="shared" si="289"/>
        <v>312</v>
      </c>
      <c r="Q741" s="38">
        <f t="shared" si="290"/>
        <v>0</v>
      </c>
      <c r="R741" s="65">
        <v>7495500</v>
      </c>
      <c r="S741" s="65">
        <v>29674300</v>
      </c>
      <c r="T741" s="66">
        <f t="shared" si="291"/>
        <v>25.259231</v>
      </c>
      <c r="U741" s="36">
        <v>49</v>
      </c>
      <c r="V741">
        <v>324</v>
      </c>
      <c r="W741">
        <f t="shared" si="304"/>
        <v>15.12</v>
      </c>
      <c r="X741" s="57">
        <v>330824.45441229199</v>
      </c>
      <c r="Y741" s="46">
        <v>230000</v>
      </c>
      <c r="Z741" s="37">
        <f t="shared" si="292"/>
        <v>0.42013600000000001</v>
      </c>
      <c r="AA741" s="37" t="str">
        <f t="shared" si="293"/>
        <v/>
      </c>
      <c r="AB741" s="37" t="str">
        <f t="shared" si="294"/>
        <v/>
      </c>
      <c r="AC741" s="76">
        <f t="shared" si="305"/>
        <v>747.69534664424691</v>
      </c>
      <c r="AD741" s="76">
        <f t="shared" si="306"/>
        <v>0</v>
      </c>
      <c r="AE741" s="76">
        <f t="shared" si="312"/>
        <v>0</v>
      </c>
      <c r="AF741" s="76" t="str">
        <f t="shared" si="307"/>
        <v/>
      </c>
      <c r="AG741" s="37" t="str">
        <f t="shared" si="295"/>
        <v/>
      </c>
      <c r="AH741" s="37" t="str">
        <f t="shared" si="296"/>
        <v/>
      </c>
      <c r="AI741" s="38">
        <f t="shared" si="308"/>
        <v>747.7</v>
      </c>
      <c r="AJ741" s="38">
        <f t="shared" si="297"/>
        <v>747.7</v>
      </c>
      <c r="AK741" s="36">
        <f t="shared" si="298"/>
        <v>95039</v>
      </c>
      <c r="AL741" s="39">
        <f t="shared" si="299"/>
        <v>0.12439734468690533</v>
      </c>
      <c r="AM741" s="36">
        <f t="shared" si="309"/>
        <v>5706.7281875117824</v>
      </c>
      <c r="AN741" s="36">
        <f t="shared" si="310"/>
        <v>54871</v>
      </c>
      <c r="AO741" s="36">
        <f t="shared" si="300"/>
        <v>3130</v>
      </c>
      <c r="AP741" s="36">
        <f t="shared" si="301"/>
        <v>11500</v>
      </c>
      <c r="AQ741" s="36">
        <f t="shared" si="311"/>
        <v>46034</v>
      </c>
      <c r="AR741" s="40">
        <f t="shared" si="302"/>
        <v>54871</v>
      </c>
      <c r="AS741" s="37"/>
      <c r="AT741" s="37">
        <f t="shared" si="303"/>
        <v>1</v>
      </c>
    </row>
    <row r="742" spans="1:46" ht="15" customHeight="1" x14ac:dyDescent="0.25">
      <c r="A742" s="43">
        <v>82</v>
      </c>
      <c r="B742" s="43">
        <v>1800</v>
      </c>
      <c r="C742" s="44" t="s">
        <v>727</v>
      </c>
      <c r="D742" s="35">
        <v>0</v>
      </c>
      <c r="E742" s="36">
        <v>350</v>
      </c>
      <c r="F742" s="58">
        <f t="shared" si="288"/>
        <v>2.5440680443502757</v>
      </c>
      <c r="G742" s="52">
        <v>27</v>
      </c>
      <c r="H742" s="52">
        <v>170</v>
      </c>
      <c r="I742" s="37">
        <f t="shared" si="287"/>
        <v>15.882399999999999</v>
      </c>
      <c r="J742" s="37">
        <v>319</v>
      </c>
      <c r="K742" s="37">
        <v>348</v>
      </c>
      <c r="L742" s="37">
        <v>339</v>
      </c>
      <c r="M742" s="37">
        <v>344</v>
      </c>
      <c r="N742" s="48">
        <v>368</v>
      </c>
      <c r="O742" s="55">
        <v>353</v>
      </c>
      <c r="P742" s="45">
        <f t="shared" si="289"/>
        <v>368</v>
      </c>
      <c r="Q742" s="38">
        <f t="shared" si="290"/>
        <v>4.8899999999999997</v>
      </c>
      <c r="R742" s="65">
        <v>194800</v>
      </c>
      <c r="S742" s="65">
        <v>108349800</v>
      </c>
      <c r="T742" s="66">
        <f t="shared" si="291"/>
        <v>0.179788</v>
      </c>
      <c r="U742" s="36">
        <v>90</v>
      </c>
      <c r="V742">
        <v>427</v>
      </c>
      <c r="W742">
        <f t="shared" si="304"/>
        <v>21.08</v>
      </c>
      <c r="X742" s="57">
        <v>1210667.4995025999</v>
      </c>
      <c r="Y742" s="46">
        <v>215676</v>
      </c>
      <c r="Z742" s="37">
        <f t="shared" si="292"/>
        <v>0.42013600000000001</v>
      </c>
      <c r="AA742" s="37" t="str">
        <f t="shared" si="293"/>
        <v/>
      </c>
      <c r="AB742" s="37" t="str">
        <f t="shared" si="294"/>
        <v/>
      </c>
      <c r="AC742" s="76">
        <f t="shared" si="305"/>
        <v>758.41311743195581</v>
      </c>
      <c r="AD742" s="76">
        <f t="shared" si="306"/>
        <v>0</v>
      </c>
      <c r="AE742" s="76">
        <f t="shared" si="312"/>
        <v>0</v>
      </c>
      <c r="AF742" s="76" t="str">
        <f t="shared" si="307"/>
        <v/>
      </c>
      <c r="AG742" s="37" t="str">
        <f t="shared" si="295"/>
        <v/>
      </c>
      <c r="AH742" s="37" t="str">
        <f t="shared" si="296"/>
        <v/>
      </c>
      <c r="AI742" s="38">
        <f t="shared" si="308"/>
        <v>758.41</v>
      </c>
      <c r="AJ742" s="38">
        <f t="shared" si="297"/>
        <v>758.41</v>
      </c>
      <c r="AK742" s="36">
        <f t="shared" si="298"/>
        <v>0</v>
      </c>
      <c r="AL742" s="39">
        <f t="shared" si="299"/>
        <v>0.12439734468690533</v>
      </c>
      <c r="AM742" s="36">
        <f t="shared" si="309"/>
        <v>0</v>
      </c>
      <c r="AN742" s="36">
        <f t="shared" si="310"/>
        <v>0</v>
      </c>
      <c r="AO742" s="36">
        <f t="shared" si="300"/>
        <v>3500</v>
      </c>
      <c r="AP742" s="36">
        <f t="shared" si="301"/>
        <v>10783.800000000001</v>
      </c>
      <c r="AQ742" s="36">
        <f t="shared" si="311"/>
        <v>-3500</v>
      </c>
      <c r="AR742" s="40">
        <f t="shared" si="302"/>
        <v>0</v>
      </c>
      <c r="AS742" s="37"/>
      <c r="AT742" s="37">
        <f t="shared" si="303"/>
        <v>0</v>
      </c>
    </row>
    <row r="743" spans="1:46" ht="15" customHeight="1" x14ac:dyDescent="0.25">
      <c r="A743" s="43">
        <v>86</v>
      </c>
      <c r="B743" s="43">
        <v>1600</v>
      </c>
      <c r="C743" s="44" t="s">
        <v>728</v>
      </c>
      <c r="D743" s="35">
        <v>0</v>
      </c>
      <c r="E743" s="36">
        <v>19029</v>
      </c>
      <c r="F743" s="58">
        <f t="shared" si="288"/>
        <v>4.279415966117126</v>
      </c>
      <c r="G743" s="52">
        <v>179</v>
      </c>
      <c r="H743" s="52">
        <v>6238</v>
      </c>
      <c r="I743" s="37">
        <f t="shared" si="287"/>
        <v>2.8694999999999999</v>
      </c>
      <c r="J743" s="37">
        <v>1021</v>
      </c>
      <c r="K743" s="37">
        <v>1519</v>
      </c>
      <c r="L743" s="37">
        <v>2506</v>
      </c>
      <c r="M743" s="37">
        <v>9099</v>
      </c>
      <c r="N743" s="45">
        <v>16399</v>
      </c>
      <c r="O743" s="55">
        <v>18235</v>
      </c>
      <c r="P743" s="45">
        <f t="shared" si="289"/>
        <v>18235</v>
      </c>
      <c r="Q743" s="38">
        <f t="shared" si="290"/>
        <v>0</v>
      </c>
      <c r="R743" s="65">
        <v>211271400</v>
      </c>
      <c r="S743" s="65">
        <v>2810173701</v>
      </c>
      <c r="T743" s="66">
        <f t="shared" si="291"/>
        <v>7.5180899999999999</v>
      </c>
      <c r="U743" s="36">
        <v>1351</v>
      </c>
      <c r="V743">
        <v>18148</v>
      </c>
      <c r="W743">
        <f t="shared" si="304"/>
        <v>7.44</v>
      </c>
      <c r="X743" s="57">
        <v>24620980.9886471</v>
      </c>
      <c r="Y743" s="46">
        <v>7773983</v>
      </c>
      <c r="Z743" s="37">
        <f t="shared" si="292"/>
        <v>0.42013600000000001</v>
      </c>
      <c r="AA743" s="37" t="str">
        <f t="shared" si="293"/>
        <v/>
      </c>
      <c r="AB743" s="37" t="str">
        <f t="shared" si="294"/>
        <v/>
      </c>
      <c r="AC743" s="76">
        <f t="shared" si="305"/>
        <v>0</v>
      </c>
      <c r="AD743" s="76">
        <f t="shared" si="306"/>
        <v>0</v>
      </c>
      <c r="AE743" s="76">
        <f t="shared" si="312"/>
        <v>513.08937131649998</v>
      </c>
      <c r="AF743" s="76" t="str">
        <f t="shared" si="307"/>
        <v/>
      </c>
      <c r="AG743" s="37" t="str">
        <f t="shared" si="295"/>
        <v/>
      </c>
      <c r="AH743" s="37" t="str">
        <f t="shared" si="296"/>
        <v/>
      </c>
      <c r="AI743" s="38">
        <f t="shared" si="308"/>
        <v>513.09</v>
      </c>
      <c r="AJ743" s="38">
        <f t="shared" si="297"/>
        <v>513.09</v>
      </c>
      <c r="AK743" s="36">
        <f t="shared" si="298"/>
        <v>0</v>
      </c>
      <c r="AL743" s="39">
        <f t="shared" si="299"/>
        <v>0.12439734468690533</v>
      </c>
      <c r="AM743" s="36">
        <f t="shared" si="309"/>
        <v>0</v>
      </c>
      <c r="AN743" s="36">
        <f t="shared" si="310"/>
        <v>0</v>
      </c>
      <c r="AO743" s="36">
        <f t="shared" si="300"/>
        <v>190290</v>
      </c>
      <c r="AP743" s="36">
        <f t="shared" si="301"/>
        <v>388699.15</v>
      </c>
      <c r="AQ743" s="36">
        <f t="shared" si="311"/>
        <v>-190290</v>
      </c>
      <c r="AR743" s="40">
        <f t="shared" si="302"/>
        <v>0</v>
      </c>
      <c r="AS743" s="37"/>
      <c r="AT743" s="37">
        <f t="shared" si="303"/>
        <v>0</v>
      </c>
    </row>
    <row r="744" spans="1:46" ht="15" customHeight="1" x14ac:dyDescent="0.25">
      <c r="A744" s="43">
        <v>62</v>
      </c>
      <c r="B744" s="43">
        <v>8900</v>
      </c>
      <c r="C744" s="44" t="s">
        <v>729</v>
      </c>
      <c r="D744" s="35">
        <v>72817360</v>
      </c>
      <c r="E744" s="36">
        <v>312040</v>
      </c>
      <c r="F744" s="58">
        <f t="shared" si="288"/>
        <v>5.4942102692293266</v>
      </c>
      <c r="G744" s="52">
        <v>52493</v>
      </c>
      <c r="H744" s="52">
        <v>127369</v>
      </c>
      <c r="I744" s="37">
        <f t="shared" si="287"/>
        <v>41.213300000000004</v>
      </c>
      <c r="J744" s="37">
        <v>309866</v>
      </c>
      <c r="K744" s="37">
        <v>270230</v>
      </c>
      <c r="L744" s="37">
        <v>272235</v>
      </c>
      <c r="M744" s="37">
        <v>287151</v>
      </c>
      <c r="N744" s="45">
        <v>285068</v>
      </c>
      <c r="O744" s="55">
        <v>311527</v>
      </c>
      <c r="P744" s="45">
        <f t="shared" si="289"/>
        <v>311527</v>
      </c>
      <c r="Q744" s="38">
        <f t="shared" si="290"/>
        <v>0</v>
      </c>
      <c r="R744" s="65">
        <v>5417039300</v>
      </c>
      <c r="S744" s="65">
        <v>33248640040</v>
      </c>
      <c r="T744" s="66">
        <f t="shared" si="291"/>
        <v>16.292514000000001</v>
      </c>
      <c r="U744" s="36">
        <v>34349</v>
      </c>
      <c r="V744">
        <v>309751</v>
      </c>
      <c r="W744">
        <f t="shared" si="304"/>
        <v>11.09</v>
      </c>
      <c r="X744" s="57">
        <v>398211835.28006703</v>
      </c>
      <c r="Y744" s="46">
        <v>175371837</v>
      </c>
      <c r="Z744" s="37">
        <f t="shared" si="292"/>
        <v>0.42013600000000001</v>
      </c>
      <c r="AA744" s="37" t="str">
        <f t="shared" si="293"/>
        <v/>
      </c>
      <c r="AB744" s="37" t="str">
        <f t="shared" si="294"/>
        <v/>
      </c>
      <c r="AC744" s="76">
        <f t="shared" si="305"/>
        <v>0</v>
      </c>
      <c r="AD744" s="76">
        <f t="shared" si="306"/>
        <v>0</v>
      </c>
      <c r="AE744" s="76">
        <f t="shared" si="312"/>
        <v>997.02901844090002</v>
      </c>
      <c r="AF744" s="76" t="str">
        <f t="shared" si="307"/>
        <v/>
      </c>
      <c r="AG744" s="37" t="str">
        <f t="shared" si="295"/>
        <v/>
      </c>
      <c r="AH744" s="37" t="str">
        <f t="shared" si="296"/>
        <v/>
      </c>
      <c r="AI744" s="38">
        <f t="shared" si="308"/>
        <v>997.03</v>
      </c>
      <c r="AJ744" s="38">
        <f t="shared" si="297"/>
        <v>997.03</v>
      </c>
      <c r="AK744" s="36">
        <f t="shared" si="298"/>
        <v>143810114</v>
      </c>
      <c r="AL744" s="39">
        <f t="shared" si="299"/>
        <v>0.12439734468690533</v>
      </c>
      <c r="AM744" s="36">
        <f t="shared" si="309"/>
        <v>8831310.0896106772</v>
      </c>
      <c r="AN744" s="36">
        <f t="shared" si="310"/>
        <v>81648670</v>
      </c>
      <c r="AO744" s="36">
        <f t="shared" si="300"/>
        <v>3120400</v>
      </c>
      <c r="AP744" s="36">
        <f t="shared" si="301"/>
        <v>8768591.8499999996</v>
      </c>
      <c r="AQ744" s="36">
        <f t="shared" si="311"/>
        <v>69696960</v>
      </c>
      <c r="AR744" s="40">
        <f t="shared" si="302"/>
        <v>81648670</v>
      </c>
      <c r="AS744" s="37"/>
      <c r="AT744" s="37">
        <f t="shared" si="303"/>
        <v>1</v>
      </c>
    </row>
    <row r="745" spans="1:46" ht="15" customHeight="1" x14ac:dyDescent="0.25">
      <c r="A745" s="43">
        <v>82</v>
      </c>
      <c r="B745" s="43">
        <v>1300</v>
      </c>
      <c r="C745" s="44" t="s">
        <v>730</v>
      </c>
      <c r="D745" s="35">
        <v>686463</v>
      </c>
      <c r="E745" s="36">
        <v>5507</v>
      </c>
      <c r="F745" s="58">
        <f t="shared" si="288"/>
        <v>3.7409150764812824</v>
      </c>
      <c r="G745" s="52">
        <v>147</v>
      </c>
      <c r="H745" s="52">
        <v>2309</v>
      </c>
      <c r="I745" s="37">
        <f t="shared" si="287"/>
        <v>6.3663999999999996</v>
      </c>
      <c r="J745" s="37">
        <v>5587</v>
      </c>
      <c r="K745" s="37">
        <v>4864</v>
      </c>
      <c r="L745" s="37">
        <v>4965</v>
      </c>
      <c r="M745" s="37">
        <v>5070</v>
      </c>
      <c r="N745" s="45">
        <v>5279</v>
      </c>
      <c r="O745" s="55">
        <v>5544</v>
      </c>
      <c r="P745" s="45">
        <f t="shared" si="289"/>
        <v>5587</v>
      </c>
      <c r="Q745" s="38">
        <f t="shared" si="290"/>
        <v>1.43</v>
      </c>
      <c r="R745" s="65">
        <v>68492400</v>
      </c>
      <c r="S745" s="65">
        <v>550189300</v>
      </c>
      <c r="T745" s="66">
        <f t="shared" si="291"/>
        <v>12.448879</v>
      </c>
      <c r="U745" s="36">
        <v>643</v>
      </c>
      <c r="V745">
        <v>5490</v>
      </c>
      <c r="W745">
        <f t="shared" si="304"/>
        <v>11.71</v>
      </c>
      <c r="X745" s="57">
        <v>6447303.0266924603</v>
      </c>
      <c r="Y745" s="46">
        <v>2442807</v>
      </c>
      <c r="Z745" s="37">
        <f t="shared" si="292"/>
        <v>0.42013600000000001</v>
      </c>
      <c r="AA745" s="37" t="str">
        <f t="shared" si="293"/>
        <v/>
      </c>
      <c r="AB745" s="37" t="str">
        <f t="shared" si="294"/>
        <v/>
      </c>
      <c r="AC745" s="76">
        <f t="shared" si="305"/>
        <v>0</v>
      </c>
      <c r="AD745" s="76">
        <f t="shared" si="306"/>
        <v>779.08479460274987</v>
      </c>
      <c r="AE745" s="76">
        <f t="shared" si="312"/>
        <v>0</v>
      </c>
      <c r="AF745" s="76" t="str">
        <f t="shared" si="307"/>
        <v/>
      </c>
      <c r="AG745" s="37" t="str">
        <f t="shared" si="295"/>
        <v/>
      </c>
      <c r="AH745" s="37" t="str">
        <f t="shared" si="296"/>
        <v/>
      </c>
      <c r="AI745" s="38">
        <f t="shared" si="308"/>
        <v>779.08</v>
      </c>
      <c r="AJ745" s="38">
        <f t="shared" si="297"/>
        <v>779.08</v>
      </c>
      <c r="AK745" s="36">
        <f t="shared" si="298"/>
        <v>1581649</v>
      </c>
      <c r="AL745" s="39">
        <f t="shared" si="299"/>
        <v>0.12439734468690533</v>
      </c>
      <c r="AM745" s="36">
        <f t="shared" si="309"/>
        <v>111358.76140089204</v>
      </c>
      <c r="AN745" s="36">
        <f t="shared" si="310"/>
        <v>797822</v>
      </c>
      <c r="AO745" s="36">
        <f t="shared" si="300"/>
        <v>55070</v>
      </c>
      <c r="AP745" s="36">
        <f t="shared" si="301"/>
        <v>122140.35</v>
      </c>
      <c r="AQ745" s="36">
        <f t="shared" si="311"/>
        <v>631393</v>
      </c>
      <c r="AR745" s="40">
        <f t="shared" si="302"/>
        <v>797822</v>
      </c>
      <c r="AS745" s="37"/>
      <c r="AT745" s="37">
        <f t="shared" si="303"/>
        <v>1</v>
      </c>
    </row>
    <row r="746" spans="1:46" ht="15" customHeight="1" x14ac:dyDescent="0.25">
      <c r="A746" s="43">
        <v>52</v>
      </c>
      <c r="B746" s="43">
        <v>600</v>
      </c>
      <c r="C746" s="44" t="s">
        <v>731</v>
      </c>
      <c r="D746" s="35">
        <v>3301023</v>
      </c>
      <c r="E746" s="36">
        <v>12066</v>
      </c>
      <c r="F746" s="58">
        <f t="shared" si="288"/>
        <v>4.0815633209803854</v>
      </c>
      <c r="G746" s="52">
        <v>555</v>
      </c>
      <c r="H746" s="52">
        <v>3938</v>
      </c>
      <c r="I746" s="37">
        <f t="shared" ref="I746:I809" si="313">ROUND(G746/H746,6)*100</f>
        <v>14.093400000000001</v>
      </c>
      <c r="J746" s="37">
        <v>8339</v>
      </c>
      <c r="K746" s="37">
        <v>9056</v>
      </c>
      <c r="L746" s="37">
        <v>9421</v>
      </c>
      <c r="M746" s="37">
        <v>9747</v>
      </c>
      <c r="N746" s="45">
        <v>11196</v>
      </c>
      <c r="O746" s="55">
        <v>12066</v>
      </c>
      <c r="P746" s="45">
        <f t="shared" si="289"/>
        <v>12066</v>
      </c>
      <c r="Q746" s="38">
        <f t="shared" si="290"/>
        <v>0</v>
      </c>
      <c r="R746" s="65">
        <v>107547100</v>
      </c>
      <c r="S746" s="65">
        <v>778731000</v>
      </c>
      <c r="T746" s="66">
        <f t="shared" si="291"/>
        <v>13.810558</v>
      </c>
      <c r="U746" s="36">
        <v>1804</v>
      </c>
      <c r="V746">
        <v>11699</v>
      </c>
      <c r="W746">
        <f t="shared" si="304"/>
        <v>15.42</v>
      </c>
      <c r="X746" s="57">
        <v>7911858.8306327304</v>
      </c>
      <c r="Y746" s="46">
        <v>3525484</v>
      </c>
      <c r="Z746" s="37">
        <f t="shared" si="292"/>
        <v>0.42013600000000001</v>
      </c>
      <c r="AA746" s="37" t="str">
        <f t="shared" si="293"/>
        <v/>
      </c>
      <c r="AB746" s="37" t="str">
        <f t="shared" si="294"/>
        <v/>
      </c>
      <c r="AC746" s="76">
        <f t="shared" si="305"/>
        <v>0</v>
      </c>
      <c r="AD746" s="76">
        <f t="shared" si="306"/>
        <v>0</v>
      </c>
      <c r="AE746" s="76">
        <f t="shared" si="312"/>
        <v>770.59738890229994</v>
      </c>
      <c r="AF746" s="76" t="str">
        <f t="shared" si="307"/>
        <v/>
      </c>
      <c r="AG746" s="37" t="str">
        <f t="shared" si="295"/>
        <v/>
      </c>
      <c r="AH746" s="37" t="str">
        <f t="shared" si="296"/>
        <v/>
      </c>
      <c r="AI746" s="38">
        <f t="shared" si="308"/>
        <v>770.6</v>
      </c>
      <c r="AJ746" s="38">
        <f t="shared" si="297"/>
        <v>770.6</v>
      </c>
      <c r="AK746" s="36">
        <f t="shared" si="298"/>
        <v>5974003</v>
      </c>
      <c r="AL746" s="39">
        <f t="shared" si="299"/>
        <v>0.12439734468690533</v>
      </c>
      <c r="AM746" s="36">
        <f t="shared" si="309"/>
        <v>332511.61440120422</v>
      </c>
      <c r="AN746" s="36">
        <f t="shared" si="310"/>
        <v>3633535</v>
      </c>
      <c r="AO746" s="36">
        <f t="shared" si="300"/>
        <v>120660</v>
      </c>
      <c r="AP746" s="36">
        <f t="shared" si="301"/>
        <v>176274.2</v>
      </c>
      <c r="AQ746" s="36">
        <f t="shared" si="311"/>
        <v>3180363</v>
      </c>
      <c r="AR746" s="40">
        <f t="shared" si="302"/>
        <v>3633535</v>
      </c>
      <c r="AS746" s="37"/>
      <c r="AT746" s="37">
        <f t="shared" si="303"/>
        <v>1</v>
      </c>
    </row>
    <row r="747" spans="1:46" ht="15" customHeight="1" x14ac:dyDescent="0.25">
      <c r="A747" s="43">
        <v>73</v>
      </c>
      <c r="B747" s="43">
        <v>2800</v>
      </c>
      <c r="C747" s="44" t="s">
        <v>732</v>
      </c>
      <c r="D747" s="35">
        <v>68</v>
      </c>
      <c r="E747" s="36">
        <v>58</v>
      </c>
      <c r="F747" s="58">
        <f t="shared" si="288"/>
        <v>1.7634279935629373</v>
      </c>
      <c r="G747" s="52">
        <v>6</v>
      </c>
      <c r="H747" s="52">
        <v>22</v>
      </c>
      <c r="I747" s="37">
        <f t="shared" si="313"/>
        <v>27.2727</v>
      </c>
      <c r="J747" s="37">
        <v>93</v>
      </c>
      <c r="K747" s="37">
        <v>77</v>
      </c>
      <c r="L747" s="37">
        <v>75</v>
      </c>
      <c r="M747" s="37">
        <v>44</v>
      </c>
      <c r="N747" s="48">
        <v>68</v>
      </c>
      <c r="O747" s="55">
        <v>58</v>
      </c>
      <c r="P747" s="45">
        <f t="shared" si="289"/>
        <v>93</v>
      </c>
      <c r="Q747" s="38">
        <f t="shared" si="290"/>
        <v>37.630000000000003</v>
      </c>
      <c r="R747" s="65">
        <v>1251200</v>
      </c>
      <c r="S747" s="65">
        <v>7833300</v>
      </c>
      <c r="T747" s="66">
        <f t="shared" si="291"/>
        <v>15.972834000000001</v>
      </c>
      <c r="U747" s="36">
        <v>10</v>
      </c>
      <c r="V747">
        <v>41</v>
      </c>
      <c r="W747">
        <f t="shared" si="304"/>
        <v>24.39</v>
      </c>
      <c r="X747" s="57">
        <v>80238.416391320497</v>
      </c>
      <c r="Y747" s="46">
        <v>21445</v>
      </c>
      <c r="Z747" s="37">
        <f t="shared" si="292"/>
        <v>0.42013600000000001</v>
      </c>
      <c r="AA747" s="37" t="str">
        <f t="shared" si="293"/>
        <v/>
      </c>
      <c r="AB747" s="37" t="str">
        <f t="shared" si="294"/>
        <v/>
      </c>
      <c r="AC747" s="76">
        <f t="shared" si="305"/>
        <v>585.98768493420096</v>
      </c>
      <c r="AD747" s="76">
        <f t="shared" si="306"/>
        <v>0</v>
      </c>
      <c r="AE747" s="76">
        <f t="shared" si="312"/>
        <v>0</v>
      </c>
      <c r="AF747" s="76" t="str">
        <f t="shared" si="307"/>
        <v/>
      </c>
      <c r="AG747" s="37" t="str">
        <f t="shared" si="295"/>
        <v/>
      </c>
      <c r="AH747" s="37" t="str">
        <f t="shared" si="296"/>
        <v/>
      </c>
      <c r="AI747" s="38">
        <f t="shared" si="308"/>
        <v>585.99</v>
      </c>
      <c r="AJ747" s="38">
        <f t="shared" si="297"/>
        <v>585.99</v>
      </c>
      <c r="AK747" s="36">
        <f t="shared" si="298"/>
        <v>276</v>
      </c>
      <c r="AL747" s="39">
        <f t="shared" si="299"/>
        <v>0.12439734468690533</v>
      </c>
      <c r="AM747" s="36">
        <f t="shared" si="309"/>
        <v>25.874647694876309</v>
      </c>
      <c r="AN747" s="36">
        <f t="shared" si="310"/>
        <v>94</v>
      </c>
      <c r="AO747" s="36">
        <f t="shared" si="300"/>
        <v>580</v>
      </c>
      <c r="AP747" s="36">
        <f t="shared" si="301"/>
        <v>1072.25</v>
      </c>
      <c r="AQ747" s="36">
        <f t="shared" si="311"/>
        <v>-512</v>
      </c>
      <c r="AR747" s="40">
        <f t="shared" si="302"/>
        <v>94</v>
      </c>
      <c r="AS747" s="37"/>
      <c r="AT747" s="37">
        <f t="shared" si="303"/>
        <v>1</v>
      </c>
    </row>
    <row r="748" spans="1:46" ht="15" customHeight="1" x14ac:dyDescent="0.25">
      <c r="A748" s="43">
        <v>73</v>
      </c>
      <c r="B748" s="43">
        <v>2900</v>
      </c>
      <c r="C748" s="44" t="s">
        <v>733</v>
      </c>
      <c r="D748" s="35">
        <v>198553</v>
      </c>
      <c r="E748" s="36">
        <v>802</v>
      </c>
      <c r="F748" s="58">
        <f t="shared" si="288"/>
        <v>2.9041743682841634</v>
      </c>
      <c r="G748" s="52">
        <v>32</v>
      </c>
      <c r="H748" s="52">
        <v>337</v>
      </c>
      <c r="I748" s="37">
        <f t="shared" si="313"/>
        <v>9.4954999999999998</v>
      </c>
      <c r="J748" s="37">
        <v>331</v>
      </c>
      <c r="K748" s="37">
        <v>453</v>
      </c>
      <c r="L748" s="37">
        <v>607</v>
      </c>
      <c r="M748" s="37">
        <v>860</v>
      </c>
      <c r="N748" s="48">
        <v>851</v>
      </c>
      <c r="O748" s="55">
        <v>797</v>
      </c>
      <c r="P748" s="45">
        <f t="shared" si="289"/>
        <v>860</v>
      </c>
      <c r="Q748" s="38">
        <f t="shared" si="290"/>
        <v>6.74</v>
      </c>
      <c r="R748" s="65">
        <v>3697700</v>
      </c>
      <c r="S748" s="65">
        <v>93583600</v>
      </c>
      <c r="T748" s="66">
        <f t="shared" si="291"/>
        <v>3.9512260000000001</v>
      </c>
      <c r="U748" s="36">
        <v>107</v>
      </c>
      <c r="V748">
        <v>817</v>
      </c>
      <c r="W748">
        <f t="shared" si="304"/>
        <v>13.1</v>
      </c>
      <c r="X748" s="57">
        <v>792176.63168862194</v>
      </c>
      <c r="Y748" s="46">
        <v>260557</v>
      </c>
      <c r="Z748" s="37">
        <f t="shared" si="292"/>
        <v>0.42013600000000001</v>
      </c>
      <c r="AA748" s="37" t="str">
        <f t="shared" si="293"/>
        <v/>
      </c>
      <c r="AB748" s="37" t="str">
        <f t="shared" si="294"/>
        <v/>
      </c>
      <c r="AC748" s="76">
        <f t="shared" si="305"/>
        <v>837.95232194350115</v>
      </c>
      <c r="AD748" s="76">
        <f t="shared" si="306"/>
        <v>0</v>
      </c>
      <c r="AE748" s="76">
        <f t="shared" si="312"/>
        <v>0</v>
      </c>
      <c r="AF748" s="76" t="str">
        <f t="shared" si="307"/>
        <v/>
      </c>
      <c r="AG748" s="37" t="str">
        <f t="shared" si="295"/>
        <v/>
      </c>
      <c r="AH748" s="37" t="str">
        <f t="shared" si="296"/>
        <v/>
      </c>
      <c r="AI748" s="38">
        <f t="shared" si="308"/>
        <v>837.95</v>
      </c>
      <c r="AJ748" s="38">
        <f t="shared" si="297"/>
        <v>837.95</v>
      </c>
      <c r="AK748" s="36">
        <f t="shared" si="298"/>
        <v>339214</v>
      </c>
      <c r="AL748" s="39">
        <f t="shared" si="299"/>
        <v>0.12439734468690533</v>
      </c>
      <c r="AM748" s="36">
        <f t="shared" si="309"/>
        <v>17497.85490100479</v>
      </c>
      <c r="AN748" s="36">
        <f t="shared" si="310"/>
        <v>216051</v>
      </c>
      <c r="AO748" s="36">
        <f t="shared" si="300"/>
        <v>8020</v>
      </c>
      <c r="AP748" s="36">
        <f t="shared" si="301"/>
        <v>13027.85</v>
      </c>
      <c r="AQ748" s="36">
        <f t="shared" si="311"/>
        <v>190533</v>
      </c>
      <c r="AR748" s="40">
        <f t="shared" si="302"/>
        <v>216051</v>
      </c>
      <c r="AS748" s="37"/>
      <c r="AT748" s="37">
        <f t="shared" si="303"/>
        <v>1</v>
      </c>
    </row>
    <row r="749" spans="1:46" ht="15" customHeight="1" x14ac:dyDescent="0.25">
      <c r="A749" s="43">
        <v>35</v>
      </c>
      <c r="B749" s="43">
        <v>1400</v>
      </c>
      <c r="C749" s="44" t="s">
        <v>734</v>
      </c>
      <c r="D749" s="35">
        <v>17327</v>
      </c>
      <c r="E749" s="36">
        <v>56</v>
      </c>
      <c r="F749" s="58">
        <f t="shared" si="288"/>
        <v>1.7481880270062005</v>
      </c>
      <c r="G749" s="52">
        <v>13</v>
      </c>
      <c r="H749" s="52">
        <v>35</v>
      </c>
      <c r="I749" s="37">
        <f t="shared" si="313"/>
        <v>37.142899999999997</v>
      </c>
      <c r="J749" s="37">
        <v>177</v>
      </c>
      <c r="K749" s="37">
        <v>141</v>
      </c>
      <c r="L749" s="37">
        <v>116</v>
      </c>
      <c r="M749" s="37">
        <v>117</v>
      </c>
      <c r="N749" s="48">
        <v>64</v>
      </c>
      <c r="O749" s="55">
        <v>57</v>
      </c>
      <c r="P749" s="45">
        <f t="shared" si="289"/>
        <v>177</v>
      </c>
      <c r="Q749" s="38">
        <f t="shared" si="290"/>
        <v>68.36</v>
      </c>
      <c r="R749" s="65">
        <v>156100</v>
      </c>
      <c r="S749" s="65">
        <v>2537100</v>
      </c>
      <c r="T749" s="66">
        <f t="shared" si="291"/>
        <v>6.1526940000000003</v>
      </c>
      <c r="U749" s="36">
        <v>10</v>
      </c>
      <c r="V749">
        <v>45</v>
      </c>
      <c r="W749">
        <f t="shared" si="304"/>
        <v>22.22</v>
      </c>
      <c r="X749" s="57">
        <v>23003.664499607999</v>
      </c>
      <c r="Y749" s="46">
        <v>17883</v>
      </c>
      <c r="Z749" s="37">
        <f t="shared" si="292"/>
        <v>0.42013600000000001</v>
      </c>
      <c r="AA749" s="37" t="str">
        <f t="shared" si="293"/>
        <v/>
      </c>
      <c r="AB749" s="37" t="str">
        <f t="shared" si="294"/>
        <v/>
      </c>
      <c r="AC749" s="76">
        <f t="shared" si="305"/>
        <v>582.62152684104854</v>
      </c>
      <c r="AD749" s="76">
        <f t="shared" si="306"/>
        <v>0</v>
      </c>
      <c r="AE749" s="76">
        <f t="shared" si="312"/>
        <v>0</v>
      </c>
      <c r="AF749" s="76" t="str">
        <f t="shared" si="307"/>
        <v/>
      </c>
      <c r="AG749" s="37" t="str">
        <f t="shared" si="295"/>
        <v/>
      </c>
      <c r="AH749" s="37" t="str">
        <f t="shared" si="296"/>
        <v/>
      </c>
      <c r="AI749" s="38">
        <f t="shared" si="308"/>
        <v>582.62</v>
      </c>
      <c r="AJ749" s="38">
        <f t="shared" si="297"/>
        <v>582.62</v>
      </c>
      <c r="AK749" s="36">
        <f t="shared" si="298"/>
        <v>22962</v>
      </c>
      <c r="AL749" s="39">
        <f t="shared" si="299"/>
        <v>0.12439734468690533</v>
      </c>
      <c r="AM749" s="36">
        <f t="shared" si="309"/>
        <v>700.97903731071153</v>
      </c>
      <c r="AN749" s="36">
        <f t="shared" si="310"/>
        <v>18028</v>
      </c>
      <c r="AO749" s="36">
        <f t="shared" si="300"/>
        <v>560</v>
      </c>
      <c r="AP749" s="36">
        <f t="shared" si="301"/>
        <v>894.15000000000009</v>
      </c>
      <c r="AQ749" s="36">
        <f t="shared" si="311"/>
        <v>16767</v>
      </c>
      <c r="AR749" s="40">
        <f t="shared" si="302"/>
        <v>18028</v>
      </c>
      <c r="AS749" s="37"/>
      <c r="AT749" s="37">
        <f t="shared" si="303"/>
        <v>1</v>
      </c>
    </row>
    <row r="750" spans="1:46" ht="15" customHeight="1" x14ac:dyDescent="0.25">
      <c r="A750" s="43">
        <v>13</v>
      </c>
      <c r="B750" s="43">
        <v>900</v>
      </c>
      <c r="C750" s="44" t="s">
        <v>735</v>
      </c>
      <c r="D750" s="35">
        <v>353965</v>
      </c>
      <c r="E750" s="36">
        <v>1708</v>
      </c>
      <c r="F750" s="58">
        <f t="shared" si="288"/>
        <v>3.2324878663529861</v>
      </c>
      <c r="G750" s="52">
        <v>21</v>
      </c>
      <c r="H750" s="52">
        <v>632</v>
      </c>
      <c r="I750" s="37">
        <f t="shared" si="313"/>
        <v>3.3228</v>
      </c>
      <c r="J750" s="37">
        <v>278</v>
      </c>
      <c r="K750" s="37">
        <v>996</v>
      </c>
      <c r="L750" s="37">
        <v>1081</v>
      </c>
      <c r="M750" s="37">
        <v>1278</v>
      </c>
      <c r="N750" s="45">
        <v>1456</v>
      </c>
      <c r="O750" s="55">
        <v>1703</v>
      </c>
      <c r="P750" s="45">
        <f t="shared" si="289"/>
        <v>1703</v>
      </c>
      <c r="Q750" s="38">
        <f t="shared" si="290"/>
        <v>0</v>
      </c>
      <c r="R750" s="65">
        <v>30711600</v>
      </c>
      <c r="S750" s="65">
        <v>151879900</v>
      </c>
      <c r="T750" s="66">
        <f t="shared" si="291"/>
        <v>20.220977000000001</v>
      </c>
      <c r="U750" s="36">
        <v>146</v>
      </c>
      <c r="V750">
        <v>1914</v>
      </c>
      <c r="W750">
        <f t="shared" si="304"/>
        <v>7.63</v>
      </c>
      <c r="X750" s="57">
        <v>1447316.2364191201</v>
      </c>
      <c r="Y750" s="46">
        <v>354885</v>
      </c>
      <c r="Z750" s="37">
        <f t="shared" si="292"/>
        <v>0.42013600000000001</v>
      </c>
      <c r="AA750" s="37" t="str">
        <f t="shared" si="293"/>
        <v/>
      </c>
      <c r="AB750" s="37" t="str">
        <f t="shared" si="294"/>
        <v/>
      </c>
      <c r="AC750" s="76">
        <f t="shared" si="305"/>
        <v>910.46922245644851</v>
      </c>
      <c r="AD750" s="76">
        <f t="shared" si="306"/>
        <v>0</v>
      </c>
      <c r="AE750" s="76">
        <f t="shared" si="312"/>
        <v>0</v>
      </c>
      <c r="AF750" s="76" t="str">
        <f t="shared" si="307"/>
        <v/>
      </c>
      <c r="AG750" s="37" t="str">
        <f t="shared" si="295"/>
        <v/>
      </c>
      <c r="AH750" s="37" t="str">
        <f t="shared" si="296"/>
        <v/>
      </c>
      <c r="AI750" s="38">
        <f t="shared" si="308"/>
        <v>910.47</v>
      </c>
      <c r="AJ750" s="38">
        <f t="shared" si="297"/>
        <v>910.47</v>
      </c>
      <c r="AK750" s="36">
        <f t="shared" si="298"/>
        <v>947013</v>
      </c>
      <c r="AL750" s="39">
        <f t="shared" si="299"/>
        <v>0.12439734468690533</v>
      </c>
      <c r="AM750" s="36">
        <f t="shared" si="309"/>
        <v>73773.596471879835</v>
      </c>
      <c r="AN750" s="36">
        <f t="shared" si="310"/>
        <v>427739</v>
      </c>
      <c r="AO750" s="36">
        <f t="shared" si="300"/>
        <v>17080</v>
      </c>
      <c r="AP750" s="36">
        <f t="shared" si="301"/>
        <v>17744.25</v>
      </c>
      <c r="AQ750" s="36">
        <f t="shared" si="311"/>
        <v>336885</v>
      </c>
      <c r="AR750" s="40">
        <f t="shared" si="302"/>
        <v>427739</v>
      </c>
      <c r="AS750" s="37"/>
      <c r="AT750" s="37">
        <f t="shared" si="303"/>
        <v>1</v>
      </c>
    </row>
    <row r="751" spans="1:46" ht="15" customHeight="1" x14ac:dyDescent="0.25">
      <c r="A751" s="43">
        <v>77</v>
      </c>
      <c r="B751" s="43">
        <v>9300</v>
      </c>
      <c r="C751" s="44" t="s">
        <v>736</v>
      </c>
      <c r="D751" s="35">
        <v>1329746</v>
      </c>
      <c r="E751" s="36">
        <v>2957</v>
      </c>
      <c r="F751" s="58">
        <f t="shared" si="288"/>
        <v>3.4708513245261177</v>
      </c>
      <c r="G751" s="52">
        <v>386</v>
      </c>
      <c r="H751" s="52">
        <v>1131</v>
      </c>
      <c r="I751" s="37">
        <f t="shared" si="313"/>
        <v>34.129100000000001</v>
      </c>
      <c r="J751" s="37">
        <v>2755</v>
      </c>
      <c r="K751" s="37">
        <v>2887</v>
      </c>
      <c r="L751" s="37">
        <v>2754</v>
      </c>
      <c r="M751" s="37">
        <v>3104</v>
      </c>
      <c r="N751" s="45">
        <v>2981</v>
      </c>
      <c r="O751" s="55">
        <v>2989</v>
      </c>
      <c r="P751" s="45">
        <f t="shared" si="289"/>
        <v>3104</v>
      </c>
      <c r="Q751" s="38">
        <f t="shared" si="290"/>
        <v>4.74</v>
      </c>
      <c r="R751" s="65">
        <v>44499500</v>
      </c>
      <c r="S751" s="65">
        <v>156181133</v>
      </c>
      <c r="T751" s="66">
        <f t="shared" si="291"/>
        <v>28.492238</v>
      </c>
      <c r="U751" s="36">
        <v>585</v>
      </c>
      <c r="V751">
        <v>2314</v>
      </c>
      <c r="W751">
        <f t="shared" si="304"/>
        <v>25.28</v>
      </c>
      <c r="X751" s="57">
        <v>1612733.1214045188</v>
      </c>
      <c r="Y751" s="46">
        <v>1063778</v>
      </c>
      <c r="Z751" s="37">
        <f t="shared" si="292"/>
        <v>0.42013600000000001</v>
      </c>
      <c r="AA751" s="37">
        <f t="shared" si="293"/>
        <v>0.91400000000000003</v>
      </c>
      <c r="AB751" s="37" t="str">
        <f t="shared" si="294"/>
        <v/>
      </c>
      <c r="AC751" s="76">
        <f t="shared" si="305"/>
        <v>963.11822800735524</v>
      </c>
      <c r="AD751" s="76">
        <f t="shared" si="306"/>
        <v>1223.1706163005001</v>
      </c>
      <c r="AE751" s="76">
        <f t="shared" si="312"/>
        <v>0</v>
      </c>
      <c r="AF751" s="76">
        <f t="shared" si="307"/>
        <v>1200.8061109072898</v>
      </c>
      <c r="AG751" s="37" t="str">
        <f t="shared" si="295"/>
        <v/>
      </c>
      <c r="AH751" s="37">
        <f t="shared" si="296"/>
        <v>1</v>
      </c>
      <c r="AI751" s="38">
        <f t="shared" si="308"/>
        <v>1200.81</v>
      </c>
      <c r="AJ751" s="38">
        <f t="shared" si="297"/>
        <v>1200.81</v>
      </c>
      <c r="AK751" s="36">
        <f t="shared" si="298"/>
        <v>2873228</v>
      </c>
      <c r="AL751" s="39">
        <f t="shared" si="299"/>
        <v>0.12439734468690533</v>
      </c>
      <c r="AM751" s="36">
        <f t="shared" si="309"/>
        <v>192005.06237203401</v>
      </c>
      <c r="AN751" s="36">
        <f t="shared" si="310"/>
        <v>1521751</v>
      </c>
      <c r="AO751" s="36">
        <f t="shared" si="300"/>
        <v>29570</v>
      </c>
      <c r="AP751" s="36">
        <f t="shared" si="301"/>
        <v>53188.9</v>
      </c>
      <c r="AQ751" s="36">
        <f t="shared" si="311"/>
        <v>1300176</v>
      </c>
      <c r="AR751" s="40">
        <f t="shared" si="302"/>
        <v>1521751</v>
      </c>
      <c r="AS751" s="37"/>
      <c r="AT751" s="37">
        <f t="shared" si="303"/>
        <v>1</v>
      </c>
    </row>
    <row r="752" spans="1:46" ht="15" customHeight="1" x14ac:dyDescent="0.25">
      <c r="A752" s="43">
        <v>61</v>
      </c>
      <c r="B752" s="43">
        <v>800</v>
      </c>
      <c r="C752" s="44" t="s">
        <v>737</v>
      </c>
      <c r="D752" s="35">
        <v>407129</v>
      </c>
      <c r="E752" s="36">
        <v>1376</v>
      </c>
      <c r="F752" s="58">
        <f t="shared" si="288"/>
        <v>3.1386184338994925</v>
      </c>
      <c r="G752" s="52">
        <v>105</v>
      </c>
      <c r="H752" s="52">
        <v>607</v>
      </c>
      <c r="I752" s="37">
        <f t="shared" si="313"/>
        <v>17.298200000000001</v>
      </c>
      <c r="J752" s="37">
        <v>1138</v>
      </c>
      <c r="K752" s="37">
        <v>1224</v>
      </c>
      <c r="L752" s="37">
        <v>1143</v>
      </c>
      <c r="M752" s="37">
        <v>1314</v>
      </c>
      <c r="N752" s="45">
        <v>1302</v>
      </c>
      <c r="O752" s="55">
        <v>1365</v>
      </c>
      <c r="P752" s="45">
        <f t="shared" si="289"/>
        <v>1365</v>
      </c>
      <c r="Q752" s="38">
        <f t="shared" si="290"/>
        <v>0</v>
      </c>
      <c r="R752" s="65">
        <v>14553900</v>
      </c>
      <c r="S752" s="65">
        <v>115464438</v>
      </c>
      <c r="T752" s="66">
        <f t="shared" si="291"/>
        <v>12.604660000000001</v>
      </c>
      <c r="U752" s="36">
        <v>314</v>
      </c>
      <c r="V752">
        <v>1240</v>
      </c>
      <c r="W752">
        <f t="shared" si="304"/>
        <v>25.32</v>
      </c>
      <c r="X752" s="57">
        <v>1008603.11869208</v>
      </c>
      <c r="Y752" s="46">
        <v>870870</v>
      </c>
      <c r="Z752" s="37">
        <f t="shared" si="292"/>
        <v>0.42013600000000001</v>
      </c>
      <c r="AA752" s="37" t="str">
        <f t="shared" si="293"/>
        <v/>
      </c>
      <c r="AB752" s="37" t="str">
        <f t="shared" si="294"/>
        <v/>
      </c>
      <c r="AC752" s="76">
        <f t="shared" si="305"/>
        <v>889.73562382441821</v>
      </c>
      <c r="AD752" s="76">
        <f t="shared" si="306"/>
        <v>0</v>
      </c>
      <c r="AE752" s="76">
        <f t="shared" si="312"/>
        <v>0</v>
      </c>
      <c r="AF752" s="76" t="str">
        <f t="shared" si="307"/>
        <v/>
      </c>
      <c r="AG752" s="37" t="str">
        <f t="shared" si="295"/>
        <v/>
      </c>
      <c r="AH752" s="37" t="str">
        <f t="shared" si="296"/>
        <v/>
      </c>
      <c r="AI752" s="38">
        <f t="shared" si="308"/>
        <v>889.74</v>
      </c>
      <c r="AJ752" s="38">
        <f t="shared" si="297"/>
        <v>889.74</v>
      </c>
      <c r="AK752" s="36">
        <f t="shared" si="298"/>
        <v>800532</v>
      </c>
      <c r="AL752" s="39">
        <f t="shared" si="299"/>
        <v>0.12439734468690533</v>
      </c>
      <c r="AM752" s="36">
        <f t="shared" si="309"/>
        <v>48938.28859186262</v>
      </c>
      <c r="AN752" s="36">
        <f t="shared" si="310"/>
        <v>456067</v>
      </c>
      <c r="AO752" s="36">
        <f t="shared" si="300"/>
        <v>13760</v>
      </c>
      <c r="AP752" s="36">
        <f t="shared" si="301"/>
        <v>43543.5</v>
      </c>
      <c r="AQ752" s="36">
        <f t="shared" si="311"/>
        <v>393369</v>
      </c>
      <c r="AR752" s="40">
        <f t="shared" si="302"/>
        <v>456067</v>
      </c>
      <c r="AS752" s="37"/>
      <c r="AT752" s="37">
        <f t="shared" si="303"/>
        <v>1</v>
      </c>
    </row>
    <row r="753" spans="1:46" ht="15" customHeight="1" x14ac:dyDescent="0.25">
      <c r="A753" s="43">
        <v>67</v>
      </c>
      <c r="B753" s="43">
        <v>1100</v>
      </c>
      <c r="C753" s="44" t="s">
        <v>738</v>
      </c>
      <c r="D753" s="35">
        <v>44421</v>
      </c>
      <c r="E753" s="36">
        <v>170</v>
      </c>
      <c r="F753" s="58">
        <f t="shared" si="288"/>
        <v>2.2304489213782741</v>
      </c>
      <c r="G753" s="52">
        <v>25</v>
      </c>
      <c r="H753" s="52">
        <v>59</v>
      </c>
      <c r="I753" s="37">
        <f t="shared" si="313"/>
        <v>42.372900000000001</v>
      </c>
      <c r="J753" s="37">
        <v>191</v>
      </c>
      <c r="K753" s="37">
        <v>153</v>
      </c>
      <c r="L753" s="37">
        <v>176</v>
      </c>
      <c r="M753" s="37">
        <v>182</v>
      </c>
      <c r="N753" s="48">
        <v>180</v>
      </c>
      <c r="O753" s="55">
        <v>171</v>
      </c>
      <c r="P753" s="45">
        <f t="shared" si="289"/>
        <v>191</v>
      </c>
      <c r="Q753" s="38">
        <f t="shared" si="290"/>
        <v>10.99</v>
      </c>
      <c r="R753" s="65">
        <v>357800</v>
      </c>
      <c r="S753" s="65">
        <v>8388704</v>
      </c>
      <c r="T753" s="66">
        <f t="shared" si="291"/>
        <v>4.2652599999999996</v>
      </c>
      <c r="U753" s="36">
        <v>19</v>
      </c>
      <c r="V753">
        <v>112</v>
      </c>
      <c r="W753">
        <f t="shared" si="304"/>
        <v>16.96</v>
      </c>
      <c r="X753" s="57">
        <v>72044.197327064801</v>
      </c>
      <c r="Y753" s="46">
        <v>26776</v>
      </c>
      <c r="Z753" s="37">
        <f t="shared" si="292"/>
        <v>0.42013600000000001</v>
      </c>
      <c r="AA753" s="37" t="str">
        <f t="shared" si="293"/>
        <v/>
      </c>
      <c r="AB753" s="37" t="str">
        <f t="shared" si="294"/>
        <v/>
      </c>
      <c r="AC753" s="76">
        <f t="shared" si="305"/>
        <v>689.14186640726905</v>
      </c>
      <c r="AD753" s="76">
        <f t="shared" si="306"/>
        <v>0</v>
      </c>
      <c r="AE753" s="76">
        <f t="shared" si="312"/>
        <v>0</v>
      </c>
      <c r="AF753" s="76" t="str">
        <f t="shared" si="307"/>
        <v/>
      </c>
      <c r="AG753" s="37" t="str">
        <f t="shared" si="295"/>
        <v/>
      </c>
      <c r="AH753" s="37" t="str">
        <f t="shared" si="296"/>
        <v/>
      </c>
      <c r="AI753" s="38">
        <f t="shared" si="308"/>
        <v>689.14</v>
      </c>
      <c r="AJ753" s="38">
        <f t="shared" si="297"/>
        <v>689.14</v>
      </c>
      <c r="AK753" s="36">
        <f t="shared" si="298"/>
        <v>86885</v>
      </c>
      <c r="AL753" s="39">
        <f t="shared" si="299"/>
        <v>0.12439734468690533</v>
      </c>
      <c r="AM753" s="36">
        <f t="shared" si="309"/>
        <v>5282.408844784748</v>
      </c>
      <c r="AN753" s="36">
        <f t="shared" si="310"/>
        <v>49703</v>
      </c>
      <c r="AO753" s="36">
        <f t="shared" si="300"/>
        <v>1700</v>
      </c>
      <c r="AP753" s="36">
        <f t="shared" si="301"/>
        <v>1338.8000000000002</v>
      </c>
      <c r="AQ753" s="36">
        <f t="shared" si="311"/>
        <v>43082</v>
      </c>
      <c r="AR753" s="40">
        <f t="shared" si="302"/>
        <v>49703</v>
      </c>
      <c r="AS753" s="37"/>
      <c r="AT753" s="37">
        <f t="shared" si="303"/>
        <v>1</v>
      </c>
    </row>
    <row r="754" spans="1:46" ht="15" customHeight="1" x14ac:dyDescent="0.25">
      <c r="A754" s="43">
        <v>45</v>
      </c>
      <c r="B754" s="43">
        <v>1200</v>
      </c>
      <c r="C754" s="44" t="s">
        <v>739</v>
      </c>
      <c r="D754" s="35">
        <v>250508</v>
      </c>
      <c r="E754" s="36">
        <v>588</v>
      </c>
      <c r="F754" s="58">
        <f t="shared" si="288"/>
        <v>2.7693773260761385</v>
      </c>
      <c r="G754" s="52">
        <v>35</v>
      </c>
      <c r="H754" s="52">
        <v>303</v>
      </c>
      <c r="I754" s="37">
        <f t="shared" si="313"/>
        <v>11.5512</v>
      </c>
      <c r="J754" s="37">
        <v>904</v>
      </c>
      <c r="K754" s="37">
        <v>898</v>
      </c>
      <c r="L754" s="37">
        <v>707</v>
      </c>
      <c r="M754" s="37">
        <v>708</v>
      </c>
      <c r="N754" s="48">
        <v>658</v>
      </c>
      <c r="O754" s="55">
        <v>592</v>
      </c>
      <c r="P754" s="45">
        <f t="shared" si="289"/>
        <v>904</v>
      </c>
      <c r="Q754" s="38">
        <f t="shared" si="290"/>
        <v>34.96</v>
      </c>
      <c r="R754" s="65">
        <v>4860300</v>
      </c>
      <c r="S754" s="65">
        <v>28209569</v>
      </c>
      <c r="T754" s="66">
        <f t="shared" si="291"/>
        <v>17.22926</v>
      </c>
      <c r="U754" s="36">
        <v>164</v>
      </c>
      <c r="V754">
        <v>624</v>
      </c>
      <c r="W754">
        <f t="shared" si="304"/>
        <v>26.28</v>
      </c>
      <c r="X754" s="57">
        <v>286391.32760102401</v>
      </c>
      <c r="Y754" s="46">
        <v>169906</v>
      </c>
      <c r="Z754" s="37">
        <f t="shared" si="292"/>
        <v>0.42013600000000001</v>
      </c>
      <c r="AA754" s="37" t="str">
        <f t="shared" si="293"/>
        <v/>
      </c>
      <c r="AB754" s="37" t="str">
        <f t="shared" si="294"/>
        <v/>
      </c>
      <c r="AC754" s="76">
        <f t="shared" si="305"/>
        <v>808.17875565171926</v>
      </c>
      <c r="AD754" s="76">
        <f t="shared" si="306"/>
        <v>0</v>
      </c>
      <c r="AE754" s="76">
        <f t="shared" si="312"/>
        <v>0</v>
      </c>
      <c r="AF754" s="76" t="str">
        <f t="shared" si="307"/>
        <v/>
      </c>
      <c r="AG754" s="37" t="str">
        <f t="shared" si="295"/>
        <v/>
      </c>
      <c r="AH754" s="37" t="str">
        <f t="shared" si="296"/>
        <v/>
      </c>
      <c r="AI754" s="38">
        <f t="shared" si="308"/>
        <v>808.18</v>
      </c>
      <c r="AJ754" s="38">
        <f t="shared" si="297"/>
        <v>808.18</v>
      </c>
      <c r="AK754" s="36">
        <f t="shared" si="298"/>
        <v>354887</v>
      </c>
      <c r="AL754" s="39">
        <f t="shared" si="299"/>
        <v>0.12439734468690533</v>
      </c>
      <c r="AM754" s="36">
        <f t="shared" si="309"/>
        <v>12984.470441074491</v>
      </c>
      <c r="AN754" s="36">
        <f t="shared" si="310"/>
        <v>263492</v>
      </c>
      <c r="AO754" s="36">
        <f t="shared" si="300"/>
        <v>5880</v>
      </c>
      <c r="AP754" s="36">
        <f t="shared" si="301"/>
        <v>8495.3000000000011</v>
      </c>
      <c r="AQ754" s="36">
        <f t="shared" si="311"/>
        <v>244628</v>
      </c>
      <c r="AR754" s="40">
        <f t="shared" si="302"/>
        <v>263492</v>
      </c>
      <c r="AS754" s="37"/>
      <c r="AT754" s="37">
        <f t="shared" si="303"/>
        <v>1</v>
      </c>
    </row>
    <row r="755" spans="1:46" ht="15" customHeight="1" x14ac:dyDescent="0.25">
      <c r="A755" s="43">
        <v>43</v>
      </c>
      <c r="B755" s="43">
        <v>900</v>
      </c>
      <c r="C755" s="44" t="s">
        <v>740</v>
      </c>
      <c r="D755" s="35">
        <v>175003</v>
      </c>
      <c r="E755" s="36">
        <v>489</v>
      </c>
      <c r="F755" s="58">
        <f t="shared" si="288"/>
        <v>2.6893088591236203</v>
      </c>
      <c r="G755" s="52">
        <v>113</v>
      </c>
      <c r="H755" s="52">
        <v>251</v>
      </c>
      <c r="I755" s="37">
        <f t="shared" si="313"/>
        <v>45.0199</v>
      </c>
      <c r="J755" s="37">
        <v>666</v>
      </c>
      <c r="K755" s="37">
        <v>616</v>
      </c>
      <c r="L755" s="37">
        <v>566</v>
      </c>
      <c r="M755" s="37">
        <v>564</v>
      </c>
      <c r="N755" s="48">
        <v>571</v>
      </c>
      <c r="O755" s="55">
        <v>489</v>
      </c>
      <c r="P755" s="45">
        <f t="shared" si="289"/>
        <v>666</v>
      </c>
      <c r="Q755" s="38">
        <f t="shared" si="290"/>
        <v>26.58</v>
      </c>
      <c r="R755" s="65">
        <v>6030400</v>
      </c>
      <c r="S755" s="65">
        <v>29940500</v>
      </c>
      <c r="T755" s="66">
        <f t="shared" si="291"/>
        <v>20.141279999999998</v>
      </c>
      <c r="U755" s="36">
        <v>62</v>
      </c>
      <c r="V755">
        <v>609</v>
      </c>
      <c r="W755">
        <f t="shared" si="304"/>
        <v>10.18</v>
      </c>
      <c r="X755" s="57">
        <v>309711.08863977803</v>
      </c>
      <c r="Y755" s="46">
        <v>431704</v>
      </c>
      <c r="Z755" s="37">
        <f t="shared" si="292"/>
        <v>0.42013600000000001</v>
      </c>
      <c r="AA755" s="37" t="str">
        <f t="shared" si="293"/>
        <v/>
      </c>
      <c r="AB755" s="37" t="str">
        <f t="shared" si="294"/>
        <v/>
      </c>
      <c r="AC755" s="76">
        <f t="shared" si="305"/>
        <v>790.49347287664784</v>
      </c>
      <c r="AD755" s="76">
        <f t="shared" si="306"/>
        <v>0</v>
      </c>
      <c r="AE755" s="76">
        <f t="shared" si="312"/>
        <v>0</v>
      </c>
      <c r="AF755" s="76" t="str">
        <f t="shared" si="307"/>
        <v/>
      </c>
      <c r="AG755" s="37" t="str">
        <f t="shared" si="295"/>
        <v/>
      </c>
      <c r="AH755" s="37" t="str">
        <f t="shared" si="296"/>
        <v/>
      </c>
      <c r="AI755" s="38">
        <f t="shared" si="308"/>
        <v>790.49</v>
      </c>
      <c r="AJ755" s="38">
        <f t="shared" si="297"/>
        <v>790.49</v>
      </c>
      <c r="AK755" s="36">
        <f t="shared" si="298"/>
        <v>256429</v>
      </c>
      <c r="AL755" s="39">
        <f t="shared" si="299"/>
        <v>0.12439734468690533</v>
      </c>
      <c r="AM755" s="36">
        <f t="shared" si="309"/>
        <v>10129.178188475953</v>
      </c>
      <c r="AN755" s="36">
        <f t="shared" si="310"/>
        <v>185132</v>
      </c>
      <c r="AO755" s="36">
        <f t="shared" si="300"/>
        <v>4890</v>
      </c>
      <c r="AP755" s="36">
        <f t="shared" si="301"/>
        <v>21585.200000000001</v>
      </c>
      <c r="AQ755" s="36">
        <f t="shared" si="311"/>
        <v>170113</v>
      </c>
      <c r="AR755" s="40">
        <f t="shared" si="302"/>
        <v>185132</v>
      </c>
      <c r="AS755" s="37"/>
      <c r="AT755" s="37">
        <f t="shared" si="303"/>
        <v>1</v>
      </c>
    </row>
    <row r="756" spans="1:46" ht="15" customHeight="1" x14ac:dyDescent="0.25">
      <c r="A756" s="43">
        <v>55</v>
      </c>
      <c r="B756" s="43">
        <v>1000</v>
      </c>
      <c r="C756" s="44" t="s">
        <v>741</v>
      </c>
      <c r="D756" s="35">
        <v>1117361</v>
      </c>
      <c r="E756" s="36">
        <v>6850</v>
      </c>
      <c r="F756" s="58">
        <f t="shared" si="288"/>
        <v>3.8356905714924254</v>
      </c>
      <c r="G756" s="52">
        <v>127</v>
      </c>
      <c r="H756" s="52">
        <v>2617</v>
      </c>
      <c r="I756" s="37">
        <f t="shared" si="313"/>
        <v>4.8529</v>
      </c>
      <c r="J756" s="37">
        <v>2802</v>
      </c>
      <c r="K756" s="37">
        <v>3925</v>
      </c>
      <c r="L756" s="37">
        <v>4520</v>
      </c>
      <c r="M756" s="37">
        <v>5411</v>
      </c>
      <c r="N756" s="45">
        <v>5916</v>
      </c>
      <c r="O756" s="55">
        <v>6687</v>
      </c>
      <c r="P756" s="45">
        <f t="shared" si="289"/>
        <v>6687</v>
      </c>
      <c r="Q756" s="38">
        <f t="shared" si="290"/>
        <v>0</v>
      </c>
      <c r="R756" s="65">
        <v>83799600</v>
      </c>
      <c r="S756" s="65">
        <v>580180075</v>
      </c>
      <c r="T756" s="66">
        <f t="shared" si="291"/>
        <v>14.443721999999999</v>
      </c>
      <c r="U756" s="36">
        <v>820</v>
      </c>
      <c r="V756">
        <v>6620</v>
      </c>
      <c r="W756">
        <f t="shared" si="304"/>
        <v>12.39</v>
      </c>
      <c r="X756" s="57">
        <v>5970231.1788058504</v>
      </c>
      <c r="Y756" s="46">
        <v>4014351</v>
      </c>
      <c r="Z756" s="37">
        <f t="shared" si="292"/>
        <v>0.42013600000000001</v>
      </c>
      <c r="AA756" s="37" t="str">
        <f t="shared" si="293"/>
        <v/>
      </c>
      <c r="AB756" s="37" t="str">
        <f t="shared" si="294"/>
        <v/>
      </c>
      <c r="AC756" s="76">
        <f t="shared" si="305"/>
        <v>0</v>
      </c>
      <c r="AD756" s="76">
        <f t="shared" si="306"/>
        <v>762.1753599095</v>
      </c>
      <c r="AE756" s="76">
        <f t="shared" si="312"/>
        <v>0</v>
      </c>
      <c r="AF756" s="76" t="str">
        <f t="shared" si="307"/>
        <v/>
      </c>
      <c r="AG756" s="37" t="str">
        <f t="shared" si="295"/>
        <v/>
      </c>
      <c r="AH756" s="37" t="str">
        <f t="shared" si="296"/>
        <v/>
      </c>
      <c r="AI756" s="38">
        <f t="shared" si="308"/>
        <v>762.18</v>
      </c>
      <c r="AJ756" s="38">
        <f t="shared" si="297"/>
        <v>762.18</v>
      </c>
      <c r="AK756" s="36">
        <f t="shared" si="298"/>
        <v>2712624</v>
      </c>
      <c r="AL756" s="39">
        <f t="shared" si="299"/>
        <v>0.12439734468690533</v>
      </c>
      <c r="AM756" s="36">
        <f t="shared" si="309"/>
        <v>198446.48127726666</v>
      </c>
      <c r="AN756" s="36">
        <f t="shared" si="310"/>
        <v>1315807</v>
      </c>
      <c r="AO756" s="36">
        <f t="shared" si="300"/>
        <v>68500</v>
      </c>
      <c r="AP756" s="36">
        <f t="shared" si="301"/>
        <v>200717.55000000002</v>
      </c>
      <c r="AQ756" s="36">
        <f t="shared" si="311"/>
        <v>1048861</v>
      </c>
      <c r="AR756" s="40">
        <f t="shared" si="302"/>
        <v>1315807</v>
      </c>
      <c r="AS756" s="37"/>
      <c r="AT756" s="37">
        <f t="shared" si="303"/>
        <v>1</v>
      </c>
    </row>
    <row r="757" spans="1:46" ht="15" customHeight="1" x14ac:dyDescent="0.25">
      <c r="A757" s="43">
        <v>82</v>
      </c>
      <c r="B757" s="43">
        <v>1500</v>
      </c>
      <c r="C757" s="44" t="s">
        <v>742</v>
      </c>
      <c r="D757" s="35">
        <v>822214</v>
      </c>
      <c r="E757" s="36">
        <v>19464</v>
      </c>
      <c r="F757" s="58">
        <f t="shared" si="288"/>
        <v>4.2892320959227623</v>
      </c>
      <c r="G757" s="52">
        <v>2090</v>
      </c>
      <c r="H757" s="52">
        <v>8005</v>
      </c>
      <c r="I757" s="37">
        <f t="shared" si="313"/>
        <v>26.108700000000002</v>
      </c>
      <c r="J757" s="37">
        <v>10191</v>
      </c>
      <c r="K757" s="37">
        <v>12290</v>
      </c>
      <c r="L757" s="37">
        <v>13882</v>
      </c>
      <c r="M757" s="37">
        <v>15143</v>
      </c>
      <c r="N757" s="45">
        <v>18225</v>
      </c>
      <c r="O757" s="55">
        <v>19394</v>
      </c>
      <c r="P757" s="45">
        <f t="shared" si="289"/>
        <v>19394</v>
      </c>
      <c r="Q757" s="38">
        <f t="shared" si="290"/>
        <v>0</v>
      </c>
      <c r="R757" s="65">
        <v>398705100</v>
      </c>
      <c r="S757" s="65">
        <v>3405370300</v>
      </c>
      <c r="T757" s="66">
        <f t="shared" si="291"/>
        <v>11.708128</v>
      </c>
      <c r="U757" s="36">
        <v>3709</v>
      </c>
      <c r="V757">
        <v>19243</v>
      </c>
      <c r="W757">
        <f t="shared" si="304"/>
        <v>19.27</v>
      </c>
      <c r="X757" s="57">
        <v>32613637.004012201</v>
      </c>
      <c r="Y757" s="46">
        <v>15967797</v>
      </c>
      <c r="Z757" s="37">
        <f t="shared" si="292"/>
        <v>0.42013600000000001</v>
      </c>
      <c r="AA757" s="37" t="str">
        <f t="shared" si="293"/>
        <v/>
      </c>
      <c r="AB757" s="37" t="str">
        <f t="shared" si="294"/>
        <v/>
      </c>
      <c r="AC757" s="76">
        <f t="shared" si="305"/>
        <v>0</v>
      </c>
      <c r="AD757" s="76">
        <f t="shared" si="306"/>
        <v>0</v>
      </c>
      <c r="AE757" s="76">
        <f t="shared" si="312"/>
        <v>926.10413149679994</v>
      </c>
      <c r="AF757" s="76" t="str">
        <f t="shared" si="307"/>
        <v/>
      </c>
      <c r="AG757" s="37" t="str">
        <f t="shared" si="295"/>
        <v/>
      </c>
      <c r="AH757" s="37" t="str">
        <f t="shared" si="296"/>
        <v/>
      </c>
      <c r="AI757" s="38">
        <f t="shared" si="308"/>
        <v>926.1</v>
      </c>
      <c r="AJ757" s="38">
        <f t="shared" si="297"/>
        <v>926.1</v>
      </c>
      <c r="AK757" s="36">
        <f t="shared" si="298"/>
        <v>4323447</v>
      </c>
      <c r="AL757" s="39">
        <f t="shared" si="299"/>
        <v>0.12439734468690533</v>
      </c>
      <c r="AM757" s="36">
        <f t="shared" si="309"/>
        <v>435544.08833016764</v>
      </c>
      <c r="AN757" s="36">
        <f t="shared" si="310"/>
        <v>1257758</v>
      </c>
      <c r="AO757" s="36">
        <f t="shared" si="300"/>
        <v>194640</v>
      </c>
      <c r="AP757" s="36">
        <f t="shared" si="301"/>
        <v>798389.85000000009</v>
      </c>
      <c r="AQ757" s="36">
        <f t="shared" si="311"/>
        <v>627574</v>
      </c>
      <c r="AR757" s="40">
        <f t="shared" si="302"/>
        <v>1257758</v>
      </c>
      <c r="AS757" s="37"/>
      <c r="AT757" s="37">
        <f t="shared" si="303"/>
        <v>1</v>
      </c>
    </row>
    <row r="758" spans="1:46" ht="15" customHeight="1" x14ac:dyDescent="0.25">
      <c r="A758" s="43">
        <v>85</v>
      </c>
      <c r="B758" s="43">
        <v>1100</v>
      </c>
      <c r="C758" s="44" t="s">
        <v>743</v>
      </c>
      <c r="D758" s="35">
        <v>216751</v>
      </c>
      <c r="E758" s="36">
        <v>806</v>
      </c>
      <c r="F758" s="58">
        <f t="shared" si="288"/>
        <v>2.9063350418050908</v>
      </c>
      <c r="G758" s="52">
        <v>20</v>
      </c>
      <c r="H758" s="52">
        <v>293</v>
      </c>
      <c r="I758" s="37">
        <f t="shared" si="313"/>
        <v>6.8258999999999999</v>
      </c>
      <c r="J758" s="37">
        <v>346</v>
      </c>
      <c r="K758" s="37">
        <v>517</v>
      </c>
      <c r="L758" s="37">
        <v>529</v>
      </c>
      <c r="M758" s="37">
        <v>682</v>
      </c>
      <c r="N758" s="48">
        <v>697</v>
      </c>
      <c r="O758" s="55">
        <v>809</v>
      </c>
      <c r="P758" s="45">
        <f t="shared" si="289"/>
        <v>809</v>
      </c>
      <c r="Q758" s="38">
        <f t="shared" si="290"/>
        <v>0.37</v>
      </c>
      <c r="R758" s="65">
        <v>2882800</v>
      </c>
      <c r="S758" s="65">
        <v>52156300</v>
      </c>
      <c r="T758" s="66">
        <f t="shared" si="291"/>
        <v>5.5272329999999998</v>
      </c>
      <c r="U758" s="36">
        <v>76</v>
      </c>
      <c r="V758">
        <v>714</v>
      </c>
      <c r="W758">
        <f t="shared" si="304"/>
        <v>10.64</v>
      </c>
      <c r="X758" s="57">
        <v>507665.89864114398</v>
      </c>
      <c r="Y758" s="46">
        <v>100001</v>
      </c>
      <c r="Z758" s="37">
        <f t="shared" si="292"/>
        <v>0.42013600000000001</v>
      </c>
      <c r="AA758" s="37" t="str">
        <f t="shared" si="293"/>
        <v/>
      </c>
      <c r="AB758" s="37" t="str">
        <f t="shared" si="294"/>
        <v/>
      </c>
      <c r="AC758" s="76">
        <f t="shared" si="305"/>
        <v>838.42956502878303</v>
      </c>
      <c r="AD758" s="76">
        <f t="shared" si="306"/>
        <v>0</v>
      </c>
      <c r="AE758" s="76">
        <f t="shared" si="312"/>
        <v>0</v>
      </c>
      <c r="AF758" s="76" t="str">
        <f t="shared" si="307"/>
        <v/>
      </c>
      <c r="AG758" s="37" t="str">
        <f t="shared" si="295"/>
        <v/>
      </c>
      <c r="AH758" s="37" t="str">
        <f t="shared" si="296"/>
        <v/>
      </c>
      <c r="AI758" s="38">
        <f t="shared" si="308"/>
        <v>838.43</v>
      </c>
      <c r="AJ758" s="38">
        <f t="shared" si="297"/>
        <v>838.43</v>
      </c>
      <c r="AK758" s="36">
        <f t="shared" si="298"/>
        <v>462486</v>
      </c>
      <c r="AL758" s="39">
        <f t="shared" si="299"/>
        <v>0.12439734468690533</v>
      </c>
      <c r="AM758" s="36">
        <f t="shared" si="309"/>
        <v>30568.781496636682</v>
      </c>
      <c r="AN758" s="36">
        <f t="shared" si="310"/>
        <v>247320</v>
      </c>
      <c r="AO758" s="36">
        <f t="shared" si="300"/>
        <v>8060</v>
      </c>
      <c r="AP758" s="36">
        <f t="shared" si="301"/>
        <v>5000.05</v>
      </c>
      <c r="AQ758" s="36">
        <f t="shared" si="311"/>
        <v>211751</v>
      </c>
      <c r="AR758" s="40">
        <f t="shared" si="302"/>
        <v>247320</v>
      </c>
      <c r="AS758" s="37"/>
      <c r="AT758" s="37">
        <f t="shared" si="303"/>
        <v>1</v>
      </c>
    </row>
    <row r="759" spans="1:46" ht="15" customHeight="1" x14ac:dyDescent="0.25">
      <c r="A759" s="43">
        <v>17</v>
      </c>
      <c r="B759" s="43">
        <v>500</v>
      </c>
      <c r="C759" s="44" t="s">
        <v>744</v>
      </c>
      <c r="D759" s="35">
        <v>59157</v>
      </c>
      <c r="E759" s="36">
        <v>228</v>
      </c>
      <c r="F759" s="58">
        <f t="shared" si="288"/>
        <v>2.357934847000454</v>
      </c>
      <c r="G759" s="52">
        <v>36</v>
      </c>
      <c r="H759" s="52">
        <v>120</v>
      </c>
      <c r="I759" s="37">
        <f t="shared" si="313"/>
        <v>30</v>
      </c>
      <c r="J759" s="37">
        <v>364</v>
      </c>
      <c r="K759" s="37">
        <v>341</v>
      </c>
      <c r="L759" s="37">
        <v>283</v>
      </c>
      <c r="M759" s="37">
        <v>274</v>
      </c>
      <c r="N759" s="48">
        <v>219</v>
      </c>
      <c r="O759" s="55">
        <v>225</v>
      </c>
      <c r="P759" s="45">
        <f t="shared" si="289"/>
        <v>364</v>
      </c>
      <c r="Q759" s="38">
        <f t="shared" si="290"/>
        <v>37.36</v>
      </c>
      <c r="R759" s="65">
        <v>2875300</v>
      </c>
      <c r="S759" s="65">
        <v>8254868</v>
      </c>
      <c r="T759" s="66">
        <f t="shared" si="291"/>
        <v>34.831567999999997</v>
      </c>
      <c r="U759" s="36">
        <v>57</v>
      </c>
      <c r="V759">
        <v>290</v>
      </c>
      <c r="W759">
        <f t="shared" si="304"/>
        <v>19.66</v>
      </c>
      <c r="X759" s="57">
        <v>99850.986156977495</v>
      </c>
      <c r="Y759" s="46">
        <v>102502</v>
      </c>
      <c r="Z759" s="37">
        <f t="shared" si="292"/>
        <v>0.42013600000000001</v>
      </c>
      <c r="AA759" s="37" t="str">
        <f t="shared" si="293"/>
        <v/>
      </c>
      <c r="AB759" s="37" t="str">
        <f t="shared" si="294"/>
        <v/>
      </c>
      <c r="AC759" s="76">
        <f t="shared" si="305"/>
        <v>717.3005752009193</v>
      </c>
      <c r="AD759" s="76">
        <f t="shared" si="306"/>
        <v>0</v>
      </c>
      <c r="AE759" s="76">
        <f t="shared" si="312"/>
        <v>0</v>
      </c>
      <c r="AF759" s="76" t="str">
        <f t="shared" si="307"/>
        <v/>
      </c>
      <c r="AG759" s="37" t="str">
        <f t="shared" si="295"/>
        <v/>
      </c>
      <c r="AH759" s="37" t="str">
        <f t="shared" si="296"/>
        <v/>
      </c>
      <c r="AI759" s="38">
        <f t="shared" si="308"/>
        <v>717.3</v>
      </c>
      <c r="AJ759" s="38">
        <f t="shared" si="297"/>
        <v>717.3</v>
      </c>
      <c r="AK759" s="36">
        <f t="shared" si="298"/>
        <v>121593</v>
      </c>
      <c r="AL759" s="39">
        <f t="shared" si="299"/>
        <v>0.12439734468690533</v>
      </c>
      <c r="AM759" s="36">
        <f t="shared" si="309"/>
        <v>7766.8726128716216</v>
      </c>
      <c r="AN759" s="36">
        <f t="shared" si="310"/>
        <v>66924</v>
      </c>
      <c r="AO759" s="36">
        <f t="shared" si="300"/>
        <v>2280</v>
      </c>
      <c r="AP759" s="36">
        <f t="shared" si="301"/>
        <v>5125.1000000000004</v>
      </c>
      <c r="AQ759" s="36">
        <f t="shared" si="311"/>
        <v>56877</v>
      </c>
      <c r="AR759" s="40">
        <f t="shared" si="302"/>
        <v>66924</v>
      </c>
      <c r="AS759" s="37"/>
      <c r="AT759" s="37">
        <f t="shared" si="303"/>
        <v>1</v>
      </c>
    </row>
    <row r="760" spans="1:46" ht="15" customHeight="1" x14ac:dyDescent="0.25">
      <c r="A760" s="43">
        <v>45</v>
      </c>
      <c r="B760" s="43">
        <v>1300</v>
      </c>
      <c r="C760" s="44" t="s">
        <v>745</v>
      </c>
      <c r="D760" s="35">
        <v>20561</v>
      </c>
      <c r="E760" s="36">
        <v>71</v>
      </c>
      <c r="F760" s="58">
        <f t="shared" si="288"/>
        <v>1.8512583487190752</v>
      </c>
      <c r="G760" s="52">
        <v>22</v>
      </c>
      <c r="H760" s="52">
        <v>46</v>
      </c>
      <c r="I760" s="37">
        <f t="shared" si="313"/>
        <v>47.826099999999997</v>
      </c>
      <c r="J760" s="37">
        <v>138</v>
      </c>
      <c r="K760" s="37">
        <v>136</v>
      </c>
      <c r="L760" s="37">
        <v>98</v>
      </c>
      <c r="M760" s="37">
        <v>88</v>
      </c>
      <c r="N760" s="48">
        <v>69</v>
      </c>
      <c r="O760" s="55">
        <v>70</v>
      </c>
      <c r="P760" s="45">
        <f t="shared" si="289"/>
        <v>138</v>
      </c>
      <c r="Q760" s="38">
        <f t="shared" si="290"/>
        <v>48.55</v>
      </c>
      <c r="R760" s="65">
        <v>659800</v>
      </c>
      <c r="S760" s="65">
        <v>1709297</v>
      </c>
      <c r="T760" s="66">
        <f t="shared" si="291"/>
        <v>38.600664000000002</v>
      </c>
      <c r="U760" s="36">
        <v>14</v>
      </c>
      <c r="V760">
        <v>62</v>
      </c>
      <c r="W760">
        <f t="shared" si="304"/>
        <v>22.58</v>
      </c>
      <c r="X760" s="57">
        <v>21957.9526125552</v>
      </c>
      <c r="Y760" s="46">
        <v>16500</v>
      </c>
      <c r="Z760" s="37">
        <f t="shared" si="292"/>
        <v>0.42013600000000001</v>
      </c>
      <c r="AA760" s="37" t="str">
        <f t="shared" si="293"/>
        <v/>
      </c>
      <c r="AB760" s="37" t="str">
        <f t="shared" si="294"/>
        <v/>
      </c>
      <c r="AC760" s="76">
        <f t="shared" si="305"/>
        <v>605.38739029002318</v>
      </c>
      <c r="AD760" s="76">
        <f t="shared" si="306"/>
        <v>0</v>
      </c>
      <c r="AE760" s="76">
        <f t="shared" si="312"/>
        <v>0</v>
      </c>
      <c r="AF760" s="76" t="str">
        <f t="shared" si="307"/>
        <v/>
      </c>
      <c r="AG760" s="37" t="str">
        <f t="shared" si="295"/>
        <v/>
      </c>
      <c r="AH760" s="37" t="str">
        <f t="shared" si="296"/>
        <v/>
      </c>
      <c r="AI760" s="38">
        <f t="shared" si="308"/>
        <v>605.39</v>
      </c>
      <c r="AJ760" s="38">
        <f t="shared" si="297"/>
        <v>605.39</v>
      </c>
      <c r="AK760" s="36">
        <f t="shared" si="298"/>
        <v>33757</v>
      </c>
      <c r="AL760" s="39">
        <f t="shared" si="299"/>
        <v>0.12439734468690533</v>
      </c>
      <c r="AM760" s="36">
        <f t="shared" si="309"/>
        <v>1641.5473604884028</v>
      </c>
      <c r="AN760" s="36">
        <f t="shared" si="310"/>
        <v>22203</v>
      </c>
      <c r="AO760" s="36">
        <f t="shared" si="300"/>
        <v>710</v>
      </c>
      <c r="AP760" s="36">
        <f t="shared" si="301"/>
        <v>825</v>
      </c>
      <c r="AQ760" s="36">
        <f t="shared" si="311"/>
        <v>19851</v>
      </c>
      <c r="AR760" s="40">
        <f t="shared" si="302"/>
        <v>22203</v>
      </c>
      <c r="AS760" s="37"/>
      <c r="AT760" s="37">
        <f t="shared" si="303"/>
        <v>1</v>
      </c>
    </row>
    <row r="761" spans="1:46" ht="15" customHeight="1" x14ac:dyDescent="0.25">
      <c r="A761" s="43">
        <v>68</v>
      </c>
      <c r="B761" s="43">
        <v>1300</v>
      </c>
      <c r="C761" s="44" t="s">
        <v>746</v>
      </c>
      <c r="D761" s="35">
        <v>7338</v>
      </c>
      <c r="E761" s="36">
        <v>25</v>
      </c>
      <c r="F761" s="58">
        <f t="shared" si="288"/>
        <v>1.3979400086720377</v>
      </c>
      <c r="G761" s="52">
        <v>5</v>
      </c>
      <c r="H761" s="52">
        <v>10</v>
      </c>
      <c r="I761" s="37">
        <f t="shared" si="313"/>
        <v>50</v>
      </c>
      <c r="J761" s="37">
        <v>31</v>
      </c>
      <c r="K761" s="37">
        <v>47</v>
      </c>
      <c r="L761" s="37">
        <v>40</v>
      </c>
      <c r="M761" s="37">
        <v>29</v>
      </c>
      <c r="N761" s="48">
        <v>44</v>
      </c>
      <c r="O761" s="55">
        <v>25</v>
      </c>
      <c r="P761" s="45">
        <f t="shared" si="289"/>
        <v>47</v>
      </c>
      <c r="Q761" s="38">
        <f t="shared" si="290"/>
        <v>46.81</v>
      </c>
      <c r="R761" s="65">
        <v>237800</v>
      </c>
      <c r="S761" s="65">
        <v>1423000</v>
      </c>
      <c r="T761" s="66">
        <f t="shared" si="291"/>
        <v>16.711174</v>
      </c>
      <c r="U761" s="36">
        <v>2</v>
      </c>
      <c r="V761">
        <v>25</v>
      </c>
      <c r="W761">
        <f t="shared" si="304"/>
        <v>8</v>
      </c>
      <c r="X761" s="57">
        <v>13934.2267235079</v>
      </c>
      <c r="Y761" s="46">
        <v>2500</v>
      </c>
      <c r="Z761" s="37">
        <f t="shared" si="292"/>
        <v>0.42013600000000001</v>
      </c>
      <c r="AA761" s="37" t="str">
        <f t="shared" si="293"/>
        <v/>
      </c>
      <c r="AB761" s="37" t="str">
        <f t="shared" si="294"/>
        <v/>
      </c>
      <c r="AC761" s="76">
        <f t="shared" si="305"/>
        <v>505.25979529545373</v>
      </c>
      <c r="AD761" s="76">
        <f t="shared" si="306"/>
        <v>0</v>
      </c>
      <c r="AE761" s="76">
        <f t="shared" si="312"/>
        <v>0</v>
      </c>
      <c r="AF761" s="76" t="str">
        <f t="shared" si="307"/>
        <v/>
      </c>
      <c r="AG761" s="37" t="str">
        <f t="shared" si="295"/>
        <v/>
      </c>
      <c r="AH761" s="37" t="str">
        <f t="shared" si="296"/>
        <v/>
      </c>
      <c r="AI761" s="38">
        <f t="shared" si="308"/>
        <v>505.26</v>
      </c>
      <c r="AJ761" s="38">
        <f t="shared" si="297"/>
        <v>505.26</v>
      </c>
      <c r="AK761" s="36">
        <f t="shared" si="298"/>
        <v>6777</v>
      </c>
      <c r="AL761" s="39">
        <f t="shared" si="299"/>
        <v>0.12439734468690533</v>
      </c>
      <c r="AM761" s="36">
        <f t="shared" si="309"/>
        <v>-69.78691036935389</v>
      </c>
      <c r="AN761" s="36">
        <f t="shared" si="310"/>
        <v>6777</v>
      </c>
      <c r="AO761" s="36">
        <f t="shared" si="300"/>
        <v>250</v>
      </c>
      <c r="AP761" s="36">
        <f t="shared" si="301"/>
        <v>125</v>
      </c>
      <c r="AQ761" s="36">
        <f t="shared" si="311"/>
        <v>7213</v>
      </c>
      <c r="AR761" s="40">
        <f t="shared" si="302"/>
        <v>7213</v>
      </c>
      <c r="AS761" s="37"/>
      <c r="AT761" s="37">
        <f t="shared" si="303"/>
        <v>1</v>
      </c>
    </row>
    <row r="762" spans="1:46" ht="15" customHeight="1" x14ac:dyDescent="0.25">
      <c r="A762" s="43">
        <v>58</v>
      </c>
      <c r="B762" s="43">
        <v>2200</v>
      </c>
      <c r="C762" s="44" t="s">
        <v>747</v>
      </c>
      <c r="D762" s="35">
        <v>68715</v>
      </c>
      <c r="E762" s="36">
        <v>443</v>
      </c>
      <c r="F762" s="58">
        <f t="shared" si="288"/>
        <v>2.6464037262230695</v>
      </c>
      <c r="G762" s="52">
        <v>13</v>
      </c>
      <c r="H762" s="52">
        <v>204</v>
      </c>
      <c r="I762" s="37">
        <f t="shared" si="313"/>
        <v>6.3725000000000005</v>
      </c>
      <c r="J762" s="37">
        <v>167</v>
      </c>
      <c r="K762" s="37">
        <v>222</v>
      </c>
      <c r="L762" s="37">
        <v>230</v>
      </c>
      <c r="M762" s="37">
        <v>347</v>
      </c>
      <c r="N762" s="48">
        <v>439</v>
      </c>
      <c r="O762" s="55">
        <v>436</v>
      </c>
      <c r="P762" s="45">
        <f t="shared" si="289"/>
        <v>439</v>
      </c>
      <c r="Q762" s="38">
        <f t="shared" si="290"/>
        <v>0</v>
      </c>
      <c r="R762" s="65">
        <v>3024300</v>
      </c>
      <c r="S762" s="65">
        <v>38348800</v>
      </c>
      <c r="T762" s="66">
        <f t="shared" si="291"/>
        <v>7.8862959999999998</v>
      </c>
      <c r="U762" s="36">
        <v>41</v>
      </c>
      <c r="V762">
        <v>410</v>
      </c>
      <c r="W762">
        <f t="shared" si="304"/>
        <v>10</v>
      </c>
      <c r="X762" s="57">
        <v>372570.12021073798</v>
      </c>
      <c r="Y762" s="46">
        <v>197998</v>
      </c>
      <c r="Z762" s="37">
        <f t="shared" si="292"/>
        <v>0.42013600000000001</v>
      </c>
      <c r="AA762" s="37" t="str">
        <f t="shared" si="293"/>
        <v/>
      </c>
      <c r="AB762" s="37" t="str">
        <f t="shared" si="294"/>
        <v/>
      </c>
      <c r="AC762" s="76">
        <f t="shared" si="305"/>
        <v>781.01671583697293</v>
      </c>
      <c r="AD762" s="76">
        <f t="shared" si="306"/>
        <v>0</v>
      </c>
      <c r="AE762" s="76">
        <f t="shared" si="312"/>
        <v>0</v>
      </c>
      <c r="AF762" s="76" t="str">
        <f t="shared" si="307"/>
        <v/>
      </c>
      <c r="AG762" s="37" t="str">
        <f t="shared" si="295"/>
        <v/>
      </c>
      <c r="AH762" s="37" t="str">
        <f t="shared" si="296"/>
        <v/>
      </c>
      <c r="AI762" s="38">
        <f t="shared" si="308"/>
        <v>781.02</v>
      </c>
      <c r="AJ762" s="38">
        <f t="shared" si="297"/>
        <v>781.02</v>
      </c>
      <c r="AK762" s="36">
        <f t="shared" si="298"/>
        <v>189462</v>
      </c>
      <c r="AL762" s="39">
        <f t="shared" si="299"/>
        <v>0.12439734468690533</v>
      </c>
      <c r="AM762" s="36">
        <f t="shared" si="309"/>
        <v>15020.606178909758</v>
      </c>
      <c r="AN762" s="36">
        <f t="shared" si="310"/>
        <v>83736</v>
      </c>
      <c r="AO762" s="36">
        <f t="shared" si="300"/>
        <v>4430</v>
      </c>
      <c r="AP762" s="36">
        <f t="shared" si="301"/>
        <v>9899.9000000000015</v>
      </c>
      <c r="AQ762" s="36">
        <f t="shared" si="311"/>
        <v>64285</v>
      </c>
      <c r="AR762" s="40">
        <f t="shared" si="302"/>
        <v>83736</v>
      </c>
      <c r="AS762" s="37"/>
      <c r="AT762" s="37">
        <f t="shared" si="303"/>
        <v>1</v>
      </c>
    </row>
    <row r="763" spans="1:46" ht="15" customHeight="1" x14ac:dyDescent="0.25">
      <c r="A763" s="43">
        <v>34</v>
      </c>
      <c r="B763" s="43">
        <v>1300</v>
      </c>
      <c r="C763" s="44" t="s">
        <v>748</v>
      </c>
      <c r="D763" s="35">
        <v>25518</v>
      </c>
      <c r="E763" s="36">
        <v>93</v>
      </c>
      <c r="F763" s="58">
        <f t="shared" si="288"/>
        <v>1.968482948553935</v>
      </c>
      <c r="G763" s="52">
        <v>8</v>
      </c>
      <c r="H763" s="52">
        <v>54</v>
      </c>
      <c r="I763" s="37">
        <f t="shared" si="313"/>
        <v>14.8148</v>
      </c>
      <c r="J763" s="37">
        <v>144</v>
      </c>
      <c r="K763" s="37">
        <v>130</v>
      </c>
      <c r="L763" s="37">
        <v>117</v>
      </c>
      <c r="M763" s="37">
        <v>110</v>
      </c>
      <c r="N763" s="48">
        <v>100</v>
      </c>
      <c r="O763" s="55">
        <v>94</v>
      </c>
      <c r="P763" s="45">
        <f t="shared" si="289"/>
        <v>144</v>
      </c>
      <c r="Q763" s="38">
        <f t="shared" si="290"/>
        <v>35.42</v>
      </c>
      <c r="R763" s="65">
        <v>6803700</v>
      </c>
      <c r="S763" s="65">
        <v>10117746</v>
      </c>
      <c r="T763" s="66">
        <f t="shared" si="291"/>
        <v>67.245214000000004</v>
      </c>
      <c r="U763" s="36">
        <v>18</v>
      </c>
      <c r="V763">
        <v>96</v>
      </c>
      <c r="W763">
        <f t="shared" si="304"/>
        <v>18.75</v>
      </c>
      <c r="X763" s="57">
        <v>40505.127391576898</v>
      </c>
      <c r="Y763" s="46">
        <v>45235</v>
      </c>
      <c r="Z763" s="37">
        <f t="shared" si="292"/>
        <v>0.42013600000000001</v>
      </c>
      <c r="AA763" s="37" t="str">
        <f t="shared" si="293"/>
        <v/>
      </c>
      <c r="AB763" s="37" t="str">
        <f t="shared" si="294"/>
        <v/>
      </c>
      <c r="AC763" s="76">
        <f t="shared" si="305"/>
        <v>631.27960822774753</v>
      </c>
      <c r="AD763" s="76">
        <f t="shared" si="306"/>
        <v>0</v>
      </c>
      <c r="AE763" s="76">
        <f t="shared" si="312"/>
        <v>0</v>
      </c>
      <c r="AF763" s="76" t="str">
        <f t="shared" si="307"/>
        <v/>
      </c>
      <c r="AG763" s="37" t="str">
        <f t="shared" si="295"/>
        <v/>
      </c>
      <c r="AH763" s="37" t="str">
        <f t="shared" si="296"/>
        <v/>
      </c>
      <c r="AI763" s="38">
        <f t="shared" si="308"/>
        <v>631.28</v>
      </c>
      <c r="AJ763" s="38">
        <f t="shared" si="297"/>
        <v>631.28</v>
      </c>
      <c r="AK763" s="36">
        <f t="shared" si="298"/>
        <v>41691</v>
      </c>
      <c r="AL763" s="39">
        <f t="shared" si="299"/>
        <v>0.12439734468690533</v>
      </c>
      <c r="AM763" s="36">
        <f t="shared" si="309"/>
        <v>2011.87825562132</v>
      </c>
      <c r="AN763" s="36">
        <f t="shared" si="310"/>
        <v>27530</v>
      </c>
      <c r="AO763" s="36">
        <f t="shared" si="300"/>
        <v>930</v>
      </c>
      <c r="AP763" s="36">
        <f t="shared" si="301"/>
        <v>2261.75</v>
      </c>
      <c r="AQ763" s="36">
        <f t="shared" si="311"/>
        <v>24588</v>
      </c>
      <c r="AR763" s="40">
        <f t="shared" si="302"/>
        <v>27530</v>
      </c>
      <c r="AS763" s="37"/>
      <c r="AT763" s="37">
        <f t="shared" si="303"/>
        <v>1</v>
      </c>
    </row>
    <row r="764" spans="1:46" ht="15" customHeight="1" x14ac:dyDescent="0.25">
      <c r="A764" s="43">
        <v>19</v>
      </c>
      <c r="B764" s="43">
        <v>1700</v>
      </c>
      <c r="C764" s="44" t="s">
        <v>749</v>
      </c>
      <c r="D764" s="35">
        <v>0</v>
      </c>
      <c r="E764" s="36">
        <v>527</v>
      </c>
      <c r="F764" s="58">
        <f t="shared" si="288"/>
        <v>2.7218106152125467</v>
      </c>
      <c r="G764" s="52">
        <v>10</v>
      </c>
      <c r="H764" s="52">
        <v>203</v>
      </c>
      <c r="I764" s="37">
        <f t="shared" si="313"/>
        <v>4.9260999999999999</v>
      </c>
      <c r="J764" s="37">
        <v>269</v>
      </c>
      <c r="K764" s="37">
        <v>344</v>
      </c>
      <c r="L764" s="37">
        <v>413</v>
      </c>
      <c r="M764" s="37">
        <v>504</v>
      </c>
      <c r="N764" s="48">
        <v>521</v>
      </c>
      <c r="O764" s="55">
        <v>522</v>
      </c>
      <c r="P764" s="45">
        <f t="shared" si="289"/>
        <v>522</v>
      </c>
      <c r="Q764" s="38">
        <f t="shared" si="290"/>
        <v>0</v>
      </c>
      <c r="R764" s="65">
        <v>1616800</v>
      </c>
      <c r="S764" s="65">
        <v>260441875</v>
      </c>
      <c r="T764" s="66">
        <f t="shared" si="291"/>
        <v>0.62079099999999998</v>
      </c>
      <c r="U764" s="36">
        <v>120</v>
      </c>
      <c r="V764">
        <v>576</v>
      </c>
      <c r="W764">
        <f t="shared" si="304"/>
        <v>20.83</v>
      </c>
      <c r="X764" s="57">
        <v>2949211.1721339501</v>
      </c>
      <c r="Y764" s="46">
        <v>736898</v>
      </c>
      <c r="Z764" s="37">
        <f t="shared" si="292"/>
        <v>0.42013600000000001</v>
      </c>
      <c r="AA764" s="37" t="str">
        <f t="shared" si="293"/>
        <v/>
      </c>
      <c r="AB764" s="37" t="str">
        <f t="shared" si="294"/>
        <v/>
      </c>
      <c r="AC764" s="76">
        <f t="shared" si="305"/>
        <v>797.67236325630165</v>
      </c>
      <c r="AD764" s="76">
        <f t="shared" si="306"/>
        <v>0</v>
      </c>
      <c r="AE764" s="76">
        <f t="shared" si="312"/>
        <v>0</v>
      </c>
      <c r="AF764" s="76" t="str">
        <f t="shared" si="307"/>
        <v/>
      </c>
      <c r="AG764" s="37" t="str">
        <f t="shared" si="295"/>
        <v/>
      </c>
      <c r="AH764" s="37" t="str">
        <f t="shared" si="296"/>
        <v/>
      </c>
      <c r="AI764" s="38">
        <f t="shared" si="308"/>
        <v>797.67</v>
      </c>
      <c r="AJ764" s="38">
        <f t="shared" si="297"/>
        <v>797.67</v>
      </c>
      <c r="AK764" s="36">
        <f t="shared" si="298"/>
        <v>0</v>
      </c>
      <c r="AL764" s="39">
        <f t="shared" si="299"/>
        <v>0.12439734468690533</v>
      </c>
      <c r="AM764" s="36">
        <f t="shared" si="309"/>
        <v>0</v>
      </c>
      <c r="AN764" s="36">
        <f t="shared" si="310"/>
        <v>0</v>
      </c>
      <c r="AO764" s="36">
        <f t="shared" si="300"/>
        <v>5270</v>
      </c>
      <c r="AP764" s="36">
        <f t="shared" si="301"/>
        <v>36844.9</v>
      </c>
      <c r="AQ764" s="36">
        <f t="shared" si="311"/>
        <v>-5270</v>
      </c>
      <c r="AR764" s="40">
        <f t="shared" si="302"/>
        <v>0</v>
      </c>
      <c r="AS764" s="37"/>
      <c r="AT764" s="37">
        <f t="shared" si="303"/>
        <v>0</v>
      </c>
    </row>
    <row r="765" spans="1:46" ht="15" customHeight="1" x14ac:dyDescent="0.25">
      <c r="A765" s="43">
        <v>49</v>
      </c>
      <c r="B765" s="43">
        <v>1600</v>
      </c>
      <c r="C765" s="44" t="s">
        <v>750</v>
      </c>
      <c r="D765" s="35">
        <v>95322</v>
      </c>
      <c r="E765" s="36">
        <v>331</v>
      </c>
      <c r="F765" s="58">
        <f t="shared" si="288"/>
        <v>2.5198279937757189</v>
      </c>
      <c r="G765" s="52">
        <v>64</v>
      </c>
      <c r="H765" s="52">
        <v>146</v>
      </c>
      <c r="I765" s="37">
        <f t="shared" si="313"/>
        <v>43.835599999999999</v>
      </c>
      <c r="J765" s="37">
        <v>300</v>
      </c>
      <c r="K765" s="37">
        <v>295</v>
      </c>
      <c r="L765" s="37">
        <v>324</v>
      </c>
      <c r="M765" s="37">
        <v>351</v>
      </c>
      <c r="N765" s="48">
        <v>350</v>
      </c>
      <c r="O765" s="55">
        <v>326</v>
      </c>
      <c r="P765" s="45">
        <f t="shared" si="289"/>
        <v>351</v>
      </c>
      <c r="Q765" s="38">
        <f t="shared" si="290"/>
        <v>5.7</v>
      </c>
      <c r="R765" s="65">
        <v>5517300</v>
      </c>
      <c r="S765" s="65">
        <v>19982218</v>
      </c>
      <c r="T765" s="66">
        <f t="shared" si="291"/>
        <v>27.611049000000001</v>
      </c>
      <c r="U765" s="36">
        <v>57</v>
      </c>
      <c r="V765">
        <v>254</v>
      </c>
      <c r="W765">
        <f t="shared" si="304"/>
        <v>22.44</v>
      </c>
      <c r="X765" s="57">
        <v>213958.47697229663</v>
      </c>
      <c r="Y765" s="46">
        <v>135520</v>
      </c>
      <c r="Z765" s="37">
        <f t="shared" si="292"/>
        <v>0.42013600000000001</v>
      </c>
      <c r="AA765" s="37" t="str">
        <f t="shared" si="293"/>
        <v/>
      </c>
      <c r="AB765" s="37" t="str">
        <f t="shared" si="294"/>
        <v/>
      </c>
      <c r="AC765" s="76">
        <f t="shared" si="305"/>
        <v>753.05904778119941</v>
      </c>
      <c r="AD765" s="76">
        <f t="shared" si="306"/>
        <v>0</v>
      </c>
      <c r="AE765" s="76">
        <f t="shared" si="312"/>
        <v>0</v>
      </c>
      <c r="AF765" s="76" t="str">
        <f t="shared" si="307"/>
        <v/>
      </c>
      <c r="AG765" s="37" t="str">
        <f t="shared" si="295"/>
        <v/>
      </c>
      <c r="AH765" s="37" t="str">
        <f t="shared" si="296"/>
        <v/>
      </c>
      <c r="AI765" s="38">
        <f t="shared" si="308"/>
        <v>753.06</v>
      </c>
      <c r="AJ765" s="38">
        <f t="shared" si="297"/>
        <v>753.06</v>
      </c>
      <c r="AK765" s="36">
        <f t="shared" si="298"/>
        <v>159371</v>
      </c>
      <c r="AL765" s="39">
        <f t="shared" si="299"/>
        <v>0.12439734468690533</v>
      </c>
      <c r="AM765" s="36">
        <f t="shared" si="309"/>
        <v>7967.5255298515995</v>
      </c>
      <c r="AN765" s="36">
        <f t="shared" si="310"/>
        <v>103290</v>
      </c>
      <c r="AO765" s="36">
        <f t="shared" si="300"/>
        <v>3310</v>
      </c>
      <c r="AP765" s="36">
        <f t="shared" si="301"/>
        <v>6776</v>
      </c>
      <c r="AQ765" s="36">
        <f t="shared" si="311"/>
        <v>92012</v>
      </c>
      <c r="AR765" s="40">
        <f t="shared" si="302"/>
        <v>103290</v>
      </c>
      <c r="AS765" s="37"/>
      <c r="AT765" s="37">
        <f t="shared" si="303"/>
        <v>1</v>
      </c>
    </row>
    <row r="766" spans="1:46" ht="15" customHeight="1" x14ac:dyDescent="0.25">
      <c r="A766" s="43">
        <v>31</v>
      </c>
      <c r="B766" s="43">
        <v>3500</v>
      </c>
      <c r="C766" s="44" t="s">
        <v>751</v>
      </c>
      <c r="D766" s="35">
        <v>129472</v>
      </c>
      <c r="E766" s="36">
        <v>645</v>
      </c>
      <c r="F766" s="58">
        <f t="shared" si="288"/>
        <v>2.8095597146352675</v>
      </c>
      <c r="G766" s="52">
        <v>71</v>
      </c>
      <c r="H766" s="52">
        <v>343</v>
      </c>
      <c r="I766" s="37">
        <f t="shared" si="313"/>
        <v>20.6997</v>
      </c>
      <c r="J766" s="37">
        <v>352</v>
      </c>
      <c r="K766" s="37">
        <v>331</v>
      </c>
      <c r="L766" s="37">
        <v>310</v>
      </c>
      <c r="M766" s="37">
        <v>315</v>
      </c>
      <c r="N766" s="48">
        <v>360</v>
      </c>
      <c r="O766" s="55">
        <v>651</v>
      </c>
      <c r="P766" s="45">
        <f t="shared" si="289"/>
        <v>651</v>
      </c>
      <c r="Q766" s="38">
        <f t="shared" si="290"/>
        <v>0.92</v>
      </c>
      <c r="R766" s="65">
        <v>25711300</v>
      </c>
      <c r="S766" s="65">
        <v>91099917</v>
      </c>
      <c r="T766" s="66">
        <f t="shared" si="291"/>
        <v>28.223186999999999</v>
      </c>
      <c r="U766" s="36">
        <v>140</v>
      </c>
      <c r="V766">
        <v>706</v>
      </c>
      <c r="W766">
        <f t="shared" si="304"/>
        <v>19.829999999999998</v>
      </c>
      <c r="X766" s="57">
        <v>864459.15064907796</v>
      </c>
      <c r="Y766" s="46">
        <v>240000</v>
      </c>
      <c r="Z766" s="37">
        <f t="shared" si="292"/>
        <v>0.42013600000000001</v>
      </c>
      <c r="AA766" s="37" t="str">
        <f t="shared" si="293"/>
        <v/>
      </c>
      <c r="AB766" s="37" t="str">
        <f t="shared" si="294"/>
        <v/>
      </c>
      <c r="AC766" s="76">
        <f t="shared" si="305"/>
        <v>817.05412108949395</v>
      </c>
      <c r="AD766" s="76">
        <f t="shared" si="306"/>
        <v>0</v>
      </c>
      <c r="AE766" s="76">
        <f t="shared" si="312"/>
        <v>0</v>
      </c>
      <c r="AF766" s="76" t="str">
        <f t="shared" si="307"/>
        <v/>
      </c>
      <c r="AG766" s="37" t="str">
        <f t="shared" si="295"/>
        <v/>
      </c>
      <c r="AH766" s="37" t="str">
        <f t="shared" si="296"/>
        <v/>
      </c>
      <c r="AI766" s="38">
        <f t="shared" si="308"/>
        <v>817.05</v>
      </c>
      <c r="AJ766" s="38">
        <f t="shared" si="297"/>
        <v>817.05</v>
      </c>
      <c r="AK766" s="36">
        <f t="shared" si="298"/>
        <v>163807</v>
      </c>
      <c r="AL766" s="39">
        <f t="shared" si="299"/>
        <v>0.12439734468690533</v>
      </c>
      <c r="AM766" s="36">
        <f t="shared" si="309"/>
        <v>4271.1828298248947</v>
      </c>
      <c r="AN766" s="36">
        <f t="shared" si="310"/>
        <v>133743</v>
      </c>
      <c r="AO766" s="36">
        <f t="shared" si="300"/>
        <v>6450</v>
      </c>
      <c r="AP766" s="36">
        <f t="shared" si="301"/>
        <v>12000</v>
      </c>
      <c r="AQ766" s="36">
        <f t="shared" si="311"/>
        <v>123022</v>
      </c>
      <c r="AR766" s="40">
        <f t="shared" si="302"/>
        <v>133743</v>
      </c>
      <c r="AS766" s="37"/>
      <c r="AT766" s="37">
        <f t="shared" si="303"/>
        <v>1</v>
      </c>
    </row>
    <row r="767" spans="1:46" ht="15" customHeight="1" x14ac:dyDescent="0.25">
      <c r="A767" s="43">
        <v>1</v>
      </c>
      <c r="B767" s="43">
        <v>2000</v>
      </c>
      <c r="C767" s="44" t="s">
        <v>752</v>
      </c>
      <c r="D767" s="35">
        <v>19525</v>
      </c>
      <c r="E767" s="36">
        <v>62</v>
      </c>
      <c r="F767" s="58">
        <f t="shared" si="288"/>
        <v>1.7923916894982539</v>
      </c>
      <c r="G767" s="52">
        <v>11</v>
      </c>
      <c r="H767" s="52">
        <v>51</v>
      </c>
      <c r="I767" s="37">
        <f t="shared" si="313"/>
        <v>21.5686</v>
      </c>
      <c r="J767" s="37">
        <v>100</v>
      </c>
      <c r="K767" s="37">
        <v>83</v>
      </c>
      <c r="L767" s="37">
        <v>53</v>
      </c>
      <c r="M767" s="37">
        <v>59</v>
      </c>
      <c r="N767" s="48">
        <v>94</v>
      </c>
      <c r="O767" s="55">
        <v>62</v>
      </c>
      <c r="P767" s="45">
        <f t="shared" si="289"/>
        <v>100</v>
      </c>
      <c r="Q767" s="38">
        <f t="shared" si="290"/>
        <v>38</v>
      </c>
      <c r="R767" s="65">
        <v>1796500</v>
      </c>
      <c r="S767" s="65">
        <v>5257751</v>
      </c>
      <c r="T767" s="66">
        <f t="shared" si="291"/>
        <v>34.168602</v>
      </c>
      <c r="U767" s="36">
        <v>2</v>
      </c>
      <c r="V767">
        <v>92</v>
      </c>
      <c r="W767">
        <f t="shared" si="304"/>
        <v>2.17</v>
      </c>
      <c r="X767" s="57">
        <v>51507.204202793197</v>
      </c>
      <c r="Y767" s="46">
        <v>34600</v>
      </c>
      <c r="Z767" s="37">
        <f t="shared" si="292"/>
        <v>0.42013600000000001</v>
      </c>
      <c r="AA767" s="37" t="str">
        <f t="shared" si="293"/>
        <v/>
      </c>
      <c r="AB767" s="37" t="str">
        <f t="shared" si="294"/>
        <v/>
      </c>
      <c r="AC767" s="76">
        <f t="shared" si="305"/>
        <v>592.38509920130582</v>
      </c>
      <c r="AD767" s="76">
        <f t="shared" si="306"/>
        <v>0</v>
      </c>
      <c r="AE767" s="76">
        <f t="shared" si="312"/>
        <v>0</v>
      </c>
      <c r="AF767" s="76" t="str">
        <f t="shared" si="307"/>
        <v/>
      </c>
      <c r="AG767" s="37" t="str">
        <f t="shared" si="295"/>
        <v/>
      </c>
      <c r="AH767" s="37" t="str">
        <f t="shared" si="296"/>
        <v/>
      </c>
      <c r="AI767" s="38">
        <f t="shared" si="308"/>
        <v>592.39</v>
      </c>
      <c r="AJ767" s="38">
        <f t="shared" si="297"/>
        <v>592.39</v>
      </c>
      <c r="AK767" s="36">
        <f t="shared" si="298"/>
        <v>15088</v>
      </c>
      <c r="AL767" s="39">
        <f t="shared" si="299"/>
        <v>0.12439734468690533</v>
      </c>
      <c r="AM767" s="36">
        <f t="shared" si="309"/>
        <v>-551.95101837579898</v>
      </c>
      <c r="AN767" s="36">
        <f t="shared" si="310"/>
        <v>15088</v>
      </c>
      <c r="AO767" s="36">
        <f t="shared" si="300"/>
        <v>620</v>
      </c>
      <c r="AP767" s="36">
        <f t="shared" si="301"/>
        <v>1730</v>
      </c>
      <c r="AQ767" s="36">
        <f t="shared" si="311"/>
        <v>18905</v>
      </c>
      <c r="AR767" s="40">
        <f t="shared" si="302"/>
        <v>18905</v>
      </c>
      <c r="AS767" s="37"/>
      <c r="AT767" s="37">
        <f t="shared" si="303"/>
        <v>1</v>
      </c>
    </row>
    <row r="768" spans="1:46" ht="15" customHeight="1" x14ac:dyDescent="0.25">
      <c r="A768" s="43">
        <v>50</v>
      </c>
      <c r="B768" s="43">
        <v>1300</v>
      </c>
      <c r="C768" s="44" t="s">
        <v>753</v>
      </c>
      <c r="D768" s="35">
        <v>10931</v>
      </c>
      <c r="E768" s="36">
        <v>62</v>
      </c>
      <c r="F768" s="58">
        <f t="shared" si="288"/>
        <v>1.7923916894982539</v>
      </c>
      <c r="G768" s="52">
        <v>4</v>
      </c>
      <c r="H768" s="52">
        <v>30</v>
      </c>
      <c r="I768" s="37">
        <f t="shared" si="313"/>
        <v>13.333300000000001</v>
      </c>
      <c r="J768" s="37">
        <v>59</v>
      </c>
      <c r="K768" s="37">
        <v>96</v>
      </c>
      <c r="L768" s="37">
        <v>83</v>
      </c>
      <c r="M768" s="37">
        <v>93</v>
      </c>
      <c r="N768" s="48">
        <v>58</v>
      </c>
      <c r="O768" s="55">
        <v>61</v>
      </c>
      <c r="P768" s="45">
        <f t="shared" si="289"/>
        <v>96</v>
      </c>
      <c r="Q768" s="38">
        <f t="shared" si="290"/>
        <v>35.42</v>
      </c>
      <c r="R768" s="65">
        <v>56300</v>
      </c>
      <c r="S768" s="65">
        <v>4684400</v>
      </c>
      <c r="T768" s="66">
        <f t="shared" si="291"/>
        <v>1.2018610000000001</v>
      </c>
      <c r="U768" s="36">
        <v>9</v>
      </c>
      <c r="V768">
        <v>52</v>
      </c>
      <c r="W768">
        <f t="shared" si="304"/>
        <v>17.309999999999999</v>
      </c>
      <c r="X768" s="57">
        <v>29826.637152834901</v>
      </c>
      <c r="Y768" s="46">
        <v>6000</v>
      </c>
      <c r="Z768" s="37">
        <f t="shared" si="292"/>
        <v>0.42013600000000001</v>
      </c>
      <c r="AA768" s="37" t="str">
        <f t="shared" si="293"/>
        <v/>
      </c>
      <c r="AB768" s="37" t="str">
        <f t="shared" si="294"/>
        <v/>
      </c>
      <c r="AC768" s="76">
        <f t="shared" si="305"/>
        <v>592.38509920130582</v>
      </c>
      <c r="AD768" s="76">
        <f t="shared" si="306"/>
        <v>0</v>
      </c>
      <c r="AE768" s="76">
        <f t="shared" si="312"/>
        <v>0</v>
      </c>
      <c r="AF768" s="76" t="str">
        <f t="shared" si="307"/>
        <v/>
      </c>
      <c r="AG768" s="37" t="str">
        <f t="shared" si="295"/>
        <v/>
      </c>
      <c r="AH768" s="37" t="str">
        <f t="shared" si="296"/>
        <v/>
      </c>
      <c r="AI768" s="38">
        <f t="shared" si="308"/>
        <v>592.39</v>
      </c>
      <c r="AJ768" s="38">
        <f t="shared" si="297"/>
        <v>592.39</v>
      </c>
      <c r="AK768" s="36">
        <f t="shared" si="298"/>
        <v>24197</v>
      </c>
      <c r="AL768" s="39">
        <f t="shared" si="299"/>
        <v>0.12439734468690533</v>
      </c>
      <c r="AM768" s="36">
        <f t="shared" si="309"/>
        <v>1650.2551746164861</v>
      </c>
      <c r="AN768" s="36">
        <f t="shared" si="310"/>
        <v>12581</v>
      </c>
      <c r="AO768" s="36">
        <f t="shared" si="300"/>
        <v>620</v>
      </c>
      <c r="AP768" s="36">
        <f t="shared" si="301"/>
        <v>300</v>
      </c>
      <c r="AQ768" s="36">
        <f t="shared" si="311"/>
        <v>10631</v>
      </c>
      <c r="AR768" s="40">
        <f t="shared" si="302"/>
        <v>12581</v>
      </c>
      <c r="AS768" s="37"/>
      <c r="AT768" s="37">
        <f t="shared" si="303"/>
        <v>1</v>
      </c>
    </row>
    <row r="769" spans="1:46" ht="15" customHeight="1" x14ac:dyDescent="0.25">
      <c r="A769" s="43">
        <v>42</v>
      </c>
      <c r="B769" s="43">
        <v>1300</v>
      </c>
      <c r="C769" s="44" t="s">
        <v>754</v>
      </c>
      <c r="D769" s="35">
        <v>33960</v>
      </c>
      <c r="E769" s="36">
        <v>135</v>
      </c>
      <c r="F769" s="58">
        <f t="shared" si="288"/>
        <v>2.1303337684950061</v>
      </c>
      <c r="G769" s="52">
        <v>42</v>
      </c>
      <c r="H769" s="52">
        <v>74</v>
      </c>
      <c r="I769" s="37">
        <f t="shared" si="313"/>
        <v>56.756799999999998</v>
      </c>
      <c r="J769" s="37">
        <v>195</v>
      </c>
      <c r="K769" s="37">
        <v>177</v>
      </c>
      <c r="L769" s="37">
        <v>175</v>
      </c>
      <c r="M769" s="37">
        <v>207</v>
      </c>
      <c r="N769" s="48">
        <v>139</v>
      </c>
      <c r="O769" s="55">
        <v>136</v>
      </c>
      <c r="P769" s="45">
        <f t="shared" si="289"/>
        <v>207</v>
      </c>
      <c r="Q769" s="38">
        <f t="shared" si="290"/>
        <v>34.78</v>
      </c>
      <c r="R769" s="65">
        <v>3109800</v>
      </c>
      <c r="S769" s="65">
        <v>9321059</v>
      </c>
      <c r="T769" s="66">
        <f t="shared" si="291"/>
        <v>33.363162000000003</v>
      </c>
      <c r="U769" s="36">
        <v>18</v>
      </c>
      <c r="V769">
        <v>162</v>
      </c>
      <c r="W769">
        <f t="shared" si="304"/>
        <v>11.11</v>
      </c>
      <c r="X769" s="57">
        <v>86998.273871005105</v>
      </c>
      <c r="Y769" s="46">
        <v>58385</v>
      </c>
      <c r="Z769" s="37">
        <f t="shared" si="292"/>
        <v>0.42013600000000001</v>
      </c>
      <c r="AA769" s="37" t="str">
        <f t="shared" si="293"/>
        <v/>
      </c>
      <c r="AB769" s="37" t="str">
        <f t="shared" si="294"/>
        <v/>
      </c>
      <c r="AC769" s="76">
        <f t="shared" si="305"/>
        <v>667.02873178387154</v>
      </c>
      <c r="AD769" s="76">
        <f t="shared" si="306"/>
        <v>0</v>
      </c>
      <c r="AE769" s="76">
        <f t="shared" si="312"/>
        <v>0</v>
      </c>
      <c r="AF769" s="76" t="str">
        <f t="shared" si="307"/>
        <v/>
      </c>
      <c r="AG769" s="37" t="str">
        <f t="shared" si="295"/>
        <v/>
      </c>
      <c r="AH769" s="37" t="str">
        <f t="shared" si="296"/>
        <v/>
      </c>
      <c r="AI769" s="38">
        <f t="shared" si="308"/>
        <v>667.03</v>
      </c>
      <c r="AJ769" s="38">
        <f t="shared" si="297"/>
        <v>667.03</v>
      </c>
      <c r="AK769" s="36">
        <f t="shared" si="298"/>
        <v>53498</v>
      </c>
      <c r="AL769" s="39">
        <f t="shared" si="299"/>
        <v>0.12439734468690533</v>
      </c>
      <c r="AM769" s="36">
        <f t="shared" si="309"/>
        <v>2430.4753204927565</v>
      </c>
      <c r="AN769" s="36">
        <f t="shared" si="310"/>
        <v>36390</v>
      </c>
      <c r="AO769" s="36">
        <f t="shared" si="300"/>
        <v>1350</v>
      </c>
      <c r="AP769" s="36">
        <f t="shared" si="301"/>
        <v>2919.25</v>
      </c>
      <c r="AQ769" s="36">
        <f t="shared" si="311"/>
        <v>32610</v>
      </c>
      <c r="AR769" s="40">
        <f t="shared" si="302"/>
        <v>36390</v>
      </c>
      <c r="AS769" s="37"/>
      <c r="AT769" s="37">
        <f t="shared" si="303"/>
        <v>1</v>
      </c>
    </row>
    <row r="770" spans="1:46" ht="15" customHeight="1" x14ac:dyDescent="0.25">
      <c r="A770" s="43">
        <v>13</v>
      </c>
      <c r="B770" s="43">
        <v>1100</v>
      </c>
      <c r="C770" s="44" t="s">
        <v>755</v>
      </c>
      <c r="D770" s="35">
        <v>196685</v>
      </c>
      <c r="E770" s="36">
        <v>1067</v>
      </c>
      <c r="F770" s="58">
        <f t="shared" si="288"/>
        <v>3.0281644194244697</v>
      </c>
      <c r="G770" s="52">
        <v>182</v>
      </c>
      <c r="H770" s="52">
        <v>564</v>
      </c>
      <c r="I770" s="37">
        <f t="shared" si="313"/>
        <v>32.269500000000001</v>
      </c>
      <c r="J770" s="37">
        <v>587</v>
      </c>
      <c r="K770" s="37">
        <v>623</v>
      </c>
      <c r="L770" s="37">
        <v>694</v>
      </c>
      <c r="M770" s="37">
        <v>951</v>
      </c>
      <c r="N770" s="48">
        <v>976</v>
      </c>
      <c r="O770" s="55">
        <v>1055</v>
      </c>
      <c r="P770" s="45">
        <f t="shared" si="289"/>
        <v>1055</v>
      </c>
      <c r="Q770" s="38">
        <f t="shared" si="290"/>
        <v>0</v>
      </c>
      <c r="R770" s="65">
        <v>23610000</v>
      </c>
      <c r="S770" s="65">
        <v>129900800</v>
      </c>
      <c r="T770" s="66">
        <f t="shared" si="291"/>
        <v>18.175408000000001</v>
      </c>
      <c r="U770" s="36">
        <v>238</v>
      </c>
      <c r="V770">
        <v>1165</v>
      </c>
      <c r="W770">
        <f t="shared" si="304"/>
        <v>20.43</v>
      </c>
      <c r="X770" s="57">
        <v>1279797.4207135399</v>
      </c>
      <c r="Y770" s="46">
        <v>689900</v>
      </c>
      <c r="Z770" s="37">
        <f t="shared" si="292"/>
        <v>0.42013600000000001</v>
      </c>
      <c r="AA770" s="37" t="str">
        <f t="shared" si="293"/>
        <v/>
      </c>
      <c r="AB770" s="37" t="str">
        <f t="shared" si="294"/>
        <v/>
      </c>
      <c r="AC770" s="76">
        <f t="shared" si="305"/>
        <v>865.33887246921859</v>
      </c>
      <c r="AD770" s="76">
        <f t="shared" si="306"/>
        <v>0</v>
      </c>
      <c r="AE770" s="76">
        <f t="shared" si="312"/>
        <v>0</v>
      </c>
      <c r="AF770" s="76" t="str">
        <f t="shared" si="307"/>
        <v/>
      </c>
      <c r="AG770" s="37" t="str">
        <f t="shared" si="295"/>
        <v/>
      </c>
      <c r="AH770" s="37" t="str">
        <f t="shared" si="296"/>
        <v/>
      </c>
      <c r="AI770" s="38">
        <f t="shared" si="308"/>
        <v>865.34</v>
      </c>
      <c r="AJ770" s="38">
        <f t="shared" si="297"/>
        <v>865.34</v>
      </c>
      <c r="AK770" s="36">
        <f t="shared" si="298"/>
        <v>385629</v>
      </c>
      <c r="AL770" s="39">
        <f t="shared" si="299"/>
        <v>0.12439734468690533</v>
      </c>
      <c r="AM770" s="36">
        <f t="shared" si="309"/>
        <v>23504.131894522641</v>
      </c>
      <c r="AN770" s="36">
        <f t="shared" si="310"/>
        <v>220189</v>
      </c>
      <c r="AO770" s="36">
        <f t="shared" si="300"/>
        <v>10670</v>
      </c>
      <c r="AP770" s="36">
        <f t="shared" si="301"/>
        <v>34495</v>
      </c>
      <c r="AQ770" s="36">
        <f t="shared" si="311"/>
        <v>186015</v>
      </c>
      <c r="AR770" s="40">
        <f t="shared" si="302"/>
        <v>220189</v>
      </c>
      <c r="AS770" s="37"/>
      <c r="AT770" s="37">
        <f t="shared" si="303"/>
        <v>1</v>
      </c>
    </row>
    <row r="771" spans="1:46" ht="15" customHeight="1" x14ac:dyDescent="0.25">
      <c r="A771" s="43">
        <v>4</v>
      </c>
      <c r="B771" s="43">
        <v>2200</v>
      </c>
      <c r="C771" s="44" t="s">
        <v>756</v>
      </c>
      <c r="D771" s="35">
        <v>11023</v>
      </c>
      <c r="E771" s="36">
        <v>186</v>
      </c>
      <c r="F771" s="58">
        <f t="shared" si="288"/>
        <v>2.2695129442179165</v>
      </c>
      <c r="G771" s="52">
        <v>27</v>
      </c>
      <c r="H771" s="52">
        <v>138</v>
      </c>
      <c r="I771" s="37">
        <f t="shared" si="313"/>
        <v>19.565200000000001</v>
      </c>
      <c r="J771" s="37">
        <v>138</v>
      </c>
      <c r="K771" s="37">
        <v>159</v>
      </c>
      <c r="L771" s="37">
        <v>184</v>
      </c>
      <c r="M771" s="37">
        <v>195</v>
      </c>
      <c r="N771" s="48">
        <v>201</v>
      </c>
      <c r="O771" s="55">
        <v>186</v>
      </c>
      <c r="P771" s="45">
        <f t="shared" si="289"/>
        <v>201</v>
      </c>
      <c r="Q771" s="38">
        <f t="shared" si="290"/>
        <v>7.46</v>
      </c>
      <c r="R771" s="65">
        <v>1200800</v>
      </c>
      <c r="S771" s="65">
        <v>26215574</v>
      </c>
      <c r="T771" s="66">
        <f t="shared" si="291"/>
        <v>4.5804830000000001</v>
      </c>
      <c r="U771" s="36">
        <v>38</v>
      </c>
      <c r="V771">
        <v>195</v>
      </c>
      <c r="W771">
        <f t="shared" si="304"/>
        <v>19.489999999999998</v>
      </c>
      <c r="X771" s="57">
        <v>209483.996612505</v>
      </c>
      <c r="Y771" s="46">
        <v>33501</v>
      </c>
      <c r="Z771" s="37">
        <f t="shared" si="292"/>
        <v>0.42013600000000001</v>
      </c>
      <c r="AA771" s="37" t="str">
        <f t="shared" si="293"/>
        <v/>
      </c>
      <c r="AB771" s="37" t="str">
        <f t="shared" si="294"/>
        <v/>
      </c>
      <c r="AC771" s="76">
        <f t="shared" si="305"/>
        <v>697.77021058002072</v>
      </c>
      <c r="AD771" s="76">
        <f t="shared" si="306"/>
        <v>0</v>
      </c>
      <c r="AE771" s="76">
        <f t="shared" si="312"/>
        <v>0</v>
      </c>
      <c r="AF771" s="76" t="str">
        <f t="shared" si="307"/>
        <v/>
      </c>
      <c r="AG771" s="37" t="str">
        <f t="shared" si="295"/>
        <v/>
      </c>
      <c r="AH771" s="37" t="str">
        <f t="shared" si="296"/>
        <v/>
      </c>
      <c r="AI771" s="38">
        <f t="shared" si="308"/>
        <v>697.77</v>
      </c>
      <c r="AJ771" s="38">
        <f t="shared" si="297"/>
        <v>697.77</v>
      </c>
      <c r="AK771" s="36">
        <f t="shared" si="298"/>
        <v>41773</v>
      </c>
      <c r="AL771" s="39">
        <f t="shared" si="299"/>
        <v>0.12439734468690533</v>
      </c>
      <c r="AM771" s="36">
        <f t="shared" si="309"/>
        <v>3825.2183491223391</v>
      </c>
      <c r="AN771" s="36">
        <f t="shared" si="310"/>
        <v>14848</v>
      </c>
      <c r="AO771" s="36">
        <f t="shared" si="300"/>
        <v>1860</v>
      </c>
      <c r="AP771" s="36">
        <f t="shared" si="301"/>
        <v>1675.0500000000002</v>
      </c>
      <c r="AQ771" s="36">
        <f t="shared" si="311"/>
        <v>9348</v>
      </c>
      <c r="AR771" s="40">
        <f t="shared" si="302"/>
        <v>14848</v>
      </c>
      <c r="AS771" s="37"/>
      <c r="AT771" s="37">
        <f t="shared" si="303"/>
        <v>1</v>
      </c>
    </row>
    <row r="772" spans="1:46" ht="15" customHeight="1" x14ac:dyDescent="0.25">
      <c r="A772" s="43">
        <v>57</v>
      </c>
      <c r="B772" s="43">
        <v>600</v>
      </c>
      <c r="C772" s="44" t="s">
        <v>757</v>
      </c>
      <c r="D772" s="35">
        <v>3329645</v>
      </c>
      <c r="E772" s="36">
        <v>8647</v>
      </c>
      <c r="F772" s="58">
        <f t="shared" si="288"/>
        <v>3.9368654589756225</v>
      </c>
      <c r="G772" s="52">
        <v>967</v>
      </c>
      <c r="H772" s="52">
        <v>4394</v>
      </c>
      <c r="I772" s="37">
        <f t="shared" si="313"/>
        <v>22.007300000000001</v>
      </c>
      <c r="J772" s="37">
        <v>8618</v>
      </c>
      <c r="K772" s="37">
        <v>9105</v>
      </c>
      <c r="L772" s="37">
        <v>8010</v>
      </c>
      <c r="M772" s="37">
        <v>8410</v>
      </c>
      <c r="N772" s="45">
        <v>8573</v>
      </c>
      <c r="O772" s="55">
        <v>8749</v>
      </c>
      <c r="P772" s="45">
        <f t="shared" si="289"/>
        <v>9105</v>
      </c>
      <c r="Q772" s="38">
        <f t="shared" si="290"/>
        <v>5.03</v>
      </c>
      <c r="R772" s="65">
        <v>132214600</v>
      </c>
      <c r="S772" s="65">
        <v>597776800</v>
      </c>
      <c r="T772" s="66">
        <f t="shared" si="291"/>
        <v>22.117719999999998</v>
      </c>
      <c r="U772" s="36">
        <v>1719</v>
      </c>
      <c r="V772">
        <v>8791</v>
      </c>
      <c r="W772">
        <f t="shared" si="304"/>
        <v>19.55</v>
      </c>
      <c r="X772" s="57">
        <v>6685444.3415085599</v>
      </c>
      <c r="Y772" s="46">
        <v>2959824</v>
      </c>
      <c r="Z772" s="37">
        <f t="shared" si="292"/>
        <v>0.42013600000000001</v>
      </c>
      <c r="AA772" s="37" t="str">
        <f t="shared" si="293"/>
        <v/>
      </c>
      <c r="AB772" s="37" t="str">
        <f t="shared" si="294"/>
        <v/>
      </c>
      <c r="AC772" s="76">
        <f t="shared" si="305"/>
        <v>0</v>
      </c>
      <c r="AD772" s="76">
        <f t="shared" si="306"/>
        <v>1068.0428222349999</v>
      </c>
      <c r="AE772" s="76">
        <f t="shared" si="312"/>
        <v>0</v>
      </c>
      <c r="AF772" s="76" t="str">
        <f t="shared" si="307"/>
        <v/>
      </c>
      <c r="AG772" s="37" t="str">
        <f t="shared" si="295"/>
        <v/>
      </c>
      <c r="AH772" s="37" t="str">
        <f t="shared" si="296"/>
        <v/>
      </c>
      <c r="AI772" s="38">
        <f t="shared" si="308"/>
        <v>1068.04</v>
      </c>
      <c r="AJ772" s="38">
        <f t="shared" si="297"/>
        <v>1068.04</v>
      </c>
      <c r="AK772" s="36">
        <f t="shared" si="298"/>
        <v>6426546</v>
      </c>
      <c r="AL772" s="39">
        <f t="shared" si="299"/>
        <v>0.12439734468690533</v>
      </c>
      <c r="AM772" s="36">
        <f t="shared" si="309"/>
        <v>385246.26115822181</v>
      </c>
      <c r="AN772" s="36">
        <f t="shared" si="310"/>
        <v>3714891</v>
      </c>
      <c r="AO772" s="36">
        <f t="shared" si="300"/>
        <v>86470</v>
      </c>
      <c r="AP772" s="36">
        <f t="shared" si="301"/>
        <v>147991.20000000001</v>
      </c>
      <c r="AQ772" s="36">
        <f t="shared" si="311"/>
        <v>3243175</v>
      </c>
      <c r="AR772" s="40">
        <f t="shared" si="302"/>
        <v>3714891</v>
      </c>
      <c r="AS772" s="37"/>
      <c r="AT772" s="37">
        <f t="shared" si="303"/>
        <v>1</v>
      </c>
    </row>
    <row r="773" spans="1:46" ht="15" customHeight="1" x14ac:dyDescent="0.25">
      <c r="A773" s="43">
        <v>78</v>
      </c>
      <c r="B773" s="43">
        <v>400</v>
      </c>
      <c r="C773" s="44" t="s">
        <v>758</v>
      </c>
      <c r="D773" s="35">
        <v>11231</v>
      </c>
      <c r="E773" s="36">
        <v>66</v>
      </c>
      <c r="F773" s="58">
        <f t="shared" si="288"/>
        <v>1.8195439355418688</v>
      </c>
      <c r="G773" s="52">
        <v>14</v>
      </c>
      <c r="H773" s="52">
        <v>26</v>
      </c>
      <c r="I773" s="37">
        <f t="shared" si="313"/>
        <v>53.846199999999996</v>
      </c>
      <c r="J773" s="37">
        <v>167</v>
      </c>
      <c r="K773" s="37">
        <v>119</v>
      </c>
      <c r="L773" s="37">
        <v>74</v>
      </c>
      <c r="M773" s="37">
        <v>79</v>
      </c>
      <c r="N773" s="48">
        <v>63</v>
      </c>
      <c r="O773" s="55">
        <v>67</v>
      </c>
      <c r="P773" s="45">
        <f t="shared" si="289"/>
        <v>167</v>
      </c>
      <c r="Q773" s="38">
        <f t="shared" si="290"/>
        <v>60.48</v>
      </c>
      <c r="R773" s="65">
        <v>747200</v>
      </c>
      <c r="S773" s="65">
        <v>3781825</v>
      </c>
      <c r="T773" s="66">
        <f t="shared" si="291"/>
        <v>19.757656999999998</v>
      </c>
      <c r="U773" s="36">
        <v>4</v>
      </c>
      <c r="V773">
        <v>57</v>
      </c>
      <c r="W773">
        <f t="shared" si="304"/>
        <v>7.02</v>
      </c>
      <c r="X773" s="57">
        <v>37617.114356785503</v>
      </c>
      <c r="Y773" s="46">
        <v>16632</v>
      </c>
      <c r="Z773" s="37">
        <f t="shared" si="292"/>
        <v>0.42013600000000001</v>
      </c>
      <c r="AA773" s="37" t="str">
        <f t="shared" si="293"/>
        <v/>
      </c>
      <c r="AB773" s="37" t="str">
        <f t="shared" si="294"/>
        <v/>
      </c>
      <c r="AC773" s="76">
        <f t="shared" si="305"/>
        <v>598.38240585068138</v>
      </c>
      <c r="AD773" s="76">
        <f t="shared" si="306"/>
        <v>0</v>
      </c>
      <c r="AE773" s="76">
        <f t="shared" si="312"/>
        <v>0</v>
      </c>
      <c r="AF773" s="76" t="str">
        <f t="shared" si="307"/>
        <v/>
      </c>
      <c r="AG773" s="37" t="str">
        <f t="shared" si="295"/>
        <v/>
      </c>
      <c r="AH773" s="37" t="str">
        <f t="shared" si="296"/>
        <v/>
      </c>
      <c r="AI773" s="38">
        <f t="shared" si="308"/>
        <v>598.38</v>
      </c>
      <c r="AJ773" s="38">
        <f t="shared" si="297"/>
        <v>598.38</v>
      </c>
      <c r="AK773" s="36">
        <f t="shared" si="298"/>
        <v>23689</v>
      </c>
      <c r="AL773" s="39">
        <f t="shared" si="299"/>
        <v>0.12439734468690533</v>
      </c>
      <c r="AM773" s="36">
        <f t="shared" si="309"/>
        <v>1549.7421201094667</v>
      </c>
      <c r="AN773" s="36">
        <f t="shared" si="310"/>
        <v>12781</v>
      </c>
      <c r="AO773" s="36">
        <f t="shared" si="300"/>
        <v>660</v>
      </c>
      <c r="AP773" s="36">
        <f t="shared" si="301"/>
        <v>831.6</v>
      </c>
      <c r="AQ773" s="36">
        <f t="shared" si="311"/>
        <v>10571</v>
      </c>
      <c r="AR773" s="40">
        <f t="shared" si="302"/>
        <v>12781</v>
      </c>
      <c r="AS773" s="37"/>
      <c r="AT773" s="37">
        <f t="shared" si="303"/>
        <v>1</v>
      </c>
    </row>
    <row r="774" spans="1:46" ht="15" customHeight="1" x14ac:dyDescent="0.25">
      <c r="A774" s="43">
        <v>27</v>
      </c>
      <c r="B774" s="43">
        <v>3300</v>
      </c>
      <c r="C774" s="44" t="s">
        <v>759</v>
      </c>
      <c r="D774" s="35">
        <v>0</v>
      </c>
      <c r="E774" s="36">
        <v>1433</v>
      </c>
      <c r="F774" s="58">
        <f t="shared" si="288"/>
        <v>3.1562461903973444</v>
      </c>
      <c r="G774" s="52">
        <v>187</v>
      </c>
      <c r="H774" s="52">
        <v>633</v>
      </c>
      <c r="I774" s="37">
        <f t="shared" si="313"/>
        <v>29.541899999999998</v>
      </c>
      <c r="J774" s="37">
        <v>1397</v>
      </c>
      <c r="K774" s="37">
        <v>1354</v>
      </c>
      <c r="L774" s="37">
        <v>1472</v>
      </c>
      <c r="M774" s="37">
        <v>1547</v>
      </c>
      <c r="N774" s="45">
        <v>1475</v>
      </c>
      <c r="O774" s="55">
        <v>1442</v>
      </c>
      <c r="P774" s="45">
        <f t="shared" si="289"/>
        <v>1547</v>
      </c>
      <c r="Q774" s="38">
        <f t="shared" si="290"/>
        <v>7.37</v>
      </c>
      <c r="R774" s="65">
        <v>11902000</v>
      </c>
      <c r="S774" s="65">
        <v>851686906</v>
      </c>
      <c r="T774" s="66">
        <f t="shared" si="291"/>
        <v>1.397462</v>
      </c>
      <c r="U774" s="36">
        <v>388</v>
      </c>
      <c r="V774">
        <v>1415</v>
      </c>
      <c r="W774">
        <f t="shared" si="304"/>
        <v>27.42</v>
      </c>
      <c r="X774" s="57">
        <v>8064231.2969993604</v>
      </c>
      <c r="Y774" s="46">
        <v>1235311</v>
      </c>
      <c r="Z774" s="37">
        <f t="shared" si="292"/>
        <v>0.42013600000000001</v>
      </c>
      <c r="AA774" s="37" t="str">
        <f t="shared" si="293"/>
        <v/>
      </c>
      <c r="AB774" s="37" t="str">
        <f t="shared" si="294"/>
        <v/>
      </c>
      <c r="AC774" s="76">
        <f t="shared" si="305"/>
        <v>893.62918979639426</v>
      </c>
      <c r="AD774" s="76">
        <f t="shared" si="306"/>
        <v>0</v>
      </c>
      <c r="AE774" s="76">
        <f t="shared" si="312"/>
        <v>0</v>
      </c>
      <c r="AF774" s="76" t="str">
        <f t="shared" si="307"/>
        <v/>
      </c>
      <c r="AG774" s="37" t="str">
        <f t="shared" si="295"/>
        <v/>
      </c>
      <c r="AH774" s="37" t="str">
        <f t="shared" si="296"/>
        <v/>
      </c>
      <c r="AI774" s="38">
        <f t="shared" si="308"/>
        <v>893.63</v>
      </c>
      <c r="AJ774" s="38">
        <f t="shared" si="297"/>
        <v>893.63</v>
      </c>
      <c r="AK774" s="36">
        <f t="shared" si="298"/>
        <v>0</v>
      </c>
      <c r="AL774" s="39">
        <f t="shared" si="299"/>
        <v>0.12439734468690533</v>
      </c>
      <c r="AM774" s="36">
        <f t="shared" si="309"/>
        <v>0</v>
      </c>
      <c r="AN774" s="36">
        <f t="shared" si="310"/>
        <v>0</v>
      </c>
      <c r="AO774" s="36">
        <f t="shared" si="300"/>
        <v>14330</v>
      </c>
      <c r="AP774" s="36">
        <f t="shared" si="301"/>
        <v>61765.55</v>
      </c>
      <c r="AQ774" s="36">
        <f t="shared" si="311"/>
        <v>-14330</v>
      </c>
      <c r="AR774" s="40">
        <f t="shared" si="302"/>
        <v>0</v>
      </c>
      <c r="AS774" s="37"/>
      <c r="AT774" s="37">
        <f t="shared" si="303"/>
        <v>0</v>
      </c>
    </row>
    <row r="775" spans="1:46" ht="15" customHeight="1" x14ac:dyDescent="0.25">
      <c r="A775" s="43">
        <v>69</v>
      </c>
      <c r="B775" s="43">
        <v>6800</v>
      </c>
      <c r="C775" s="44" t="s">
        <v>760</v>
      </c>
      <c r="D775" s="35">
        <v>103705</v>
      </c>
      <c r="E775" s="36">
        <v>426</v>
      </c>
      <c r="F775" s="58">
        <f t="shared" si="288"/>
        <v>2.6294095991027189</v>
      </c>
      <c r="G775" s="52">
        <v>92</v>
      </c>
      <c r="H775" s="52">
        <v>291</v>
      </c>
      <c r="I775" s="37">
        <f t="shared" si="313"/>
        <v>31.615100000000002</v>
      </c>
      <c r="J775" s="37">
        <v>699</v>
      </c>
      <c r="K775" s="37">
        <v>640</v>
      </c>
      <c r="L775" s="37">
        <v>502</v>
      </c>
      <c r="M775" s="37">
        <v>479</v>
      </c>
      <c r="N775" s="48">
        <v>500</v>
      </c>
      <c r="O775" s="55">
        <v>430</v>
      </c>
      <c r="P775" s="45">
        <f t="shared" si="289"/>
        <v>699</v>
      </c>
      <c r="Q775" s="38">
        <f t="shared" si="290"/>
        <v>39.06</v>
      </c>
      <c r="R775" s="65">
        <v>4547400</v>
      </c>
      <c r="S775" s="65">
        <v>30587843</v>
      </c>
      <c r="T775" s="66">
        <f t="shared" si="291"/>
        <v>14.866690999999999</v>
      </c>
      <c r="U775" s="36">
        <v>116</v>
      </c>
      <c r="V775">
        <v>438</v>
      </c>
      <c r="W775">
        <f t="shared" si="304"/>
        <v>26.48</v>
      </c>
      <c r="X775" s="57">
        <v>336425.62008921203</v>
      </c>
      <c r="Y775" s="46">
        <v>394762.83</v>
      </c>
      <c r="Z775" s="37">
        <f t="shared" si="292"/>
        <v>0.42013600000000001</v>
      </c>
      <c r="AA775" s="37" t="str">
        <f t="shared" si="293"/>
        <v/>
      </c>
      <c r="AB775" s="37" t="str">
        <f t="shared" si="294"/>
        <v/>
      </c>
      <c r="AC775" s="76">
        <f t="shared" si="305"/>
        <v>777.26310402101126</v>
      </c>
      <c r="AD775" s="76">
        <f t="shared" si="306"/>
        <v>0</v>
      </c>
      <c r="AE775" s="76">
        <f t="shared" si="312"/>
        <v>0</v>
      </c>
      <c r="AF775" s="76" t="str">
        <f t="shared" si="307"/>
        <v/>
      </c>
      <c r="AG775" s="37" t="str">
        <f t="shared" si="295"/>
        <v/>
      </c>
      <c r="AH775" s="37" t="str">
        <f t="shared" si="296"/>
        <v/>
      </c>
      <c r="AI775" s="38">
        <f t="shared" si="308"/>
        <v>777.26</v>
      </c>
      <c r="AJ775" s="38">
        <f t="shared" si="297"/>
        <v>777.26</v>
      </c>
      <c r="AK775" s="36">
        <f t="shared" si="298"/>
        <v>189768</v>
      </c>
      <c r="AL775" s="39">
        <f t="shared" si="299"/>
        <v>0.12439734468690533</v>
      </c>
      <c r="AM775" s="36">
        <f t="shared" si="309"/>
        <v>10706.008675789133</v>
      </c>
      <c r="AN775" s="36">
        <f t="shared" si="310"/>
        <v>114411</v>
      </c>
      <c r="AO775" s="36">
        <f t="shared" si="300"/>
        <v>4260</v>
      </c>
      <c r="AP775" s="36">
        <f t="shared" si="301"/>
        <v>19738.141500000002</v>
      </c>
      <c r="AQ775" s="36">
        <f t="shared" si="311"/>
        <v>99445</v>
      </c>
      <c r="AR775" s="40">
        <f t="shared" si="302"/>
        <v>114411</v>
      </c>
      <c r="AS775" s="37"/>
      <c r="AT775" s="37">
        <f t="shared" si="303"/>
        <v>1</v>
      </c>
    </row>
    <row r="776" spans="1:46" ht="15" customHeight="1" x14ac:dyDescent="0.25">
      <c r="A776" s="43">
        <v>42</v>
      </c>
      <c r="B776" s="43">
        <v>1400</v>
      </c>
      <c r="C776" s="44" t="s">
        <v>761</v>
      </c>
      <c r="D776" s="35">
        <v>979547</v>
      </c>
      <c r="E776" s="36">
        <v>2065</v>
      </c>
      <c r="F776" s="58">
        <f t="shared" si="288"/>
        <v>3.3149200559924199</v>
      </c>
      <c r="G776" s="52">
        <v>350</v>
      </c>
      <c r="H776" s="52">
        <v>910</v>
      </c>
      <c r="I776" s="37">
        <f t="shared" si="313"/>
        <v>38.461500000000001</v>
      </c>
      <c r="J776" s="37">
        <v>2516</v>
      </c>
      <c r="K776" s="37">
        <v>2478</v>
      </c>
      <c r="L776" s="37">
        <v>2059</v>
      </c>
      <c r="M776" s="37">
        <v>2268</v>
      </c>
      <c r="N776" s="45">
        <v>2163</v>
      </c>
      <c r="O776" s="55">
        <v>2076</v>
      </c>
      <c r="P776" s="45">
        <f t="shared" si="289"/>
        <v>2516</v>
      </c>
      <c r="Q776" s="38">
        <f t="shared" si="290"/>
        <v>17.93</v>
      </c>
      <c r="R776" s="65">
        <v>16982100</v>
      </c>
      <c r="S776" s="65">
        <v>77753965</v>
      </c>
      <c r="T776" s="66">
        <f t="shared" si="291"/>
        <v>21.840814999999999</v>
      </c>
      <c r="U776" s="36">
        <v>404</v>
      </c>
      <c r="V776">
        <v>2094</v>
      </c>
      <c r="W776">
        <f t="shared" si="304"/>
        <v>19.29</v>
      </c>
      <c r="X776" s="57">
        <v>766097.63180039998</v>
      </c>
      <c r="Y776" s="46">
        <v>1334908</v>
      </c>
      <c r="Z776" s="37">
        <f t="shared" si="292"/>
        <v>0.42013600000000001</v>
      </c>
      <c r="AA776" s="37" t="str">
        <f t="shared" si="293"/>
        <v/>
      </c>
      <c r="AB776" s="37" t="str">
        <f t="shared" si="294"/>
        <v/>
      </c>
      <c r="AC776" s="76">
        <f t="shared" si="305"/>
        <v>928.67659720743768</v>
      </c>
      <c r="AD776" s="76">
        <f t="shared" si="306"/>
        <v>0</v>
      </c>
      <c r="AE776" s="76">
        <f t="shared" si="312"/>
        <v>0</v>
      </c>
      <c r="AF776" s="76" t="str">
        <f t="shared" si="307"/>
        <v/>
      </c>
      <c r="AG776" s="37" t="str">
        <f t="shared" si="295"/>
        <v/>
      </c>
      <c r="AH776" s="37" t="str">
        <f t="shared" si="296"/>
        <v/>
      </c>
      <c r="AI776" s="38">
        <f t="shared" si="308"/>
        <v>928.68</v>
      </c>
      <c r="AJ776" s="38">
        <f t="shared" si="297"/>
        <v>928.68</v>
      </c>
      <c r="AK776" s="36">
        <f t="shared" si="298"/>
        <v>1595859</v>
      </c>
      <c r="AL776" s="39">
        <f t="shared" si="299"/>
        <v>0.12439734468690533</v>
      </c>
      <c r="AM776" s="36">
        <f t="shared" si="309"/>
        <v>76667.576298675995</v>
      </c>
      <c r="AN776" s="36">
        <f t="shared" si="310"/>
        <v>1056215</v>
      </c>
      <c r="AO776" s="36">
        <f t="shared" si="300"/>
        <v>20650</v>
      </c>
      <c r="AP776" s="36">
        <f t="shared" si="301"/>
        <v>66745.400000000009</v>
      </c>
      <c r="AQ776" s="36">
        <f t="shared" si="311"/>
        <v>958897</v>
      </c>
      <c r="AR776" s="40">
        <f t="shared" si="302"/>
        <v>1056215</v>
      </c>
      <c r="AS776" s="37"/>
      <c r="AT776" s="37">
        <f t="shared" si="303"/>
        <v>1</v>
      </c>
    </row>
    <row r="777" spans="1:46" ht="15" customHeight="1" x14ac:dyDescent="0.25">
      <c r="A777" s="43">
        <v>60</v>
      </c>
      <c r="B777" s="43">
        <v>2100</v>
      </c>
      <c r="C777" s="44" t="s">
        <v>762</v>
      </c>
      <c r="D777" s="35">
        <v>0</v>
      </c>
      <c r="E777" s="36">
        <v>39</v>
      </c>
      <c r="F777" s="58">
        <f t="shared" si="288"/>
        <v>1.5910646070264991</v>
      </c>
      <c r="G777" s="52">
        <v>12</v>
      </c>
      <c r="H777" s="52">
        <v>30</v>
      </c>
      <c r="I777" s="37">
        <f t="shared" si="313"/>
        <v>40</v>
      </c>
      <c r="J777" s="37">
        <v>99</v>
      </c>
      <c r="K777" s="37">
        <v>97</v>
      </c>
      <c r="L777" s="37">
        <v>67</v>
      </c>
      <c r="M777" s="37">
        <v>62</v>
      </c>
      <c r="N777" s="48">
        <v>46</v>
      </c>
      <c r="O777" s="55">
        <v>40</v>
      </c>
      <c r="P777" s="45">
        <f t="shared" si="289"/>
        <v>99</v>
      </c>
      <c r="Q777" s="38">
        <f t="shared" si="290"/>
        <v>60.61</v>
      </c>
      <c r="R777" s="65">
        <v>7496000</v>
      </c>
      <c r="S777" s="65">
        <v>8596100</v>
      </c>
      <c r="T777" s="66">
        <f t="shared" si="291"/>
        <v>87.202336000000003</v>
      </c>
      <c r="U777" s="36">
        <v>8</v>
      </c>
      <c r="V777">
        <v>69</v>
      </c>
      <c r="W777">
        <f t="shared" si="304"/>
        <v>11.59</v>
      </c>
      <c r="X777" s="57">
        <v>70867.477430687999</v>
      </c>
      <c r="Y777" s="46">
        <v>8000</v>
      </c>
      <c r="Z777" s="37">
        <f t="shared" si="292"/>
        <v>0.42013600000000001</v>
      </c>
      <c r="AA777" s="37" t="str">
        <f t="shared" si="293"/>
        <v/>
      </c>
      <c r="AB777" s="37" t="str">
        <f t="shared" si="294"/>
        <v/>
      </c>
      <c r="AC777" s="76">
        <f t="shared" si="305"/>
        <v>547.91657720619207</v>
      </c>
      <c r="AD777" s="76">
        <f t="shared" si="306"/>
        <v>0</v>
      </c>
      <c r="AE777" s="76">
        <f t="shared" si="312"/>
        <v>0</v>
      </c>
      <c r="AF777" s="76" t="str">
        <f t="shared" si="307"/>
        <v/>
      </c>
      <c r="AG777" s="37" t="str">
        <f t="shared" si="295"/>
        <v/>
      </c>
      <c r="AH777" s="37" t="str">
        <f t="shared" si="296"/>
        <v/>
      </c>
      <c r="AI777" s="38">
        <f t="shared" si="308"/>
        <v>547.91999999999996</v>
      </c>
      <c r="AJ777" s="38">
        <f t="shared" si="297"/>
        <v>547.91999999999996</v>
      </c>
      <c r="AK777" s="36">
        <f t="shared" si="298"/>
        <v>0</v>
      </c>
      <c r="AL777" s="39">
        <f t="shared" si="299"/>
        <v>0.12439734468690533</v>
      </c>
      <c r="AM777" s="36">
        <f t="shared" si="309"/>
        <v>0</v>
      </c>
      <c r="AN777" s="36">
        <f t="shared" si="310"/>
        <v>0</v>
      </c>
      <c r="AO777" s="36">
        <f t="shared" si="300"/>
        <v>390</v>
      </c>
      <c r="AP777" s="36">
        <f t="shared" si="301"/>
        <v>400</v>
      </c>
      <c r="AQ777" s="36">
        <f t="shared" si="311"/>
        <v>-390</v>
      </c>
      <c r="AR777" s="40">
        <f t="shared" si="302"/>
        <v>0</v>
      </c>
      <c r="AS777" s="37"/>
      <c r="AT777" s="37">
        <f t="shared" si="303"/>
        <v>0</v>
      </c>
    </row>
    <row r="778" spans="1:46" ht="15" customHeight="1" x14ac:dyDescent="0.25">
      <c r="A778" s="43">
        <v>46</v>
      </c>
      <c r="B778" s="43">
        <v>1400</v>
      </c>
      <c r="C778" s="44" t="s">
        <v>763</v>
      </c>
      <c r="D778" s="35">
        <v>281497</v>
      </c>
      <c r="E778" s="36">
        <v>700</v>
      </c>
      <c r="F778" s="58">
        <f t="shared" si="288"/>
        <v>2.8450980400142569</v>
      </c>
      <c r="G778" s="52">
        <v>133</v>
      </c>
      <c r="H778" s="52">
        <v>319</v>
      </c>
      <c r="I778" s="37">
        <f t="shared" si="313"/>
        <v>41.692800000000005</v>
      </c>
      <c r="J778" s="37">
        <v>835</v>
      </c>
      <c r="K778" s="37">
        <v>805</v>
      </c>
      <c r="L778" s="37">
        <v>745</v>
      </c>
      <c r="M778" s="37">
        <v>754</v>
      </c>
      <c r="N778" s="48">
        <v>747</v>
      </c>
      <c r="O778" s="55">
        <v>705</v>
      </c>
      <c r="P778" s="45">
        <f t="shared" si="289"/>
        <v>835</v>
      </c>
      <c r="Q778" s="38">
        <f t="shared" si="290"/>
        <v>16.170000000000002</v>
      </c>
      <c r="R778" s="65">
        <v>12971900</v>
      </c>
      <c r="S778" s="65">
        <v>35724600</v>
      </c>
      <c r="T778" s="66">
        <f t="shared" si="291"/>
        <v>36.310833000000002</v>
      </c>
      <c r="U778" s="36">
        <v>146</v>
      </c>
      <c r="V778">
        <v>723</v>
      </c>
      <c r="W778">
        <f t="shared" si="304"/>
        <v>20.190000000000001</v>
      </c>
      <c r="X778" s="57">
        <v>321647.234886588</v>
      </c>
      <c r="Y778" s="46">
        <v>369526</v>
      </c>
      <c r="Z778" s="37">
        <f t="shared" si="292"/>
        <v>0.42013600000000001</v>
      </c>
      <c r="AA778" s="37" t="str">
        <f t="shared" si="293"/>
        <v/>
      </c>
      <c r="AB778" s="37" t="str">
        <f t="shared" si="294"/>
        <v/>
      </c>
      <c r="AC778" s="76">
        <f t="shared" si="305"/>
        <v>824.903719784229</v>
      </c>
      <c r="AD778" s="76">
        <f t="shared" si="306"/>
        <v>0</v>
      </c>
      <c r="AE778" s="76">
        <f t="shared" si="312"/>
        <v>0</v>
      </c>
      <c r="AF778" s="76" t="str">
        <f t="shared" si="307"/>
        <v/>
      </c>
      <c r="AG778" s="37" t="str">
        <f t="shared" si="295"/>
        <v/>
      </c>
      <c r="AH778" s="37" t="str">
        <f t="shared" si="296"/>
        <v/>
      </c>
      <c r="AI778" s="38">
        <f t="shared" si="308"/>
        <v>824.9</v>
      </c>
      <c r="AJ778" s="38">
        <f t="shared" si="297"/>
        <v>824.9</v>
      </c>
      <c r="AK778" s="36">
        <f t="shared" si="298"/>
        <v>442294</v>
      </c>
      <c r="AL778" s="39">
        <f t="shared" si="299"/>
        <v>0.12439734468690533</v>
      </c>
      <c r="AM778" s="36">
        <f t="shared" si="309"/>
        <v>20002.719833620318</v>
      </c>
      <c r="AN778" s="36">
        <f t="shared" si="310"/>
        <v>301500</v>
      </c>
      <c r="AO778" s="36">
        <f t="shared" si="300"/>
        <v>7000</v>
      </c>
      <c r="AP778" s="36">
        <f t="shared" si="301"/>
        <v>18476.3</v>
      </c>
      <c r="AQ778" s="36">
        <f t="shared" si="311"/>
        <v>274497</v>
      </c>
      <c r="AR778" s="40">
        <f t="shared" si="302"/>
        <v>301500</v>
      </c>
      <c r="AS778" s="37"/>
      <c r="AT778" s="37">
        <f t="shared" si="303"/>
        <v>1</v>
      </c>
    </row>
    <row r="779" spans="1:46" ht="15" customHeight="1" x14ac:dyDescent="0.25">
      <c r="A779" s="43">
        <v>18</v>
      </c>
      <c r="B779" s="43">
        <v>2200</v>
      </c>
      <c r="C779" s="44" t="s">
        <v>764</v>
      </c>
      <c r="D779" s="35">
        <v>13040</v>
      </c>
      <c r="E779" s="36">
        <v>103</v>
      </c>
      <c r="F779" s="58">
        <f t="shared" si="288"/>
        <v>2.012837224705172</v>
      </c>
      <c r="G779" s="52">
        <v>12</v>
      </c>
      <c r="H779" s="52">
        <v>56</v>
      </c>
      <c r="I779" s="37">
        <f t="shared" si="313"/>
        <v>21.428599999999999</v>
      </c>
      <c r="J779" s="37">
        <v>82</v>
      </c>
      <c r="K779" s="37">
        <v>84</v>
      </c>
      <c r="L779" s="37">
        <v>80</v>
      </c>
      <c r="M779" s="37">
        <v>125</v>
      </c>
      <c r="N779" s="48">
        <v>98</v>
      </c>
      <c r="O779" s="55">
        <v>99</v>
      </c>
      <c r="P779" s="45">
        <f t="shared" si="289"/>
        <v>125</v>
      </c>
      <c r="Q779" s="38">
        <f t="shared" si="290"/>
        <v>17.600000000000001</v>
      </c>
      <c r="R779" s="65">
        <v>252600</v>
      </c>
      <c r="S779" s="65">
        <v>10696423</v>
      </c>
      <c r="T779" s="66">
        <f t="shared" si="291"/>
        <v>2.3615370000000002</v>
      </c>
      <c r="U779" s="36">
        <v>8</v>
      </c>
      <c r="V779">
        <v>109</v>
      </c>
      <c r="W779">
        <f t="shared" si="304"/>
        <v>7.34</v>
      </c>
      <c r="X779" s="57">
        <v>93912.870521392499</v>
      </c>
      <c r="Y779" s="46">
        <v>32960</v>
      </c>
      <c r="Z779" s="37">
        <f t="shared" si="292"/>
        <v>0.42013600000000001</v>
      </c>
      <c r="AA779" s="37" t="str">
        <f t="shared" si="293"/>
        <v/>
      </c>
      <c r="AB779" s="37" t="str">
        <f t="shared" si="294"/>
        <v/>
      </c>
      <c r="AC779" s="76">
        <f t="shared" si="305"/>
        <v>641.07644768120429</v>
      </c>
      <c r="AD779" s="76">
        <f t="shared" si="306"/>
        <v>0</v>
      </c>
      <c r="AE779" s="76">
        <f t="shared" si="312"/>
        <v>0</v>
      </c>
      <c r="AF779" s="76" t="str">
        <f t="shared" si="307"/>
        <v/>
      </c>
      <c r="AG779" s="37" t="str">
        <f t="shared" si="295"/>
        <v/>
      </c>
      <c r="AH779" s="37" t="str">
        <f t="shared" si="296"/>
        <v/>
      </c>
      <c r="AI779" s="38">
        <f t="shared" si="308"/>
        <v>641.08000000000004</v>
      </c>
      <c r="AJ779" s="38">
        <f t="shared" si="297"/>
        <v>641.08000000000004</v>
      </c>
      <c r="AK779" s="36">
        <f t="shared" si="298"/>
        <v>26575</v>
      </c>
      <c r="AL779" s="39">
        <f t="shared" si="299"/>
        <v>0.12439734468690533</v>
      </c>
      <c r="AM779" s="36">
        <f t="shared" si="309"/>
        <v>1683.7180603372638</v>
      </c>
      <c r="AN779" s="36">
        <f t="shared" si="310"/>
        <v>14724</v>
      </c>
      <c r="AO779" s="36">
        <f t="shared" si="300"/>
        <v>1030</v>
      </c>
      <c r="AP779" s="36">
        <f t="shared" si="301"/>
        <v>1648</v>
      </c>
      <c r="AQ779" s="36">
        <f t="shared" si="311"/>
        <v>12010</v>
      </c>
      <c r="AR779" s="40">
        <f t="shared" si="302"/>
        <v>14724</v>
      </c>
      <c r="AS779" s="37"/>
      <c r="AT779" s="37">
        <f t="shared" si="303"/>
        <v>1</v>
      </c>
    </row>
    <row r="780" spans="1:46" ht="15" customHeight="1" x14ac:dyDescent="0.25">
      <c r="A780" s="43">
        <v>59</v>
      </c>
      <c r="B780" s="43">
        <v>900</v>
      </c>
      <c r="C780" s="44" t="s">
        <v>765</v>
      </c>
      <c r="D780" s="35">
        <v>14006</v>
      </c>
      <c r="E780" s="36">
        <v>96</v>
      </c>
      <c r="F780" s="58">
        <f t="shared" ref="F780:F843" si="314">LOG10(E780)</f>
        <v>1.9822712330395684</v>
      </c>
      <c r="G780" s="52">
        <v>15</v>
      </c>
      <c r="H780" s="52">
        <v>37</v>
      </c>
      <c r="I780" s="37">
        <f t="shared" si="313"/>
        <v>40.540500000000002</v>
      </c>
      <c r="J780" s="37">
        <v>109</v>
      </c>
      <c r="K780" s="37">
        <v>113</v>
      </c>
      <c r="L780" s="37">
        <v>120</v>
      </c>
      <c r="M780" s="37">
        <v>116</v>
      </c>
      <c r="N780" s="48">
        <v>86</v>
      </c>
      <c r="O780" s="55">
        <v>98</v>
      </c>
      <c r="P780" s="45">
        <f t="shared" ref="P780:P843" si="315">MAX(J780:O780)</f>
        <v>120</v>
      </c>
      <c r="Q780" s="38">
        <f t="shared" ref="Q780:Q843" si="316">ROUND(IF(100*(1-(E780/P780))&lt;0,0,100*(1-E780/P780)),2)</f>
        <v>20</v>
      </c>
      <c r="R780" s="65">
        <v>186000</v>
      </c>
      <c r="S780" s="65">
        <v>10308174</v>
      </c>
      <c r="T780" s="66">
        <f t="shared" ref="T780:T843" si="317">ROUND(R780/S780*100,6)</f>
        <v>1.8043929999999999</v>
      </c>
      <c r="U780" s="36">
        <v>13</v>
      </c>
      <c r="V780">
        <v>68</v>
      </c>
      <c r="W780">
        <f t="shared" si="304"/>
        <v>19.12</v>
      </c>
      <c r="X780" s="57">
        <v>68263.175685748502</v>
      </c>
      <c r="Y780" s="46">
        <v>24001</v>
      </c>
      <c r="Z780" s="37">
        <f t="shared" ref="Z780:Z843" si="318">ROUND(Y$11/X$11,6)</f>
        <v>0.42013600000000001</v>
      </c>
      <c r="AA780" s="37" t="str">
        <f t="shared" ref="AA780:AA843" si="319">IF(AND(2500&lt;=E780,E780&lt;3000),(E780-2500)*0.002,"")</f>
        <v/>
      </c>
      <c r="AB780" s="37" t="str">
        <f t="shared" ref="AB780:AB843" si="320">IF(AND(10000&lt;=E780,E780&lt;11000),(11000-E780)*0.001,"")</f>
        <v/>
      </c>
      <c r="AC780" s="76">
        <f t="shared" si="305"/>
        <v>634.32512314008079</v>
      </c>
      <c r="AD780" s="76">
        <f t="shared" si="306"/>
        <v>0</v>
      </c>
      <c r="AE780" s="76">
        <f t="shared" si="312"/>
        <v>0</v>
      </c>
      <c r="AF780" s="76" t="str">
        <f t="shared" si="307"/>
        <v/>
      </c>
      <c r="AG780" s="37" t="str">
        <f t="shared" ref="AG780:AG843" si="321">IF(AND(10000&lt;=E780,E780&lt;11000),(AB780*AD780)+(AE780*(1-AB780)),"")</f>
        <v/>
      </c>
      <c r="AH780" s="37" t="str">
        <f t="shared" ref="AH780:AH843" si="322">IF(AND(AA780="",AB780=""),"",1)</f>
        <v/>
      </c>
      <c r="AI780" s="38">
        <f t="shared" si="308"/>
        <v>634.33000000000004</v>
      </c>
      <c r="AJ780" s="38">
        <f t="shared" ref="AJ780:AJ843" si="323">ROUND(AI780*AJ$2,2)</f>
        <v>634.33000000000004</v>
      </c>
      <c r="AK780" s="36">
        <f t="shared" ref="AK780:AK843" si="324">ROUND(IF((AJ780*E780)-(X780*Z780)&lt;0,0,(AJ780*E780)-(X780*Z780)),0)</f>
        <v>32216</v>
      </c>
      <c r="AL780" s="39">
        <f t="shared" ref="AL780:AL843" si="325">$AL$11</f>
        <v>0.12439734468690533</v>
      </c>
      <c r="AM780" s="36">
        <f t="shared" si="309"/>
        <v>2265.275646748546</v>
      </c>
      <c r="AN780" s="36">
        <f t="shared" si="310"/>
        <v>16271</v>
      </c>
      <c r="AO780" s="36">
        <f t="shared" ref="AO780:AO843" si="326">10*E780</f>
        <v>960</v>
      </c>
      <c r="AP780" s="36">
        <f t="shared" ref="AP780:AP843" si="327">0.05*Y780</f>
        <v>1200.05</v>
      </c>
      <c r="AQ780" s="36">
        <f t="shared" si="311"/>
        <v>13046</v>
      </c>
      <c r="AR780" s="40">
        <f t="shared" ref="AR780:AR843" si="328">MAX(AN780,AQ780)</f>
        <v>16271</v>
      </c>
      <c r="AS780" s="37"/>
      <c r="AT780" s="37">
        <f t="shared" ref="AT780:AT843" si="329">IF(AR780&gt;0,1,0)</f>
        <v>1</v>
      </c>
    </row>
    <row r="781" spans="1:46" ht="15" customHeight="1" x14ac:dyDescent="0.25">
      <c r="A781" s="43">
        <v>46</v>
      </c>
      <c r="B781" s="43">
        <v>1200</v>
      </c>
      <c r="C781" s="44" t="s">
        <v>766</v>
      </c>
      <c r="D781" s="35">
        <v>450949</v>
      </c>
      <c r="E781" s="36">
        <v>1084</v>
      </c>
      <c r="F781" s="58">
        <f t="shared" si="314"/>
        <v>3.0350292822023683</v>
      </c>
      <c r="G781" s="52">
        <v>153</v>
      </c>
      <c r="H781" s="52">
        <v>560</v>
      </c>
      <c r="I781" s="37">
        <f t="shared" si="313"/>
        <v>27.321400000000001</v>
      </c>
      <c r="J781" s="37">
        <v>1137</v>
      </c>
      <c r="K781" s="37">
        <v>1392</v>
      </c>
      <c r="L781" s="37">
        <v>1292</v>
      </c>
      <c r="M781" s="37">
        <v>1259</v>
      </c>
      <c r="N781" s="45">
        <v>1115</v>
      </c>
      <c r="O781" s="55">
        <v>1092</v>
      </c>
      <c r="P781" s="45">
        <f t="shared" si="315"/>
        <v>1392</v>
      </c>
      <c r="Q781" s="38">
        <f t="shared" si="316"/>
        <v>22.13</v>
      </c>
      <c r="R781" s="65">
        <v>8805900</v>
      </c>
      <c r="S781" s="65">
        <v>50156610</v>
      </c>
      <c r="T781" s="66">
        <f t="shared" si="317"/>
        <v>17.556809000000001</v>
      </c>
      <c r="U781" s="36">
        <v>272</v>
      </c>
      <c r="V781">
        <v>1173</v>
      </c>
      <c r="W781">
        <f t="shared" ref="W781:W844" si="330">ROUND(U781/V781*100,2)</f>
        <v>23.19</v>
      </c>
      <c r="X781" s="57">
        <v>498661.15487218602</v>
      </c>
      <c r="Y781" s="46">
        <v>522556</v>
      </c>
      <c r="Z781" s="37">
        <f t="shared" si="318"/>
        <v>0.42013600000000001</v>
      </c>
      <c r="AA781" s="37" t="str">
        <f t="shared" si="319"/>
        <v/>
      </c>
      <c r="AB781" s="37" t="str">
        <f t="shared" si="320"/>
        <v/>
      </c>
      <c r="AC781" s="76">
        <f t="shared" ref="AC781:AC844" si="331">IF(E781&lt;3000, 196.487+(220.877*F781),0)</f>
        <v>866.85516276501255</v>
      </c>
      <c r="AD781" s="76">
        <f t="shared" ref="AD781:AD844" si="332">IF((AND(2500&lt;=E781,E781&lt;11000)),1.15*(497.308+(6.667*I781)+(9.215*T781)+(16.081*Q781)),0)</f>
        <v>0</v>
      </c>
      <c r="AE781" s="76">
        <f t="shared" si="312"/>
        <v>0</v>
      </c>
      <c r="AF781" s="76" t="str">
        <f t="shared" ref="AF781:AF844" si="333">IF(AND(2500&lt;=E781,E781&lt;3000),(AA781*AD781)+((1-AA781)*AC781),"")</f>
        <v/>
      </c>
      <c r="AG781" s="37" t="str">
        <f t="shared" si="321"/>
        <v/>
      </c>
      <c r="AH781" s="37" t="str">
        <f t="shared" si="322"/>
        <v/>
      </c>
      <c r="AI781" s="38">
        <f t="shared" ref="AI781:AI844" si="334">ROUND(IF(AH781="",MAX(AC781,AD781,AE781),MAX(AF781,AG781)),2)</f>
        <v>866.86</v>
      </c>
      <c r="AJ781" s="38">
        <f t="shared" si="323"/>
        <v>866.86</v>
      </c>
      <c r="AK781" s="36">
        <f t="shared" si="324"/>
        <v>730171</v>
      </c>
      <c r="AL781" s="39">
        <f t="shared" si="325"/>
        <v>0.12439734468690533</v>
      </c>
      <c r="AM781" s="36">
        <f t="shared" ref="AM781:AM844" si="335">(AK781-D781)*AL781</f>
        <v>34734.475378167081</v>
      </c>
      <c r="AN781" s="36">
        <f t="shared" ref="AN781:AN844" si="336">ROUND(MAX(IF(D781&lt;AK781,D781+AM781,AK781),0),0)</f>
        <v>485683</v>
      </c>
      <c r="AO781" s="36">
        <f t="shared" si="326"/>
        <v>10840</v>
      </c>
      <c r="AP781" s="36">
        <f t="shared" si="327"/>
        <v>26127.800000000003</v>
      </c>
      <c r="AQ781" s="36">
        <f t="shared" ref="AQ781:AQ844" si="337">ROUND(MAX(D781-MIN(AO781:AP781)),0)</f>
        <v>440109</v>
      </c>
      <c r="AR781" s="40">
        <f t="shared" si="328"/>
        <v>485683</v>
      </c>
      <c r="AS781" s="37"/>
      <c r="AT781" s="37">
        <f t="shared" si="329"/>
        <v>1</v>
      </c>
    </row>
    <row r="782" spans="1:46" ht="15" customHeight="1" x14ac:dyDescent="0.25">
      <c r="A782" s="43">
        <v>4</v>
      </c>
      <c r="B782" s="43">
        <v>2300</v>
      </c>
      <c r="C782" s="44" t="s">
        <v>767</v>
      </c>
      <c r="D782" s="35">
        <v>137</v>
      </c>
      <c r="E782" s="36">
        <v>88</v>
      </c>
      <c r="F782" s="58">
        <f t="shared" si="314"/>
        <v>1.9444826721501687</v>
      </c>
      <c r="G782" s="52">
        <v>5</v>
      </c>
      <c r="H782" s="52">
        <v>43</v>
      </c>
      <c r="I782" s="37">
        <f t="shared" si="313"/>
        <v>11.627899999999999</v>
      </c>
      <c r="J782" s="37">
        <v>50</v>
      </c>
      <c r="K782" s="37">
        <v>60</v>
      </c>
      <c r="L782" s="37">
        <v>62</v>
      </c>
      <c r="M782" s="37">
        <v>75</v>
      </c>
      <c r="N782" s="48">
        <v>77</v>
      </c>
      <c r="O782" s="55">
        <v>88</v>
      </c>
      <c r="P782" s="45">
        <f t="shared" si="315"/>
        <v>88</v>
      </c>
      <c r="Q782" s="38">
        <f t="shared" si="316"/>
        <v>0</v>
      </c>
      <c r="R782" s="65">
        <v>1777400</v>
      </c>
      <c r="S782" s="65">
        <v>10441511</v>
      </c>
      <c r="T782" s="66">
        <f t="shared" si="317"/>
        <v>17.022441000000001</v>
      </c>
      <c r="U782" s="36">
        <v>22</v>
      </c>
      <c r="V782">
        <v>72</v>
      </c>
      <c r="W782">
        <f t="shared" si="330"/>
        <v>30.56</v>
      </c>
      <c r="X782" s="57">
        <v>98765.849886168202</v>
      </c>
      <c r="Y782" s="46">
        <v>18001</v>
      </c>
      <c r="Z782" s="37">
        <f t="shared" si="318"/>
        <v>0.42013600000000001</v>
      </c>
      <c r="AA782" s="37" t="str">
        <f t="shared" si="319"/>
        <v/>
      </c>
      <c r="AB782" s="37" t="str">
        <f t="shared" si="320"/>
        <v/>
      </c>
      <c r="AC782" s="76">
        <f t="shared" si="331"/>
        <v>625.97849917651286</v>
      </c>
      <c r="AD782" s="76">
        <f t="shared" si="332"/>
        <v>0</v>
      </c>
      <c r="AE782" s="76">
        <f t="shared" si="312"/>
        <v>0</v>
      </c>
      <c r="AF782" s="76" t="str">
        <f t="shared" si="333"/>
        <v/>
      </c>
      <c r="AG782" s="37" t="str">
        <f t="shared" si="321"/>
        <v/>
      </c>
      <c r="AH782" s="37" t="str">
        <f t="shared" si="322"/>
        <v/>
      </c>
      <c r="AI782" s="38">
        <f t="shared" si="334"/>
        <v>625.98</v>
      </c>
      <c r="AJ782" s="38">
        <f t="shared" si="323"/>
        <v>625.98</v>
      </c>
      <c r="AK782" s="36">
        <f t="shared" si="324"/>
        <v>13591</v>
      </c>
      <c r="AL782" s="39">
        <f t="shared" si="325"/>
        <v>0.12439734468690533</v>
      </c>
      <c r="AM782" s="36">
        <f t="shared" si="335"/>
        <v>1673.6418754176243</v>
      </c>
      <c r="AN782" s="36">
        <f t="shared" si="336"/>
        <v>1811</v>
      </c>
      <c r="AO782" s="36">
        <f t="shared" si="326"/>
        <v>880</v>
      </c>
      <c r="AP782" s="36">
        <f t="shared" si="327"/>
        <v>900.05000000000007</v>
      </c>
      <c r="AQ782" s="36">
        <f t="shared" si="337"/>
        <v>-743</v>
      </c>
      <c r="AR782" s="40">
        <f t="shared" si="328"/>
        <v>1811</v>
      </c>
      <c r="AS782" s="37"/>
      <c r="AT782" s="37">
        <f t="shared" si="329"/>
        <v>1</v>
      </c>
    </row>
    <row r="783" spans="1:46" ht="15" customHeight="1" x14ac:dyDescent="0.25">
      <c r="A783" s="43">
        <v>24</v>
      </c>
      <c r="B783" s="43">
        <v>1800</v>
      </c>
      <c r="C783" s="44" t="s">
        <v>768</v>
      </c>
      <c r="D783" s="35">
        <v>33354</v>
      </c>
      <c r="E783" s="36">
        <v>133</v>
      </c>
      <c r="F783" s="58">
        <f t="shared" si="314"/>
        <v>2.1238516409670858</v>
      </c>
      <c r="G783" s="52">
        <v>14</v>
      </c>
      <c r="H783" s="52">
        <v>96</v>
      </c>
      <c r="I783" s="37">
        <f t="shared" si="313"/>
        <v>14.583299999999999</v>
      </c>
      <c r="J783" s="37">
        <v>230</v>
      </c>
      <c r="K783" s="37">
        <v>210</v>
      </c>
      <c r="L783" s="37">
        <v>154</v>
      </c>
      <c r="M783" s="37">
        <v>168</v>
      </c>
      <c r="N783" s="48">
        <v>151</v>
      </c>
      <c r="O783" s="55">
        <v>134</v>
      </c>
      <c r="P783" s="45">
        <f t="shared" si="315"/>
        <v>230</v>
      </c>
      <c r="Q783" s="38">
        <f t="shared" si="316"/>
        <v>42.17</v>
      </c>
      <c r="R783" s="65">
        <v>1423100</v>
      </c>
      <c r="S783" s="65">
        <v>5752000</v>
      </c>
      <c r="T783" s="66">
        <f t="shared" si="317"/>
        <v>24.740960000000001</v>
      </c>
      <c r="U783" s="36">
        <v>35</v>
      </c>
      <c r="V783">
        <v>207</v>
      </c>
      <c r="W783">
        <f t="shared" si="330"/>
        <v>16.91</v>
      </c>
      <c r="X783" s="57">
        <v>61619.0673937272</v>
      </c>
      <c r="Y783" s="46">
        <v>10499</v>
      </c>
      <c r="Z783" s="37">
        <f t="shared" si="318"/>
        <v>0.42013600000000001</v>
      </c>
      <c r="AA783" s="37" t="str">
        <f t="shared" si="319"/>
        <v/>
      </c>
      <c r="AB783" s="37" t="str">
        <f t="shared" si="320"/>
        <v/>
      </c>
      <c r="AC783" s="76">
        <f t="shared" si="331"/>
        <v>665.59697890188704</v>
      </c>
      <c r="AD783" s="76">
        <f t="shared" si="332"/>
        <v>0</v>
      </c>
      <c r="AE783" s="76">
        <f t="shared" si="312"/>
        <v>0</v>
      </c>
      <c r="AF783" s="76" t="str">
        <f t="shared" si="333"/>
        <v/>
      </c>
      <c r="AG783" s="37" t="str">
        <f t="shared" si="321"/>
        <v/>
      </c>
      <c r="AH783" s="37" t="str">
        <f t="shared" si="322"/>
        <v/>
      </c>
      <c r="AI783" s="38">
        <f t="shared" si="334"/>
        <v>665.6</v>
      </c>
      <c r="AJ783" s="38">
        <f t="shared" si="323"/>
        <v>665.6</v>
      </c>
      <c r="AK783" s="36">
        <f t="shared" si="324"/>
        <v>62636</v>
      </c>
      <c r="AL783" s="39">
        <f t="shared" si="325"/>
        <v>0.12439734468690533</v>
      </c>
      <c r="AM783" s="36">
        <f t="shared" si="335"/>
        <v>3642.6030471219619</v>
      </c>
      <c r="AN783" s="36">
        <f t="shared" si="336"/>
        <v>36997</v>
      </c>
      <c r="AO783" s="36">
        <f t="shared" si="326"/>
        <v>1330</v>
      </c>
      <c r="AP783" s="36">
        <f t="shared" si="327"/>
        <v>524.95000000000005</v>
      </c>
      <c r="AQ783" s="36">
        <f t="shared" si="337"/>
        <v>32829</v>
      </c>
      <c r="AR783" s="40">
        <f t="shared" si="328"/>
        <v>36997</v>
      </c>
      <c r="AS783" s="37"/>
      <c r="AT783" s="37">
        <f t="shared" si="329"/>
        <v>1</v>
      </c>
    </row>
    <row r="784" spans="1:46" ht="15" customHeight="1" x14ac:dyDescent="0.25">
      <c r="A784" s="43">
        <v>54</v>
      </c>
      <c r="B784" s="43">
        <v>1100</v>
      </c>
      <c r="C784" s="44" t="s">
        <v>769</v>
      </c>
      <c r="D784" s="35">
        <v>345558</v>
      </c>
      <c r="E784" s="36">
        <v>717</v>
      </c>
      <c r="F784" s="58">
        <f t="shared" si="314"/>
        <v>2.8555191556678001</v>
      </c>
      <c r="G784" s="52">
        <v>116</v>
      </c>
      <c r="H784" s="52">
        <v>393</v>
      </c>
      <c r="I784" s="37">
        <f t="shared" si="313"/>
        <v>29.516500000000001</v>
      </c>
      <c r="J784" s="37">
        <v>868</v>
      </c>
      <c r="K784" s="37">
        <v>907</v>
      </c>
      <c r="L784" s="37">
        <v>821</v>
      </c>
      <c r="M784" s="37">
        <v>865</v>
      </c>
      <c r="N784" s="48">
        <v>821</v>
      </c>
      <c r="O784" s="55">
        <v>723</v>
      </c>
      <c r="P784" s="45">
        <f t="shared" si="315"/>
        <v>907</v>
      </c>
      <c r="Q784" s="38">
        <f t="shared" si="316"/>
        <v>20.95</v>
      </c>
      <c r="R784" s="65">
        <v>3183300</v>
      </c>
      <c r="S784" s="65">
        <v>26780043</v>
      </c>
      <c r="T784" s="66">
        <f t="shared" si="317"/>
        <v>11.886837</v>
      </c>
      <c r="U784" s="36">
        <v>170</v>
      </c>
      <c r="V784">
        <v>715</v>
      </c>
      <c r="W784">
        <f t="shared" si="330"/>
        <v>23.78</v>
      </c>
      <c r="X784" s="57">
        <v>211825.17643155999</v>
      </c>
      <c r="Y784" s="46">
        <v>214681</v>
      </c>
      <c r="Z784" s="37">
        <f t="shared" si="318"/>
        <v>0.42013600000000001</v>
      </c>
      <c r="AA784" s="37" t="str">
        <f t="shared" si="319"/>
        <v/>
      </c>
      <c r="AB784" s="37" t="str">
        <f t="shared" si="320"/>
        <v/>
      </c>
      <c r="AC784" s="76">
        <f t="shared" si="331"/>
        <v>827.20550454643671</v>
      </c>
      <c r="AD784" s="76">
        <f t="shared" si="332"/>
        <v>0</v>
      </c>
      <c r="AE784" s="76">
        <f t="shared" ref="AE784:AE847" si="338">IF(E784&gt;=10000,1.15*(293.056+(8.572*I784)+(11.494*W784)+(5.719*T784)+(9.484*Q784)),0)</f>
        <v>0</v>
      </c>
      <c r="AF784" s="76" t="str">
        <f t="shared" si="333"/>
        <v/>
      </c>
      <c r="AG784" s="37" t="str">
        <f t="shared" si="321"/>
        <v/>
      </c>
      <c r="AH784" s="37" t="str">
        <f t="shared" si="322"/>
        <v/>
      </c>
      <c r="AI784" s="38">
        <f t="shared" si="334"/>
        <v>827.21</v>
      </c>
      <c r="AJ784" s="38">
        <f t="shared" si="323"/>
        <v>827.21</v>
      </c>
      <c r="AK784" s="36">
        <f t="shared" si="324"/>
        <v>504114</v>
      </c>
      <c r="AL784" s="39">
        <f t="shared" si="325"/>
        <v>0.12439734468690533</v>
      </c>
      <c r="AM784" s="36">
        <f t="shared" si="335"/>
        <v>19723.945384176961</v>
      </c>
      <c r="AN784" s="36">
        <f t="shared" si="336"/>
        <v>365282</v>
      </c>
      <c r="AO784" s="36">
        <f t="shared" si="326"/>
        <v>7170</v>
      </c>
      <c r="AP784" s="36">
        <f t="shared" si="327"/>
        <v>10734.050000000001</v>
      </c>
      <c r="AQ784" s="36">
        <f t="shared" si="337"/>
        <v>338388</v>
      </c>
      <c r="AR784" s="40">
        <f t="shared" si="328"/>
        <v>365282</v>
      </c>
      <c r="AS784" s="37"/>
      <c r="AT784" s="37">
        <f t="shared" si="329"/>
        <v>1</v>
      </c>
    </row>
    <row r="785" spans="1:46" ht="15" customHeight="1" x14ac:dyDescent="0.25">
      <c r="A785" s="43">
        <v>38</v>
      </c>
      <c r="B785" s="43">
        <v>900</v>
      </c>
      <c r="C785" s="44" t="s">
        <v>770</v>
      </c>
      <c r="D785" s="35">
        <v>1893603</v>
      </c>
      <c r="E785" s="36">
        <v>3631</v>
      </c>
      <c r="F785" s="58">
        <f t="shared" si="314"/>
        <v>3.5600262489128922</v>
      </c>
      <c r="G785" s="52">
        <v>693</v>
      </c>
      <c r="H785" s="52">
        <v>1849</v>
      </c>
      <c r="I785" s="37">
        <f t="shared" si="313"/>
        <v>37.479700000000001</v>
      </c>
      <c r="J785" s="37">
        <v>4437</v>
      </c>
      <c r="K785" s="37">
        <v>4039</v>
      </c>
      <c r="L785" s="37">
        <v>3651</v>
      </c>
      <c r="M785" s="37">
        <v>3613</v>
      </c>
      <c r="N785" s="45">
        <v>3745</v>
      </c>
      <c r="O785" s="55">
        <v>3633</v>
      </c>
      <c r="P785" s="45">
        <f t="shared" si="315"/>
        <v>4437</v>
      </c>
      <c r="Q785" s="38">
        <f t="shared" si="316"/>
        <v>18.170000000000002</v>
      </c>
      <c r="R785" s="65">
        <v>51186800</v>
      </c>
      <c r="S785" s="65">
        <v>347845191</v>
      </c>
      <c r="T785" s="66">
        <f t="shared" si="317"/>
        <v>14.715396999999999</v>
      </c>
      <c r="U785" s="36">
        <v>772</v>
      </c>
      <c r="V785">
        <v>3616</v>
      </c>
      <c r="W785">
        <f t="shared" si="330"/>
        <v>21.35</v>
      </c>
      <c r="X785" s="57">
        <v>3073935.1728031398</v>
      </c>
      <c r="Y785" s="46">
        <v>2424571.1</v>
      </c>
      <c r="Z785" s="37">
        <f t="shared" si="318"/>
        <v>0.42013600000000001</v>
      </c>
      <c r="AA785" s="37" t="str">
        <f t="shared" si="319"/>
        <v/>
      </c>
      <c r="AB785" s="37" t="str">
        <f t="shared" si="320"/>
        <v/>
      </c>
      <c r="AC785" s="76">
        <f t="shared" si="331"/>
        <v>0</v>
      </c>
      <c r="AD785" s="76">
        <f t="shared" si="332"/>
        <v>1351.2262102432501</v>
      </c>
      <c r="AE785" s="76">
        <f t="shared" si="338"/>
        <v>0</v>
      </c>
      <c r="AF785" s="76" t="str">
        <f t="shared" si="333"/>
        <v/>
      </c>
      <c r="AG785" s="37" t="str">
        <f t="shared" si="321"/>
        <v/>
      </c>
      <c r="AH785" s="37" t="str">
        <f t="shared" si="322"/>
        <v/>
      </c>
      <c r="AI785" s="38">
        <f t="shared" si="334"/>
        <v>1351.23</v>
      </c>
      <c r="AJ785" s="38">
        <f t="shared" si="323"/>
        <v>1351.23</v>
      </c>
      <c r="AK785" s="36">
        <f t="shared" si="324"/>
        <v>3614845</v>
      </c>
      <c r="AL785" s="39">
        <f t="shared" si="325"/>
        <v>0.12439734468690533</v>
      </c>
      <c r="AM785" s="36">
        <f t="shared" si="335"/>
        <v>214117.9343635783</v>
      </c>
      <c r="AN785" s="36">
        <f t="shared" si="336"/>
        <v>2107721</v>
      </c>
      <c r="AO785" s="36">
        <f t="shared" si="326"/>
        <v>36310</v>
      </c>
      <c r="AP785" s="36">
        <f t="shared" si="327"/>
        <v>121228.55500000001</v>
      </c>
      <c r="AQ785" s="36">
        <f t="shared" si="337"/>
        <v>1857293</v>
      </c>
      <c r="AR785" s="40">
        <f t="shared" si="328"/>
        <v>2107721</v>
      </c>
      <c r="AS785" s="37"/>
      <c r="AT785" s="37">
        <f t="shared" si="329"/>
        <v>1</v>
      </c>
    </row>
    <row r="786" spans="1:46" ht="15" customHeight="1" x14ac:dyDescent="0.25">
      <c r="A786" s="43">
        <v>41</v>
      </c>
      <c r="B786" s="43">
        <v>500</v>
      </c>
      <c r="C786" s="44" t="s">
        <v>771</v>
      </c>
      <c r="D786" s="35">
        <v>467867</v>
      </c>
      <c r="E786" s="36">
        <v>1121</v>
      </c>
      <c r="F786" s="58">
        <f t="shared" si="314"/>
        <v>3.0496056125949731</v>
      </c>
      <c r="G786" s="52">
        <v>165</v>
      </c>
      <c r="H786" s="52">
        <v>545</v>
      </c>
      <c r="I786" s="37">
        <f t="shared" si="313"/>
        <v>30.275200000000002</v>
      </c>
      <c r="J786" s="37">
        <v>1069</v>
      </c>
      <c r="K786" s="37">
        <v>1353</v>
      </c>
      <c r="L786" s="37">
        <v>1257</v>
      </c>
      <c r="M786" s="37">
        <v>1218</v>
      </c>
      <c r="N786" s="45">
        <v>1143</v>
      </c>
      <c r="O786" s="55">
        <v>1138</v>
      </c>
      <c r="P786" s="45">
        <f t="shared" si="315"/>
        <v>1353</v>
      </c>
      <c r="Q786" s="38">
        <f t="shared" si="316"/>
        <v>17.149999999999999</v>
      </c>
      <c r="R786" s="65">
        <v>9095400</v>
      </c>
      <c r="S786" s="65">
        <v>48414147</v>
      </c>
      <c r="T786" s="66">
        <f t="shared" si="317"/>
        <v>18.786657999999999</v>
      </c>
      <c r="U786" s="36">
        <v>306</v>
      </c>
      <c r="V786">
        <v>1157</v>
      </c>
      <c r="W786">
        <f t="shared" si="330"/>
        <v>26.45</v>
      </c>
      <c r="X786" s="57">
        <v>505959.85333735502</v>
      </c>
      <c r="Y786" s="46">
        <v>385490</v>
      </c>
      <c r="Z786" s="37">
        <f t="shared" si="318"/>
        <v>0.42013600000000001</v>
      </c>
      <c r="AA786" s="37" t="str">
        <f t="shared" si="319"/>
        <v/>
      </c>
      <c r="AB786" s="37" t="str">
        <f t="shared" si="320"/>
        <v/>
      </c>
      <c r="AC786" s="76">
        <f t="shared" si="331"/>
        <v>870.07473889313985</v>
      </c>
      <c r="AD786" s="76">
        <f t="shared" si="332"/>
        <v>0</v>
      </c>
      <c r="AE786" s="76">
        <f t="shared" si="338"/>
        <v>0</v>
      </c>
      <c r="AF786" s="76" t="str">
        <f t="shared" si="333"/>
        <v/>
      </c>
      <c r="AG786" s="37" t="str">
        <f t="shared" si="321"/>
        <v/>
      </c>
      <c r="AH786" s="37" t="str">
        <f t="shared" si="322"/>
        <v/>
      </c>
      <c r="AI786" s="38">
        <f t="shared" si="334"/>
        <v>870.07</v>
      </c>
      <c r="AJ786" s="38">
        <f t="shared" si="323"/>
        <v>870.07</v>
      </c>
      <c r="AK786" s="36">
        <f t="shared" si="324"/>
        <v>762777</v>
      </c>
      <c r="AL786" s="39">
        <f t="shared" si="325"/>
        <v>0.12439734468690533</v>
      </c>
      <c r="AM786" s="36">
        <f t="shared" si="335"/>
        <v>36686.020921615251</v>
      </c>
      <c r="AN786" s="36">
        <f t="shared" si="336"/>
        <v>504553</v>
      </c>
      <c r="AO786" s="36">
        <f t="shared" si="326"/>
        <v>11210</v>
      </c>
      <c r="AP786" s="36">
        <f t="shared" si="327"/>
        <v>19274.5</v>
      </c>
      <c r="AQ786" s="36">
        <f t="shared" si="337"/>
        <v>456657</v>
      </c>
      <c r="AR786" s="40">
        <f t="shared" si="328"/>
        <v>504553</v>
      </c>
      <c r="AS786" s="37"/>
      <c r="AT786" s="37">
        <f t="shared" si="329"/>
        <v>1</v>
      </c>
    </row>
    <row r="787" spans="1:46" ht="15" customHeight="1" x14ac:dyDescent="0.25">
      <c r="A787" s="43">
        <v>14</v>
      </c>
      <c r="B787" s="43">
        <v>1900</v>
      </c>
      <c r="C787" s="44" t="s">
        <v>772</v>
      </c>
      <c r="D787" s="35">
        <v>134644</v>
      </c>
      <c r="E787" s="36">
        <v>484</v>
      </c>
      <c r="F787" s="58">
        <f t="shared" si="314"/>
        <v>2.6848453616444123</v>
      </c>
      <c r="G787" s="52">
        <v>34</v>
      </c>
      <c r="H787" s="52">
        <v>252</v>
      </c>
      <c r="I787" s="37">
        <f t="shared" si="313"/>
        <v>13.492100000000001</v>
      </c>
      <c r="J787" s="37">
        <v>486</v>
      </c>
      <c r="K787" s="37">
        <v>514</v>
      </c>
      <c r="L787" s="37">
        <v>547</v>
      </c>
      <c r="M787" s="37">
        <v>532</v>
      </c>
      <c r="N787" s="48">
        <v>547</v>
      </c>
      <c r="O787" s="55">
        <v>476</v>
      </c>
      <c r="P787" s="45">
        <f t="shared" si="315"/>
        <v>547</v>
      </c>
      <c r="Q787" s="38">
        <f t="shared" si="316"/>
        <v>11.52</v>
      </c>
      <c r="R787" s="65">
        <v>21405500</v>
      </c>
      <c r="S787" s="65">
        <v>48966900</v>
      </c>
      <c r="T787" s="66">
        <f t="shared" si="317"/>
        <v>43.714222999999997</v>
      </c>
      <c r="U787" s="36">
        <v>168</v>
      </c>
      <c r="V787">
        <v>415</v>
      </c>
      <c r="W787">
        <f t="shared" si="330"/>
        <v>40.479999999999997</v>
      </c>
      <c r="X787" s="57">
        <v>653412.70811572694</v>
      </c>
      <c r="Y787" s="46">
        <v>287493</v>
      </c>
      <c r="Z787" s="37">
        <f t="shared" si="318"/>
        <v>0.42013600000000001</v>
      </c>
      <c r="AA787" s="37" t="str">
        <f t="shared" si="319"/>
        <v/>
      </c>
      <c r="AB787" s="37" t="str">
        <f t="shared" si="320"/>
        <v/>
      </c>
      <c r="AC787" s="76">
        <f t="shared" si="331"/>
        <v>789.50758894393289</v>
      </c>
      <c r="AD787" s="76">
        <f t="shared" si="332"/>
        <v>0</v>
      </c>
      <c r="AE787" s="76">
        <f t="shared" si="338"/>
        <v>0</v>
      </c>
      <c r="AF787" s="76" t="str">
        <f t="shared" si="333"/>
        <v/>
      </c>
      <c r="AG787" s="37" t="str">
        <f t="shared" si="321"/>
        <v/>
      </c>
      <c r="AH787" s="37" t="str">
        <f t="shared" si="322"/>
        <v/>
      </c>
      <c r="AI787" s="38">
        <f t="shared" si="334"/>
        <v>789.51</v>
      </c>
      <c r="AJ787" s="38">
        <f t="shared" si="323"/>
        <v>789.51</v>
      </c>
      <c r="AK787" s="36">
        <f t="shared" si="324"/>
        <v>107601</v>
      </c>
      <c r="AL787" s="39">
        <f t="shared" si="325"/>
        <v>0.12439734468690533</v>
      </c>
      <c r="AM787" s="36">
        <f t="shared" si="335"/>
        <v>-3364.0773923679808</v>
      </c>
      <c r="AN787" s="36">
        <f t="shared" si="336"/>
        <v>107601</v>
      </c>
      <c r="AO787" s="36">
        <f t="shared" si="326"/>
        <v>4840</v>
      </c>
      <c r="AP787" s="36">
        <f t="shared" si="327"/>
        <v>14374.650000000001</v>
      </c>
      <c r="AQ787" s="36">
        <f t="shared" si="337"/>
        <v>129804</v>
      </c>
      <c r="AR787" s="40">
        <f t="shared" si="328"/>
        <v>129804</v>
      </c>
      <c r="AS787" s="37"/>
      <c r="AT787" s="37">
        <f t="shared" si="329"/>
        <v>1</v>
      </c>
    </row>
    <row r="788" spans="1:46" ht="15" customHeight="1" x14ac:dyDescent="0.25">
      <c r="A788" s="43">
        <v>56</v>
      </c>
      <c r="B788" s="43">
        <v>2200</v>
      </c>
      <c r="C788" s="44" t="s">
        <v>773</v>
      </c>
      <c r="D788" s="35">
        <v>81775</v>
      </c>
      <c r="E788" s="36">
        <v>359</v>
      </c>
      <c r="F788" s="58">
        <f t="shared" si="314"/>
        <v>2.5550944485783194</v>
      </c>
      <c r="G788" s="52">
        <v>75</v>
      </c>
      <c r="H788" s="52">
        <v>194</v>
      </c>
      <c r="I788" s="37">
        <f t="shared" si="313"/>
        <v>38.659799999999997</v>
      </c>
      <c r="J788" s="37">
        <v>278</v>
      </c>
      <c r="K788" s="37">
        <v>332</v>
      </c>
      <c r="L788" s="37">
        <v>284</v>
      </c>
      <c r="M788" s="37">
        <v>319</v>
      </c>
      <c r="N788" s="48">
        <v>341</v>
      </c>
      <c r="O788" s="55">
        <v>356</v>
      </c>
      <c r="P788" s="45">
        <f t="shared" si="315"/>
        <v>356</v>
      </c>
      <c r="Q788" s="38">
        <f t="shared" si="316"/>
        <v>0</v>
      </c>
      <c r="R788" s="65">
        <v>2293100</v>
      </c>
      <c r="S788" s="65">
        <v>27182600</v>
      </c>
      <c r="T788" s="66">
        <f t="shared" si="317"/>
        <v>8.4359110000000008</v>
      </c>
      <c r="U788" s="36">
        <v>78</v>
      </c>
      <c r="V788">
        <v>420</v>
      </c>
      <c r="W788">
        <f t="shared" si="330"/>
        <v>18.57</v>
      </c>
      <c r="X788" s="57">
        <v>254964.17245790601</v>
      </c>
      <c r="Y788" s="46">
        <v>141861</v>
      </c>
      <c r="Z788" s="37">
        <f t="shared" si="318"/>
        <v>0.42013600000000001</v>
      </c>
      <c r="AA788" s="37" t="str">
        <f t="shared" si="319"/>
        <v/>
      </c>
      <c r="AB788" s="37" t="str">
        <f t="shared" si="320"/>
        <v/>
      </c>
      <c r="AC788" s="76">
        <f t="shared" si="331"/>
        <v>760.84859651863349</v>
      </c>
      <c r="AD788" s="76">
        <f t="shared" si="332"/>
        <v>0</v>
      </c>
      <c r="AE788" s="76">
        <f t="shared" si="338"/>
        <v>0</v>
      </c>
      <c r="AF788" s="76" t="str">
        <f t="shared" si="333"/>
        <v/>
      </c>
      <c r="AG788" s="37" t="str">
        <f t="shared" si="321"/>
        <v/>
      </c>
      <c r="AH788" s="37" t="str">
        <f t="shared" si="322"/>
        <v/>
      </c>
      <c r="AI788" s="38">
        <f t="shared" si="334"/>
        <v>760.85</v>
      </c>
      <c r="AJ788" s="38">
        <f t="shared" si="323"/>
        <v>760.85</v>
      </c>
      <c r="AK788" s="36">
        <f t="shared" si="324"/>
        <v>166026</v>
      </c>
      <c r="AL788" s="39">
        <f t="shared" si="325"/>
        <v>0.12439734468690533</v>
      </c>
      <c r="AM788" s="36">
        <f t="shared" si="335"/>
        <v>10480.600687216462</v>
      </c>
      <c r="AN788" s="36">
        <f t="shared" si="336"/>
        <v>92256</v>
      </c>
      <c r="AO788" s="36">
        <f t="shared" si="326"/>
        <v>3590</v>
      </c>
      <c r="AP788" s="36">
        <f t="shared" si="327"/>
        <v>7093.05</v>
      </c>
      <c r="AQ788" s="36">
        <f t="shared" si="337"/>
        <v>78185</v>
      </c>
      <c r="AR788" s="40">
        <f t="shared" si="328"/>
        <v>92256</v>
      </c>
      <c r="AS788" s="37"/>
      <c r="AT788" s="37">
        <f t="shared" si="329"/>
        <v>1</v>
      </c>
    </row>
    <row r="789" spans="1:46" ht="15" customHeight="1" x14ac:dyDescent="0.25">
      <c r="A789" s="43">
        <v>49</v>
      </c>
      <c r="B789" s="43">
        <v>1700</v>
      </c>
      <c r="C789" s="44" t="s">
        <v>774</v>
      </c>
      <c r="D789" s="35">
        <v>96603</v>
      </c>
      <c r="E789" s="36">
        <v>484</v>
      </c>
      <c r="F789" s="58">
        <f t="shared" si="314"/>
        <v>2.6848453616444123</v>
      </c>
      <c r="G789" s="52">
        <v>35</v>
      </c>
      <c r="H789" s="52">
        <v>190</v>
      </c>
      <c r="I789" s="37">
        <f t="shared" si="313"/>
        <v>18.421100000000003</v>
      </c>
      <c r="J789" s="37">
        <v>312</v>
      </c>
      <c r="K789" s="37">
        <v>400</v>
      </c>
      <c r="L789" s="37">
        <v>371</v>
      </c>
      <c r="M789" s="37">
        <v>424</v>
      </c>
      <c r="N789" s="48">
        <v>427</v>
      </c>
      <c r="O789" s="55">
        <v>487</v>
      </c>
      <c r="P789" s="45">
        <f t="shared" si="315"/>
        <v>487</v>
      </c>
      <c r="Q789" s="38">
        <f t="shared" si="316"/>
        <v>0.62</v>
      </c>
      <c r="R789" s="65">
        <v>4116500</v>
      </c>
      <c r="S789" s="65">
        <v>39043300</v>
      </c>
      <c r="T789" s="66">
        <f t="shared" si="317"/>
        <v>10.543422</v>
      </c>
      <c r="U789" s="36">
        <v>74</v>
      </c>
      <c r="V789">
        <v>396</v>
      </c>
      <c r="W789">
        <f t="shared" si="330"/>
        <v>18.690000000000001</v>
      </c>
      <c r="X789" s="57">
        <v>340359.736542225</v>
      </c>
      <c r="Y789" s="46">
        <v>218730</v>
      </c>
      <c r="Z789" s="37">
        <f t="shared" si="318"/>
        <v>0.42013600000000001</v>
      </c>
      <c r="AA789" s="37" t="str">
        <f t="shared" si="319"/>
        <v/>
      </c>
      <c r="AB789" s="37" t="str">
        <f t="shared" si="320"/>
        <v/>
      </c>
      <c r="AC789" s="76">
        <f t="shared" si="331"/>
        <v>789.50758894393289</v>
      </c>
      <c r="AD789" s="76">
        <f t="shared" si="332"/>
        <v>0</v>
      </c>
      <c r="AE789" s="76">
        <f t="shared" si="338"/>
        <v>0</v>
      </c>
      <c r="AF789" s="76" t="str">
        <f t="shared" si="333"/>
        <v/>
      </c>
      <c r="AG789" s="37" t="str">
        <f t="shared" si="321"/>
        <v/>
      </c>
      <c r="AH789" s="37" t="str">
        <f t="shared" si="322"/>
        <v/>
      </c>
      <c r="AI789" s="38">
        <f t="shared" si="334"/>
        <v>789.51</v>
      </c>
      <c r="AJ789" s="38">
        <f t="shared" si="323"/>
        <v>789.51</v>
      </c>
      <c r="AK789" s="36">
        <f t="shared" si="324"/>
        <v>239125</v>
      </c>
      <c r="AL789" s="39">
        <f t="shared" si="325"/>
        <v>0.12439734468690533</v>
      </c>
      <c r="AM789" s="36">
        <f t="shared" si="335"/>
        <v>17729.358359467122</v>
      </c>
      <c r="AN789" s="36">
        <f t="shared" si="336"/>
        <v>114332</v>
      </c>
      <c r="AO789" s="36">
        <f t="shared" si="326"/>
        <v>4840</v>
      </c>
      <c r="AP789" s="36">
        <f t="shared" si="327"/>
        <v>10936.5</v>
      </c>
      <c r="AQ789" s="36">
        <f t="shared" si="337"/>
        <v>91763</v>
      </c>
      <c r="AR789" s="40">
        <f t="shared" si="328"/>
        <v>114332</v>
      </c>
      <c r="AS789" s="37"/>
      <c r="AT789" s="37">
        <f t="shared" si="329"/>
        <v>1</v>
      </c>
    </row>
    <row r="790" spans="1:46" ht="15" customHeight="1" x14ac:dyDescent="0.25">
      <c r="A790" s="43">
        <v>56</v>
      </c>
      <c r="B790" s="43">
        <v>2600</v>
      </c>
      <c r="C790" s="44" t="s">
        <v>775</v>
      </c>
      <c r="D790" s="35">
        <v>8095</v>
      </c>
      <c r="E790" s="36">
        <v>52</v>
      </c>
      <c r="F790" s="58">
        <f t="shared" si="314"/>
        <v>1.7160033436347992</v>
      </c>
      <c r="G790" s="52">
        <v>15</v>
      </c>
      <c r="H790" s="52">
        <v>34</v>
      </c>
      <c r="I790" s="37">
        <f t="shared" si="313"/>
        <v>44.117600000000003</v>
      </c>
      <c r="J790" s="37">
        <v>125</v>
      </c>
      <c r="K790" s="37">
        <v>95</v>
      </c>
      <c r="L790" s="37">
        <v>73</v>
      </c>
      <c r="M790" s="37">
        <v>59</v>
      </c>
      <c r="N790" s="48">
        <v>54</v>
      </c>
      <c r="O790" s="55">
        <v>52</v>
      </c>
      <c r="P790" s="45">
        <f t="shared" si="315"/>
        <v>125</v>
      </c>
      <c r="Q790" s="38">
        <f t="shared" si="316"/>
        <v>58.4</v>
      </c>
      <c r="R790" s="65">
        <v>496700</v>
      </c>
      <c r="S790" s="65">
        <v>3907900</v>
      </c>
      <c r="T790" s="66">
        <f t="shared" si="317"/>
        <v>12.710151</v>
      </c>
      <c r="U790" s="36">
        <v>6</v>
      </c>
      <c r="V790">
        <v>49</v>
      </c>
      <c r="W790">
        <f t="shared" si="330"/>
        <v>12.24</v>
      </c>
      <c r="X790" s="57">
        <v>34448.306552109098</v>
      </c>
      <c r="Y790" s="46">
        <v>16000</v>
      </c>
      <c r="Z790" s="37">
        <f t="shared" si="318"/>
        <v>0.42013600000000001</v>
      </c>
      <c r="AA790" s="37" t="str">
        <f t="shared" si="319"/>
        <v/>
      </c>
      <c r="AB790" s="37" t="str">
        <f t="shared" si="320"/>
        <v/>
      </c>
      <c r="AC790" s="76">
        <f t="shared" si="331"/>
        <v>575.51267053202355</v>
      </c>
      <c r="AD790" s="76">
        <f t="shared" si="332"/>
        <v>0</v>
      </c>
      <c r="AE790" s="76">
        <f t="shared" si="338"/>
        <v>0</v>
      </c>
      <c r="AF790" s="76" t="str">
        <f t="shared" si="333"/>
        <v/>
      </c>
      <c r="AG790" s="37" t="str">
        <f t="shared" si="321"/>
        <v/>
      </c>
      <c r="AH790" s="37" t="str">
        <f t="shared" si="322"/>
        <v/>
      </c>
      <c r="AI790" s="38">
        <f t="shared" si="334"/>
        <v>575.51</v>
      </c>
      <c r="AJ790" s="38">
        <f t="shared" si="323"/>
        <v>575.51</v>
      </c>
      <c r="AK790" s="36">
        <f t="shared" si="324"/>
        <v>15454</v>
      </c>
      <c r="AL790" s="39">
        <f t="shared" si="325"/>
        <v>0.12439734468690533</v>
      </c>
      <c r="AM790" s="36">
        <f t="shared" si="335"/>
        <v>915.44005955093633</v>
      </c>
      <c r="AN790" s="36">
        <f t="shared" si="336"/>
        <v>9010</v>
      </c>
      <c r="AO790" s="36">
        <f t="shared" si="326"/>
        <v>520</v>
      </c>
      <c r="AP790" s="36">
        <f t="shared" si="327"/>
        <v>800</v>
      </c>
      <c r="AQ790" s="36">
        <f t="shared" si="337"/>
        <v>7575</v>
      </c>
      <c r="AR790" s="40">
        <f t="shared" si="328"/>
        <v>9010</v>
      </c>
      <c r="AS790" s="37"/>
      <c r="AT790" s="37">
        <f t="shared" si="329"/>
        <v>1</v>
      </c>
    </row>
    <row r="791" spans="1:46" ht="15" customHeight="1" x14ac:dyDescent="0.25">
      <c r="A791" s="43">
        <v>85</v>
      </c>
      <c r="B791" s="43">
        <v>1200</v>
      </c>
      <c r="C791" s="44" t="s">
        <v>776</v>
      </c>
      <c r="D791" s="35">
        <v>43244</v>
      </c>
      <c r="E791" s="36">
        <v>264</v>
      </c>
      <c r="F791" s="58">
        <f t="shared" si="314"/>
        <v>2.4216039268698313</v>
      </c>
      <c r="G791" s="52">
        <v>29</v>
      </c>
      <c r="H791" s="52">
        <v>81</v>
      </c>
      <c r="I791" s="37">
        <f t="shared" si="313"/>
        <v>35.802499999999995</v>
      </c>
      <c r="J791" s="37">
        <v>240</v>
      </c>
      <c r="K791" s="37">
        <v>249</v>
      </c>
      <c r="L791" s="37">
        <v>220</v>
      </c>
      <c r="M791" s="37">
        <v>230</v>
      </c>
      <c r="N791" s="48">
        <v>291</v>
      </c>
      <c r="O791" s="55">
        <v>266</v>
      </c>
      <c r="P791" s="45">
        <f t="shared" si="315"/>
        <v>291</v>
      </c>
      <c r="Q791" s="38">
        <f t="shared" si="316"/>
        <v>9.2799999999999994</v>
      </c>
      <c r="R791" s="65">
        <v>3334100</v>
      </c>
      <c r="S791" s="65">
        <v>24782600</v>
      </c>
      <c r="T791" s="66">
        <f t="shared" si="317"/>
        <v>13.453391</v>
      </c>
      <c r="U791" s="36">
        <v>41</v>
      </c>
      <c r="V791">
        <v>184</v>
      </c>
      <c r="W791">
        <f t="shared" si="330"/>
        <v>22.28</v>
      </c>
      <c r="X791" s="57">
        <v>249058.281079482</v>
      </c>
      <c r="Y791" s="46">
        <v>71999</v>
      </c>
      <c r="Z791" s="37">
        <f t="shared" si="318"/>
        <v>0.42013600000000001</v>
      </c>
      <c r="AA791" s="37" t="str">
        <f t="shared" si="319"/>
        <v/>
      </c>
      <c r="AB791" s="37" t="str">
        <f t="shared" si="320"/>
        <v/>
      </c>
      <c r="AC791" s="76">
        <f t="shared" si="331"/>
        <v>731.36361055522775</v>
      </c>
      <c r="AD791" s="76">
        <f t="shared" si="332"/>
        <v>0</v>
      </c>
      <c r="AE791" s="76">
        <f t="shared" si="338"/>
        <v>0</v>
      </c>
      <c r="AF791" s="76" t="str">
        <f t="shared" si="333"/>
        <v/>
      </c>
      <c r="AG791" s="37" t="str">
        <f t="shared" si="321"/>
        <v/>
      </c>
      <c r="AH791" s="37" t="str">
        <f t="shared" si="322"/>
        <v/>
      </c>
      <c r="AI791" s="38">
        <f t="shared" si="334"/>
        <v>731.36</v>
      </c>
      <c r="AJ791" s="38">
        <f t="shared" si="323"/>
        <v>731.36</v>
      </c>
      <c r="AK791" s="36">
        <f t="shared" si="324"/>
        <v>88441</v>
      </c>
      <c r="AL791" s="39">
        <f t="shared" si="325"/>
        <v>0.12439734468690533</v>
      </c>
      <c r="AM791" s="36">
        <f t="shared" si="335"/>
        <v>5622.38678781406</v>
      </c>
      <c r="AN791" s="36">
        <f t="shared" si="336"/>
        <v>48866</v>
      </c>
      <c r="AO791" s="36">
        <f t="shared" si="326"/>
        <v>2640</v>
      </c>
      <c r="AP791" s="36">
        <f t="shared" si="327"/>
        <v>3599.9500000000003</v>
      </c>
      <c r="AQ791" s="36">
        <f t="shared" si="337"/>
        <v>40604</v>
      </c>
      <c r="AR791" s="40">
        <f t="shared" si="328"/>
        <v>48866</v>
      </c>
      <c r="AS791" s="37"/>
      <c r="AT791" s="37">
        <f t="shared" si="329"/>
        <v>1</v>
      </c>
    </row>
    <row r="792" spans="1:46" ht="15" customHeight="1" x14ac:dyDescent="0.25">
      <c r="A792" s="43">
        <v>62</v>
      </c>
      <c r="B792" s="43">
        <v>1300</v>
      </c>
      <c r="C792" s="44" t="s">
        <v>777</v>
      </c>
      <c r="D792" s="35">
        <v>0</v>
      </c>
      <c r="E792" s="36">
        <v>13080</v>
      </c>
      <c r="F792" s="58">
        <f t="shared" si="314"/>
        <v>4.116607743988248</v>
      </c>
      <c r="G792" s="52">
        <v>140</v>
      </c>
      <c r="H792" s="52">
        <v>5658</v>
      </c>
      <c r="I792" s="37">
        <f t="shared" si="313"/>
        <v>2.4743999999999997</v>
      </c>
      <c r="J792" s="37">
        <v>3411</v>
      </c>
      <c r="K792" s="37">
        <v>5111</v>
      </c>
      <c r="L792" s="37">
        <v>11041</v>
      </c>
      <c r="M792" s="37">
        <v>13069</v>
      </c>
      <c r="N792" s="45">
        <v>12302</v>
      </c>
      <c r="O792" s="55">
        <v>12912</v>
      </c>
      <c r="P792" s="45">
        <f t="shared" si="315"/>
        <v>13069</v>
      </c>
      <c r="Q792" s="38">
        <f t="shared" si="316"/>
        <v>0</v>
      </c>
      <c r="R792" s="65">
        <v>483767900</v>
      </c>
      <c r="S792" s="65">
        <v>2154009384</v>
      </c>
      <c r="T792" s="66">
        <f t="shared" si="317"/>
        <v>22.458950000000002</v>
      </c>
      <c r="U792" s="36">
        <v>2283</v>
      </c>
      <c r="V792">
        <v>12931</v>
      </c>
      <c r="W792">
        <f t="shared" si="330"/>
        <v>17.66</v>
      </c>
      <c r="X792" s="57">
        <v>24243690.5578673</v>
      </c>
      <c r="Y792" s="46">
        <v>5724530</v>
      </c>
      <c r="Z792" s="37">
        <f t="shared" si="318"/>
        <v>0.42013600000000001</v>
      </c>
      <c r="AA792" s="37" t="str">
        <f t="shared" si="319"/>
        <v/>
      </c>
      <c r="AB792" s="37" t="str">
        <f t="shared" si="320"/>
        <v/>
      </c>
      <c r="AC792" s="76">
        <f t="shared" si="331"/>
        <v>0</v>
      </c>
      <c r="AD792" s="76">
        <f t="shared" si="332"/>
        <v>0</v>
      </c>
      <c r="AE792" s="76">
        <f t="shared" si="338"/>
        <v>742.54733162749994</v>
      </c>
      <c r="AF792" s="76" t="str">
        <f t="shared" si="333"/>
        <v/>
      </c>
      <c r="AG792" s="37" t="str">
        <f t="shared" si="321"/>
        <v/>
      </c>
      <c r="AH792" s="37" t="str">
        <f t="shared" si="322"/>
        <v/>
      </c>
      <c r="AI792" s="38">
        <f t="shared" si="334"/>
        <v>742.55</v>
      </c>
      <c r="AJ792" s="38">
        <f t="shared" si="323"/>
        <v>742.55</v>
      </c>
      <c r="AK792" s="36">
        <f t="shared" si="324"/>
        <v>0</v>
      </c>
      <c r="AL792" s="39">
        <f t="shared" si="325"/>
        <v>0.12439734468690533</v>
      </c>
      <c r="AM792" s="36">
        <f t="shared" si="335"/>
        <v>0</v>
      </c>
      <c r="AN792" s="36">
        <f t="shared" si="336"/>
        <v>0</v>
      </c>
      <c r="AO792" s="36">
        <f t="shared" si="326"/>
        <v>130800</v>
      </c>
      <c r="AP792" s="36">
        <f t="shared" si="327"/>
        <v>286226.5</v>
      </c>
      <c r="AQ792" s="36">
        <f t="shared" si="337"/>
        <v>-130800</v>
      </c>
      <c r="AR792" s="40">
        <f t="shared" si="328"/>
        <v>0</v>
      </c>
      <c r="AS792" s="37"/>
      <c r="AT792" s="37">
        <f t="shared" si="329"/>
        <v>0</v>
      </c>
    </row>
    <row r="793" spans="1:46" ht="15" customHeight="1" x14ac:dyDescent="0.25">
      <c r="A793" s="43">
        <v>56</v>
      </c>
      <c r="B793" s="43">
        <v>2300</v>
      </c>
      <c r="C793" s="44" t="s">
        <v>778</v>
      </c>
      <c r="D793" s="35">
        <v>37814</v>
      </c>
      <c r="E793" s="36">
        <v>349</v>
      </c>
      <c r="F793" s="58">
        <f t="shared" si="314"/>
        <v>2.5428254269591797</v>
      </c>
      <c r="G793" s="52">
        <v>59</v>
      </c>
      <c r="H793" s="52">
        <v>183</v>
      </c>
      <c r="I793" s="37">
        <f t="shared" si="313"/>
        <v>32.240400000000001</v>
      </c>
      <c r="J793" s="37">
        <v>281</v>
      </c>
      <c r="K793" s="37">
        <v>287</v>
      </c>
      <c r="L793" s="37">
        <v>287</v>
      </c>
      <c r="M793" s="37">
        <v>311</v>
      </c>
      <c r="N793" s="48">
        <v>331</v>
      </c>
      <c r="O793" s="55">
        <v>348</v>
      </c>
      <c r="P793" s="45">
        <f t="shared" si="315"/>
        <v>348</v>
      </c>
      <c r="Q793" s="38">
        <f t="shared" si="316"/>
        <v>0</v>
      </c>
      <c r="R793" s="65">
        <v>4436100</v>
      </c>
      <c r="S793" s="65">
        <v>48299300</v>
      </c>
      <c r="T793" s="66">
        <f t="shared" si="317"/>
        <v>9.1846049999999995</v>
      </c>
      <c r="U793" s="36">
        <v>87</v>
      </c>
      <c r="V793">
        <v>274</v>
      </c>
      <c r="W793">
        <f t="shared" si="330"/>
        <v>31.75</v>
      </c>
      <c r="X793" s="57">
        <v>426166.38180407899</v>
      </c>
      <c r="Y793" s="46">
        <v>272856</v>
      </c>
      <c r="Z793" s="37">
        <f t="shared" si="318"/>
        <v>0.42013600000000001</v>
      </c>
      <c r="AA793" s="37" t="str">
        <f t="shared" si="319"/>
        <v/>
      </c>
      <c r="AB793" s="37" t="str">
        <f t="shared" si="320"/>
        <v/>
      </c>
      <c r="AC793" s="76">
        <f t="shared" si="331"/>
        <v>758.13865183046278</v>
      </c>
      <c r="AD793" s="76">
        <f t="shared" si="332"/>
        <v>0</v>
      </c>
      <c r="AE793" s="76">
        <f t="shared" si="338"/>
        <v>0</v>
      </c>
      <c r="AF793" s="76" t="str">
        <f t="shared" si="333"/>
        <v/>
      </c>
      <c r="AG793" s="37" t="str">
        <f t="shared" si="321"/>
        <v/>
      </c>
      <c r="AH793" s="37" t="str">
        <f t="shared" si="322"/>
        <v/>
      </c>
      <c r="AI793" s="38">
        <f t="shared" si="334"/>
        <v>758.14</v>
      </c>
      <c r="AJ793" s="38">
        <f t="shared" si="323"/>
        <v>758.14</v>
      </c>
      <c r="AK793" s="36">
        <f t="shared" si="324"/>
        <v>85543</v>
      </c>
      <c r="AL793" s="39">
        <f t="shared" si="325"/>
        <v>0.12439734468690533</v>
      </c>
      <c r="AM793" s="36">
        <f t="shared" si="335"/>
        <v>5937.3608645613049</v>
      </c>
      <c r="AN793" s="36">
        <f t="shared" si="336"/>
        <v>43751</v>
      </c>
      <c r="AO793" s="36">
        <f t="shared" si="326"/>
        <v>3490</v>
      </c>
      <c r="AP793" s="36">
        <f t="shared" si="327"/>
        <v>13642.800000000001</v>
      </c>
      <c r="AQ793" s="36">
        <f t="shared" si="337"/>
        <v>34324</v>
      </c>
      <c r="AR793" s="40">
        <f t="shared" si="328"/>
        <v>43751</v>
      </c>
      <c r="AS793" s="37"/>
      <c r="AT793" s="37">
        <f t="shared" si="329"/>
        <v>1</v>
      </c>
    </row>
    <row r="794" spans="1:46" ht="15" customHeight="1" x14ac:dyDescent="0.25">
      <c r="A794" s="43">
        <v>19</v>
      </c>
      <c r="B794" s="43">
        <v>1200</v>
      </c>
      <c r="C794" s="44" t="s">
        <v>779</v>
      </c>
      <c r="D794" s="35">
        <v>27196</v>
      </c>
      <c r="E794" s="36">
        <v>439</v>
      </c>
      <c r="F794" s="58">
        <f t="shared" si="314"/>
        <v>2.6424645202421213</v>
      </c>
      <c r="G794" s="52">
        <v>11</v>
      </c>
      <c r="H794" s="52">
        <v>184</v>
      </c>
      <c r="I794" s="37">
        <f t="shared" si="313"/>
        <v>5.9782999999999999</v>
      </c>
      <c r="J794" s="37">
        <v>359</v>
      </c>
      <c r="K794" s="37">
        <v>438</v>
      </c>
      <c r="L794" s="37">
        <v>510</v>
      </c>
      <c r="M794" s="37">
        <v>437</v>
      </c>
      <c r="N794" s="48">
        <v>419</v>
      </c>
      <c r="O794" s="55">
        <v>441</v>
      </c>
      <c r="P794" s="45">
        <f t="shared" si="315"/>
        <v>510</v>
      </c>
      <c r="Q794" s="38">
        <f t="shared" si="316"/>
        <v>13.92</v>
      </c>
      <c r="R794" s="65">
        <v>2902200</v>
      </c>
      <c r="S794" s="65">
        <v>54945063</v>
      </c>
      <c r="T794" s="66">
        <f t="shared" si="317"/>
        <v>5.2820029999999996</v>
      </c>
      <c r="U794" s="36">
        <v>79</v>
      </c>
      <c r="V794">
        <v>500</v>
      </c>
      <c r="W794">
        <f t="shared" si="330"/>
        <v>15.8</v>
      </c>
      <c r="X794" s="57">
        <v>571568.66059276997</v>
      </c>
      <c r="Y794" s="46">
        <v>197176</v>
      </c>
      <c r="Z794" s="37">
        <f t="shared" si="318"/>
        <v>0.42013600000000001</v>
      </c>
      <c r="AA794" s="37" t="str">
        <f t="shared" si="319"/>
        <v/>
      </c>
      <c r="AB794" s="37" t="str">
        <f t="shared" si="320"/>
        <v/>
      </c>
      <c r="AC794" s="76">
        <f t="shared" si="331"/>
        <v>780.14663583751906</v>
      </c>
      <c r="AD794" s="76">
        <f t="shared" si="332"/>
        <v>0</v>
      </c>
      <c r="AE794" s="76">
        <f t="shared" si="338"/>
        <v>0</v>
      </c>
      <c r="AF794" s="76" t="str">
        <f t="shared" si="333"/>
        <v/>
      </c>
      <c r="AG794" s="37" t="str">
        <f t="shared" si="321"/>
        <v/>
      </c>
      <c r="AH794" s="37" t="str">
        <f t="shared" si="322"/>
        <v/>
      </c>
      <c r="AI794" s="38">
        <f t="shared" si="334"/>
        <v>780.15</v>
      </c>
      <c r="AJ794" s="38">
        <f t="shared" si="323"/>
        <v>780.15</v>
      </c>
      <c r="AK794" s="36">
        <f t="shared" si="324"/>
        <v>102349</v>
      </c>
      <c r="AL794" s="39">
        <f t="shared" si="325"/>
        <v>0.12439734468690533</v>
      </c>
      <c r="AM794" s="36">
        <f t="shared" si="335"/>
        <v>9348.8336452549956</v>
      </c>
      <c r="AN794" s="36">
        <f t="shared" si="336"/>
        <v>36545</v>
      </c>
      <c r="AO794" s="36">
        <f t="shared" si="326"/>
        <v>4390</v>
      </c>
      <c r="AP794" s="36">
        <f t="shared" si="327"/>
        <v>9858.8000000000011</v>
      </c>
      <c r="AQ794" s="36">
        <f t="shared" si="337"/>
        <v>22806</v>
      </c>
      <c r="AR794" s="40">
        <f t="shared" si="328"/>
        <v>36545</v>
      </c>
      <c r="AS794" s="37"/>
      <c r="AT794" s="37">
        <f t="shared" si="329"/>
        <v>1</v>
      </c>
    </row>
    <row r="795" spans="1:46" ht="15" customHeight="1" x14ac:dyDescent="0.25">
      <c r="A795" s="43">
        <v>80</v>
      </c>
      <c r="B795" s="43">
        <v>500</v>
      </c>
      <c r="C795" s="44" t="s">
        <v>780</v>
      </c>
      <c r="D795" s="35">
        <v>192244</v>
      </c>
      <c r="E795" s="36">
        <v>507</v>
      </c>
      <c r="F795" s="58">
        <f t="shared" si="314"/>
        <v>2.705007959333336</v>
      </c>
      <c r="G795" s="52">
        <v>68</v>
      </c>
      <c r="H795" s="52">
        <v>292</v>
      </c>
      <c r="I795" s="37">
        <f t="shared" si="313"/>
        <v>23.287700000000001</v>
      </c>
      <c r="J795" s="37">
        <v>570</v>
      </c>
      <c r="K795" s="37">
        <v>504</v>
      </c>
      <c r="L795" s="37">
        <v>560</v>
      </c>
      <c r="M795" s="37">
        <v>575</v>
      </c>
      <c r="N795" s="48">
        <v>602</v>
      </c>
      <c r="O795" s="55">
        <v>511</v>
      </c>
      <c r="P795" s="45">
        <f t="shared" si="315"/>
        <v>602</v>
      </c>
      <c r="Q795" s="38">
        <f t="shared" si="316"/>
        <v>15.78</v>
      </c>
      <c r="R795" s="65">
        <v>6740900</v>
      </c>
      <c r="S795" s="65">
        <v>23964314</v>
      </c>
      <c r="T795" s="66">
        <f t="shared" si="317"/>
        <v>28.128909</v>
      </c>
      <c r="U795" s="36">
        <v>100</v>
      </c>
      <c r="V795">
        <v>618</v>
      </c>
      <c r="W795">
        <f t="shared" si="330"/>
        <v>16.18</v>
      </c>
      <c r="X795" s="57">
        <v>249892.28180910699</v>
      </c>
      <c r="Y795" s="46">
        <v>187599</v>
      </c>
      <c r="Z795" s="37">
        <f t="shared" si="318"/>
        <v>0.42013600000000001</v>
      </c>
      <c r="AA795" s="37" t="str">
        <f t="shared" si="319"/>
        <v/>
      </c>
      <c r="AB795" s="37" t="str">
        <f t="shared" si="320"/>
        <v/>
      </c>
      <c r="AC795" s="76">
        <f t="shared" si="331"/>
        <v>793.96104303366928</v>
      </c>
      <c r="AD795" s="76">
        <f t="shared" si="332"/>
        <v>0</v>
      </c>
      <c r="AE795" s="76">
        <f t="shared" si="338"/>
        <v>0</v>
      </c>
      <c r="AF795" s="76" t="str">
        <f t="shared" si="333"/>
        <v/>
      </c>
      <c r="AG795" s="37" t="str">
        <f t="shared" si="321"/>
        <v/>
      </c>
      <c r="AH795" s="37" t="str">
        <f t="shared" si="322"/>
        <v/>
      </c>
      <c r="AI795" s="38">
        <f t="shared" si="334"/>
        <v>793.96</v>
      </c>
      <c r="AJ795" s="38">
        <f t="shared" si="323"/>
        <v>793.96</v>
      </c>
      <c r="AK795" s="36">
        <f t="shared" si="324"/>
        <v>297549</v>
      </c>
      <c r="AL795" s="39">
        <f t="shared" si="325"/>
        <v>0.12439734468690533</v>
      </c>
      <c r="AM795" s="36">
        <f t="shared" si="335"/>
        <v>13099.662382254566</v>
      </c>
      <c r="AN795" s="36">
        <f t="shared" si="336"/>
        <v>205344</v>
      </c>
      <c r="AO795" s="36">
        <f t="shared" si="326"/>
        <v>5070</v>
      </c>
      <c r="AP795" s="36">
        <f t="shared" si="327"/>
        <v>9379.9500000000007</v>
      </c>
      <c r="AQ795" s="36">
        <f t="shared" si="337"/>
        <v>187174</v>
      </c>
      <c r="AR795" s="40">
        <f t="shared" si="328"/>
        <v>205344</v>
      </c>
      <c r="AS795" s="37"/>
      <c r="AT795" s="37">
        <f t="shared" si="329"/>
        <v>1</v>
      </c>
    </row>
    <row r="796" spans="1:46" ht="15" customHeight="1" x14ac:dyDescent="0.25">
      <c r="A796" s="43">
        <v>7</v>
      </c>
      <c r="B796" s="43">
        <v>1400</v>
      </c>
      <c r="C796" s="44" t="s">
        <v>781</v>
      </c>
      <c r="D796" s="35">
        <v>71610</v>
      </c>
      <c r="E796" s="36">
        <v>326</v>
      </c>
      <c r="F796" s="58">
        <f t="shared" si="314"/>
        <v>2.5132176000679389</v>
      </c>
      <c r="G796" s="52">
        <v>98</v>
      </c>
      <c r="H796" s="52">
        <v>162</v>
      </c>
      <c r="I796" s="37">
        <f t="shared" si="313"/>
        <v>60.4938</v>
      </c>
      <c r="J796" s="37">
        <v>347</v>
      </c>
      <c r="K796" s="37">
        <v>365</v>
      </c>
      <c r="L796" s="37">
        <v>339</v>
      </c>
      <c r="M796" s="37">
        <v>359</v>
      </c>
      <c r="N796" s="48">
        <v>332</v>
      </c>
      <c r="O796" s="55">
        <v>328</v>
      </c>
      <c r="P796" s="45">
        <f t="shared" si="315"/>
        <v>365</v>
      </c>
      <c r="Q796" s="38">
        <f t="shared" si="316"/>
        <v>10.68</v>
      </c>
      <c r="R796" s="65">
        <v>5820600</v>
      </c>
      <c r="S796" s="65">
        <v>21825400</v>
      </c>
      <c r="T796" s="66">
        <f t="shared" si="317"/>
        <v>26.668927</v>
      </c>
      <c r="U796" s="36">
        <v>32</v>
      </c>
      <c r="V796">
        <v>376</v>
      </c>
      <c r="W796">
        <f t="shared" si="330"/>
        <v>8.51</v>
      </c>
      <c r="X796" s="57">
        <v>224979.06328008301</v>
      </c>
      <c r="Y796" s="46">
        <v>290422</v>
      </c>
      <c r="Z796" s="37">
        <f t="shared" si="318"/>
        <v>0.42013600000000001</v>
      </c>
      <c r="AA796" s="37" t="str">
        <f t="shared" si="319"/>
        <v/>
      </c>
      <c r="AB796" s="37" t="str">
        <f t="shared" si="320"/>
        <v/>
      </c>
      <c r="AC796" s="76">
        <f t="shared" si="331"/>
        <v>751.59896385020613</v>
      </c>
      <c r="AD796" s="76">
        <f t="shared" si="332"/>
        <v>0</v>
      </c>
      <c r="AE796" s="76">
        <f t="shared" si="338"/>
        <v>0</v>
      </c>
      <c r="AF796" s="76" t="str">
        <f t="shared" si="333"/>
        <v/>
      </c>
      <c r="AG796" s="37" t="str">
        <f t="shared" si="321"/>
        <v/>
      </c>
      <c r="AH796" s="37" t="str">
        <f t="shared" si="322"/>
        <v/>
      </c>
      <c r="AI796" s="38">
        <f t="shared" si="334"/>
        <v>751.6</v>
      </c>
      <c r="AJ796" s="38">
        <f t="shared" si="323"/>
        <v>751.6</v>
      </c>
      <c r="AK796" s="36">
        <f t="shared" si="324"/>
        <v>150500</v>
      </c>
      <c r="AL796" s="39">
        <f t="shared" si="325"/>
        <v>0.12439734468690533</v>
      </c>
      <c r="AM796" s="36">
        <f t="shared" si="335"/>
        <v>9813.7065223499612</v>
      </c>
      <c r="AN796" s="36">
        <f t="shared" si="336"/>
        <v>81424</v>
      </c>
      <c r="AO796" s="36">
        <f t="shared" si="326"/>
        <v>3260</v>
      </c>
      <c r="AP796" s="36">
        <f t="shared" si="327"/>
        <v>14521.1</v>
      </c>
      <c r="AQ796" s="36">
        <f t="shared" si="337"/>
        <v>68350</v>
      </c>
      <c r="AR796" s="40">
        <f t="shared" si="328"/>
        <v>81424</v>
      </c>
      <c r="AS796" s="37"/>
      <c r="AT796" s="37">
        <f t="shared" si="329"/>
        <v>1</v>
      </c>
    </row>
    <row r="797" spans="1:46" ht="15" customHeight="1" x14ac:dyDescent="0.25">
      <c r="A797" s="43">
        <v>64</v>
      </c>
      <c r="B797" s="43">
        <v>1300</v>
      </c>
      <c r="C797" s="44" t="s">
        <v>782</v>
      </c>
      <c r="D797" s="35">
        <v>88284</v>
      </c>
      <c r="E797" s="36">
        <v>273</v>
      </c>
      <c r="F797" s="58">
        <f t="shared" si="314"/>
        <v>2.436162647040756</v>
      </c>
      <c r="G797" s="52">
        <v>40</v>
      </c>
      <c r="H797" s="52">
        <v>136</v>
      </c>
      <c r="I797" s="37">
        <f t="shared" si="313"/>
        <v>29.411799999999999</v>
      </c>
      <c r="J797" s="37">
        <v>330</v>
      </c>
      <c r="K797" s="37">
        <v>360</v>
      </c>
      <c r="L797" s="37">
        <v>302</v>
      </c>
      <c r="M797" s="37">
        <v>339</v>
      </c>
      <c r="N797" s="48">
        <v>319</v>
      </c>
      <c r="O797" s="55">
        <v>276</v>
      </c>
      <c r="P797" s="45">
        <f t="shared" si="315"/>
        <v>360</v>
      </c>
      <c r="Q797" s="38">
        <f t="shared" si="316"/>
        <v>24.17</v>
      </c>
      <c r="R797" s="65">
        <v>5228600</v>
      </c>
      <c r="S797" s="65">
        <v>15677455</v>
      </c>
      <c r="T797" s="66">
        <f t="shared" si="317"/>
        <v>33.351075999999999</v>
      </c>
      <c r="U797" s="36">
        <v>41</v>
      </c>
      <c r="V797">
        <v>315</v>
      </c>
      <c r="W797">
        <f t="shared" si="330"/>
        <v>13.02</v>
      </c>
      <c r="X797" s="57">
        <v>178820.885549773</v>
      </c>
      <c r="Y797" s="46">
        <v>180503</v>
      </c>
      <c r="Z797" s="37">
        <f t="shared" si="318"/>
        <v>0.42013600000000001</v>
      </c>
      <c r="AA797" s="37" t="str">
        <f t="shared" si="319"/>
        <v/>
      </c>
      <c r="AB797" s="37" t="str">
        <f t="shared" si="320"/>
        <v/>
      </c>
      <c r="AC797" s="76">
        <f t="shared" si="331"/>
        <v>734.57929699042108</v>
      </c>
      <c r="AD797" s="76">
        <f t="shared" si="332"/>
        <v>0</v>
      </c>
      <c r="AE797" s="76">
        <f t="shared" si="338"/>
        <v>0</v>
      </c>
      <c r="AF797" s="76" t="str">
        <f t="shared" si="333"/>
        <v/>
      </c>
      <c r="AG797" s="37" t="str">
        <f t="shared" si="321"/>
        <v/>
      </c>
      <c r="AH797" s="37" t="str">
        <f t="shared" si="322"/>
        <v/>
      </c>
      <c r="AI797" s="38">
        <f t="shared" si="334"/>
        <v>734.58</v>
      </c>
      <c r="AJ797" s="38">
        <f t="shared" si="323"/>
        <v>734.58</v>
      </c>
      <c r="AK797" s="36">
        <f t="shared" si="324"/>
        <v>125411</v>
      </c>
      <c r="AL797" s="39">
        <f t="shared" si="325"/>
        <v>0.12439734468690533</v>
      </c>
      <c r="AM797" s="36">
        <f t="shared" si="335"/>
        <v>4618.5002161907341</v>
      </c>
      <c r="AN797" s="36">
        <f t="shared" si="336"/>
        <v>92903</v>
      </c>
      <c r="AO797" s="36">
        <f t="shared" si="326"/>
        <v>2730</v>
      </c>
      <c r="AP797" s="36">
        <f t="shared" si="327"/>
        <v>9025.15</v>
      </c>
      <c r="AQ797" s="36">
        <f t="shared" si="337"/>
        <v>85554</v>
      </c>
      <c r="AR797" s="40">
        <f t="shared" si="328"/>
        <v>92903</v>
      </c>
      <c r="AS797" s="37"/>
      <c r="AT797" s="37">
        <f t="shared" si="329"/>
        <v>1</v>
      </c>
    </row>
    <row r="798" spans="1:46" ht="15" customHeight="1" x14ac:dyDescent="0.25">
      <c r="A798" s="43">
        <v>10</v>
      </c>
      <c r="B798" s="43">
        <v>1000</v>
      </c>
      <c r="C798" s="44" t="s">
        <v>783</v>
      </c>
      <c r="D798" s="35">
        <v>0</v>
      </c>
      <c r="E798" s="36">
        <v>10968</v>
      </c>
      <c r="F798" s="58">
        <f t="shared" si="314"/>
        <v>4.0401274417814559</v>
      </c>
      <c r="G798" s="52">
        <v>99</v>
      </c>
      <c r="H798" s="52">
        <v>3650</v>
      </c>
      <c r="I798" s="37">
        <f t="shared" si="313"/>
        <v>2.7122999999999999</v>
      </c>
      <c r="J798" s="37">
        <v>850</v>
      </c>
      <c r="K798" s="37">
        <v>1425</v>
      </c>
      <c r="L798" s="37">
        <v>2354</v>
      </c>
      <c r="M798" s="37">
        <v>4025</v>
      </c>
      <c r="N798" s="45">
        <v>7345</v>
      </c>
      <c r="O798" s="55">
        <v>10546</v>
      </c>
      <c r="P798" s="45">
        <f t="shared" si="315"/>
        <v>10546</v>
      </c>
      <c r="Q798" s="38">
        <f t="shared" si="316"/>
        <v>0</v>
      </c>
      <c r="R798" s="65">
        <v>46800400</v>
      </c>
      <c r="S798" s="65">
        <v>2431304200</v>
      </c>
      <c r="T798" s="66">
        <f t="shared" si="317"/>
        <v>1.924909</v>
      </c>
      <c r="U798" s="36">
        <v>1294</v>
      </c>
      <c r="V798">
        <v>10361</v>
      </c>
      <c r="W798">
        <f t="shared" si="330"/>
        <v>12.49</v>
      </c>
      <c r="X798" s="57">
        <v>22518876.117464099</v>
      </c>
      <c r="Y798" s="46">
        <v>6621181</v>
      </c>
      <c r="Z798" s="37">
        <f t="shared" si="318"/>
        <v>0.42013600000000001</v>
      </c>
      <c r="AA798" s="37" t="str">
        <f t="shared" si="319"/>
        <v/>
      </c>
      <c r="AB798" s="37">
        <f t="shared" si="320"/>
        <v>3.2000000000000001E-2</v>
      </c>
      <c r="AC798" s="76">
        <f t="shared" si="331"/>
        <v>0</v>
      </c>
      <c r="AD798" s="76">
        <f t="shared" si="332"/>
        <v>613.0982816152499</v>
      </c>
      <c r="AE798" s="76">
        <f t="shared" si="338"/>
        <v>541.50561769664989</v>
      </c>
      <c r="AF798" s="76" t="str">
        <f t="shared" si="333"/>
        <v/>
      </c>
      <c r="AG798" s="37">
        <f t="shared" si="321"/>
        <v>543.79658294204512</v>
      </c>
      <c r="AH798" s="37">
        <f t="shared" si="322"/>
        <v>1</v>
      </c>
      <c r="AI798" s="38">
        <f t="shared" si="334"/>
        <v>543.79999999999995</v>
      </c>
      <c r="AJ798" s="38">
        <f t="shared" si="323"/>
        <v>543.79999999999995</v>
      </c>
      <c r="AK798" s="36">
        <f t="shared" si="324"/>
        <v>0</v>
      </c>
      <c r="AL798" s="39">
        <f t="shared" si="325"/>
        <v>0.12439734468690533</v>
      </c>
      <c r="AM798" s="36">
        <f t="shared" si="335"/>
        <v>0</v>
      </c>
      <c r="AN798" s="36">
        <f t="shared" si="336"/>
        <v>0</v>
      </c>
      <c r="AO798" s="36">
        <f t="shared" si="326"/>
        <v>109680</v>
      </c>
      <c r="AP798" s="36">
        <f t="shared" si="327"/>
        <v>331059.05000000005</v>
      </c>
      <c r="AQ798" s="36">
        <f t="shared" si="337"/>
        <v>-109680</v>
      </c>
      <c r="AR798" s="40">
        <f t="shared" si="328"/>
        <v>0</v>
      </c>
      <c r="AS798" s="37"/>
      <c r="AT798" s="37">
        <f t="shared" si="329"/>
        <v>0</v>
      </c>
    </row>
    <row r="799" spans="1:46" ht="15" customHeight="1" x14ac:dyDescent="0.25">
      <c r="A799" s="43">
        <v>45</v>
      </c>
      <c r="B799" s="43">
        <v>1400</v>
      </c>
      <c r="C799" s="44" t="s">
        <v>784</v>
      </c>
      <c r="D799" s="35">
        <v>23897</v>
      </c>
      <c r="E799" s="36">
        <v>76</v>
      </c>
      <c r="F799" s="58">
        <f t="shared" si="314"/>
        <v>1.8808135922807914</v>
      </c>
      <c r="G799" s="52">
        <v>18</v>
      </c>
      <c r="H799" s="52">
        <v>56</v>
      </c>
      <c r="I799" s="37">
        <f t="shared" si="313"/>
        <v>32.142900000000004</v>
      </c>
      <c r="J799" s="37">
        <v>118</v>
      </c>
      <c r="K799" s="37">
        <v>129</v>
      </c>
      <c r="L799" s="37">
        <v>103</v>
      </c>
      <c r="M799" s="37">
        <v>92</v>
      </c>
      <c r="N799" s="48">
        <v>104</v>
      </c>
      <c r="O799" s="55">
        <v>79</v>
      </c>
      <c r="P799" s="45">
        <f t="shared" si="315"/>
        <v>129</v>
      </c>
      <c r="Q799" s="38">
        <f t="shared" si="316"/>
        <v>41.09</v>
      </c>
      <c r="R799" s="65">
        <v>304700</v>
      </c>
      <c r="S799" s="65">
        <v>3754346</v>
      </c>
      <c r="T799" s="66">
        <f t="shared" si="317"/>
        <v>8.1159280000000003</v>
      </c>
      <c r="U799" s="36">
        <v>29</v>
      </c>
      <c r="V799">
        <v>120</v>
      </c>
      <c r="W799">
        <f t="shared" si="330"/>
        <v>24.17</v>
      </c>
      <c r="X799" s="57">
        <v>34862.286239667097</v>
      </c>
      <c r="Y799" s="46">
        <v>22850</v>
      </c>
      <c r="Z799" s="37">
        <f t="shared" si="318"/>
        <v>0.42013600000000001</v>
      </c>
      <c r="AA799" s="37" t="str">
        <f t="shared" si="319"/>
        <v/>
      </c>
      <c r="AB799" s="37" t="str">
        <f t="shared" si="320"/>
        <v/>
      </c>
      <c r="AC799" s="76">
        <f t="shared" si="331"/>
        <v>611.9154638222044</v>
      </c>
      <c r="AD799" s="76">
        <f t="shared" si="332"/>
        <v>0</v>
      </c>
      <c r="AE799" s="76">
        <f t="shared" si="338"/>
        <v>0</v>
      </c>
      <c r="AF799" s="76" t="str">
        <f t="shared" si="333"/>
        <v/>
      </c>
      <c r="AG799" s="37" t="str">
        <f t="shared" si="321"/>
        <v/>
      </c>
      <c r="AH799" s="37" t="str">
        <f t="shared" si="322"/>
        <v/>
      </c>
      <c r="AI799" s="38">
        <f t="shared" si="334"/>
        <v>611.91999999999996</v>
      </c>
      <c r="AJ799" s="38">
        <f t="shared" si="323"/>
        <v>611.91999999999996</v>
      </c>
      <c r="AK799" s="36">
        <f t="shared" si="324"/>
        <v>31859</v>
      </c>
      <c r="AL799" s="39">
        <f t="shared" si="325"/>
        <v>0.12439734468690533</v>
      </c>
      <c r="AM799" s="36">
        <f t="shared" si="335"/>
        <v>990.45165839714025</v>
      </c>
      <c r="AN799" s="36">
        <f t="shared" si="336"/>
        <v>24887</v>
      </c>
      <c r="AO799" s="36">
        <f t="shared" si="326"/>
        <v>760</v>
      </c>
      <c r="AP799" s="36">
        <f t="shared" si="327"/>
        <v>1142.5</v>
      </c>
      <c r="AQ799" s="36">
        <f t="shared" si="337"/>
        <v>23137</v>
      </c>
      <c r="AR799" s="40">
        <f t="shared" si="328"/>
        <v>24887</v>
      </c>
      <c r="AS799" s="37"/>
      <c r="AT799" s="37">
        <f t="shared" si="329"/>
        <v>1</v>
      </c>
    </row>
    <row r="800" spans="1:46" ht="15" customHeight="1" x14ac:dyDescent="0.25">
      <c r="A800" s="43">
        <v>61</v>
      </c>
      <c r="B800" s="43">
        <v>1000</v>
      </c>
      <c r="C800" s="44" t="s">
        <v>785</v>
      </c>
      <c r="D800" s="35">
        <v>48431</v>
      </c>
      <c r="E800" s="36">
        <v>226</v>
      </c>
      <c r="F800" s="58">
        <f t="shared" si="314"/>
        <v>2.3541084391474008</v>
      </c>
      <c r="G800" s="52">
        <v>49</v>
      </c>
      <c r="H800" s="52">
        <v>159</v>
      </c>
      <c r="I800" s="37">
        <f t="shared" si="313"/>
        <v>30.817599999999999</v>
      </c>
      <c r="J800" s="37">
        <v>221</v>
      </c>
      <c r="K800" s="37">
        <v>275</v>
      </c>
      <c r="L800" s="37">
        <v>247</v>
      </c>
      <c r="M800" s="37">
        <v>244</v>
      </c>
      <c r="N800" s="48">
        <v>254</v>
      </c>
      <c r="O800" s="55">
        <v>225</v>
      </c>
      <c r="P800" s="45">
        <f t="shared" si="315"/>
        <v>275</v>
      </c>
      <c r="Q800" s="38">
        <f t="shared" si="316"/>
        <v>17.82</v>
      </c>
      <c r="R800" s="65">
        <v>4911400</v>
      </c>
      <c r="S800" s="65">
        <v>22302611</v>
      </c>
      <c r="T800" s="66">
        <f t="shared" si="317"/>
        <v>22.021636999999998</v>
      </c>
      <c r="U800" s="36">
        <v>58</v>
      </c>
      <c r="V800">
        <v>307</v>
      </c>
      <c r="W800">
        <f t="shared" si="330"/>
        <v>18.89</v>
      </c>
      <c r="X800" s="57">
        <v>186246.281300359</v>
      </c>
      <c r="Y800" s="46">
        <v>120003</v>
      </c>
      <c r="Z800" s="37">
        <f t="shared" si="318"/>
        <v>0.42013600000000001</v>
      </c>
      <c r="AA800" s="37" t="str">
        <f t="shared" si="319"/>
        <v/>
      </c>
      <c r="AB800" s="37" t="str">
        <f t="shared" si="320"/>
        <v/>
      </c>
      <c r="AC800" s="76">
        <f t="shared" si="331"/>
        <v>716.45540971356047</v>
      </c>
      <c r="AD800" s="76">
        <f t="shared" si="332"/>
        <v>0</v>
      </c>
      <c r="AE800" s="76">
        <f t="shared" si="338"/>
        <v>0</v>
      </c>
      <c r="AF800" s="76" t="str">
        <f t="shared" si="333"/>
        <v/>
      </c>
      <c r="AG800" s="37" t="str">
        <f t="shared" si="321"/>
        <v/>
      </c>
      <c r="AH800" s="37" t="str">
        <f t="shared" si="322"/>
        <v/>
      </c>
      <c r="AI800" s="38">
        <f t="shared" si="334"/>
        <v>716.46</v>
      </c>
      <c r="AJ800" s="38">
        <f t="shared" si="323"/>
        <v>716.46</v>
      </c>
      <c r="AK800" s="36">
        <f t="shared" si="324"/>
        <v>83671</v>
      </c>
      <c r="AL800" s="39">
        <f t="shared" si="325"/>
        <v>0.12439734468690533</v>
      </c>
      <c r="AM800" s="36">
        <f t="shared" si="335"/>
        <v>4383.7624267665442</v>
      </c>
      <c r="AN800" s="36">
        <f t="shared" si="336"/>
        <v>52815</v>
      </c>
      <c r="AO800" s="36">
        <f t="shared" si="326"/>
        <v>2260</v>
      </c>
      <c r="AP800" s="36">
        <f t="shared" si="327"/>
        <v>6000.1500000000005</v>
      </c>
      <c r="AQ800" s="36">
        <f t="shared" si="337"/>
        <v>46171</v>
      </c>
      <c r="AR800" s="40">
        <f t="shared" si="328"/>
        <v>52815</v>
      </c>
      <c r="AS800" s="37"/>
      <c r="AT800" s="37">
        <f t="shared" si="329"/>
        <v>1</v>
      </c>
    </row>
    <row r="801" spans="1:46" ht="15" customHeight="1" x14ac:dyDescent="0.25">
      <c r="A801" s="43">
        <v>56</v>
      </c>
      <c r="B801" s="43">
        <v>2400</v>
      </c>
      <c r="C801" s="44" t="s">
        <v>786</v>
      </c>
      <c r="D801" s="35">
        <v>10179</v>
      </c>
      <c r="E801" s="36">
        <v>66</v>
      </c>
      <c r="F801" s="58">
        <f t="shared" si="314"/>
        <v>1.8195439355418688</v>
      </c>
      <c r="G801" s="52">
        <v>17</v>
      </c>
      <c r="H801" s="52">
        <v>32</v>
      </c>
      <c r="I801" s="37">
        <f t="shared" si="313"/>
        <v>53.125</v>
      </c>
      <c r="J801" s="37">
        <v>121</v>
      </c>
      <c r="K801" s="37">
        <v>87</v>
      </c>
      <c r="L801" s="37">
        <v>84</v>
      </c>
      <c r="M801" s="37">
        <v>68</v>
      </c>
      <c r="N801" s="48">
        <v>78</v>
      </c>
      <c r="O801" s="55">
        <v>62</v>
      </c>
      <c r="P801" s="45">
        <f t="shared" si="315"/>
        <v>121</v>
      </c>
      <c r="Q801" s="38">
        <f t="shared" si="316"/>
        <v>45.45</v>
      </c>
      <c r="R801" s="65">
        <v>645800</v>
      </c>
      <c r="S801" s="65">
        <v>4813300</v>
      </c>
      <c r="T801" s="66">
        <f t="shared" si="317"/>
        <v>13.41699</v>
      </c>
      <c r="U801" s="36">
        <v>9</v>
      </c>
      <c r="V801">
        <v>39</v>
      </c>
      <c r="W801">
        <f t="shared" si="330"/>
        <v>23.08</v>
      </c>
      <c r="X801" s="57">
        <v>45851.975401620199</v>
      </c>
      <c r="Y801" s="46">
        <v>15000</v>
      </c>
      <c r="Z801" s="37">
        <f t="shared" si="318"/>
        <v>0.42013600000000001</v>
      </c>
      <c r="AA801" s="37" t="str">
        <f t="shared" si="319"/>
        <v/>
      </c>
      <c r="AB801" s="37" t="str">
        <f t="shared" si="320"/>
        <v/>
      </c>
      <c r="AC801" s="76">
        <f t="shared" si="331"/>
        <v>598.38240585068138</v>
      </c>
      <c r="AD801" s="76">
        <f t="shared" si="332"/>
        <v>0</v>
      </c>
      <c r="AE801" s="76">
        <f t="shared" si="338"/>
        <v>0</v>
      </c>
      <c r="AF801" s="76" t="str">
        <f t="shared" si="333"/>
        <v/>
      </c>
      <c r="AG801" s="37" t="str">
        <f t="shared" si="321"/>
        <v/>
      </c>
      <c r="AH801" s="37" t="str">
        <f t="shared" si="322"/>
        <v/>
      </c>
      <c r="AI801" s="38">
        <f t="shared" si="334"/>
        <v>598.38</v>
      </c>
      <c r="AJ801" s="38">
        <f t="shared" si="323"/>
        <v>598.38</v>
      </c>
      <c r="AK801" s="36">
        <f t="shared" si="324"/>
        <v>20229</v>
      </c>
      <c r="AL801" s="39">
        <f t="shared" si="325"/>
        <v>0.12439734468690533</v>
      </c>
      <c r="AM801" s="36">
        <f t="shared" si="335"/>
        <v>1250.1933141033985</v>
      </c>
      <c r="AN801" s="36">
        <f t="shared" si="336"/>
        <v>11429</v>
      </c>
      <c r="AO801" s="36">
        <f t="shared" si="326"/>
        <v>660</v>
      </c>
      <c r="AP801" s="36">
        <f t="shared" si="327"/>
        <v>750</v>
      </c>
      <c r="AQ801" s="36">
        <f t="shared" si="337"/>
        <v>9519</v>
      </c>
      <c r="AR801" s="40">
        <f t="shared" si="328"/>
        <v>11429</v>
      </c>
      <c r="AS801" s="37"/>
      <c r="AT801" s="37">
        <f t="shared" si="329"/>
        <v>1</v>
      </c>
    </row>
    <row r="802" spans="1:46" ht="15" customHeight="1" x14ac:dyDescent="0.25">
      <c r="A802" s="43">
        <v>69</v>
      </c>
      <c r="B802" s="43">
        <v>6900</v>
      </c>
      <c r="C802" s="44" t="s">
        <v>787</v>
      </c>
      <c r="D802" s="35">
        <v>6207006</v>
      </c>
      <c r="E802" s="36">
        <v>8331</v>
      </c>
      <c r="F802" s="58">
        <f t="shared" si="314"/>
        <v>3.9206971344699202</v>
      </c>
      <c r="G802" s="52">
        <v>2066</v>
      </c>
      <c r="H802" s="52">
        <v>4934</v>
      </c>
      <c r="I802" s="37">
        <f t="shared" si="313"/>
        <v>41.872700000000002</v>
      </c>
      <c r="J802" s="37">
        <v>12491</v>
      </c>
      <c r="K802" s="37">
        <v>11083</v>
      </c>
      <c r="L802" s="37">
        <v>9432</v>
      </c>
      <c r="M802" s="37">
        <v>9157</v>
      </c>
      <c r="N802" s="45">
        <v>8712</v>
      </c>
      <c r="O802" s="55">
        <v>8421</v>
      </c>
      <c r="P802" s="45">
        <f t="shared" si="315"/>
        <v>12491</v>
      </c>
      <c r="Q802" s="38">
        <f t="shared" si="316"/>
        <v>33.299999999999997</v>
      </c>
      <c r="R802" s="65">
        <v>106779000</v>
      </c>
      <c r="S802" s="65">
        <v>359815920</v>
      </c>
      <c r="T802" s="66">
        <f t="shared" si="317"/>
        <v>29.676007999999999</v>
      </c>
      <c r="U802" s="36">
        <v>1932</v>
      </c>
      <c r="V802">
        <v>8444</v>
      </c>
      <c r="W802">
        <f t="shared" si="330"/>
        <v>22.88</v>
      </c>
      <c r="X802" s="57">
        <v>5375533.5101314299</v>
      </c>
      <c r="Y802" s="46">
        <v>6471182.3899999997</v>
      </c>
      <c r="Z802" s="37">
        <f t="shared" si="318"/>
        <v>0.42013600000000001</v>
      </c>
      <c r="AA802" s="37" t="str">
        <f t="shared" si="319"/>
        <v/>
      </c>
      <c r="AB802" s="37" t="str">
        <f t="shared" si="320"/>
        <v/>
      </c>
      <c r="AC802" s="76">
        <f t="shared" si="331"/>
        <v>0</v>
      </c>
      <c r="AD802" s="76">
        <f t="shared" si="332"/>
        <v>1823.2502553129996</v>
      </c>
      <c r="AE802" s="76">
        <f t="shared" si="338"/>
        <v>0</v>
      </c>
      <c r="AF802" s="76" t="str">
        <f t="shared" si="333"/>
        <v/>
      </c>
      <c r="AG802" s="37" t="str">
        <f t="shared" si="321"/>
        <v/>
      </c>
      <c r="AH802" s="37" t="str">
        <f t="shared" si="322"/>
        <v/>
      </c>
      <c r="AI802" s="38">
        <f t="shared" si="334"/>
        <v>1823.25</v>
      </c>
      <c r="AJ802" s="38">
        <f t="shared" si="323"/>
        <v>1823.25</v>
      </c>
      <c r="AK802" s="36">
        <f t="shared" si="324"/>
        <v>12931041</v>
      </c>
      <c r="AL802" s="39">
        <f t="shared" si="325"/>
        <v>0.12439734468690533</v>
      </c>
      <c r="AM802" s="36">
        <f t="shared" si="335"/>
        <v>836452.09958181554</v>
      </c>
      <c r="AN802" s="36">
        <f t="shared" si="336"/>
        <v>7043458</v>
      </c>
      <c r="AO802" s="36">
        <f t="shared" si="326"/>
        <v>83310</v>
      </c>
      <c r="AP802" s="36">
        <f t="shared" si="327"/>
        <v>323559.11950000003</v>
      </c>
      <c r="AQ802" s="36">
        <f t="shared" si="337"/>
        <v>6123696</v>
      </c>
      <c r="AR802" s="40">
        <f t="shared" si="328"/>
        <v>7043458</v>
      </c>
      <c r="AS802" s="37"/>
      <c r="AT802" s="37">
        <f t="shared" si="329"/>
        <v>1</v>
      </c>
    </row>
    <row r="803" spans="1:46" ht="15" customHeight="1" x14ac:dyDescent="0.25">
      <c r="A803" s="43">
        <v>79</v>
      </c>
      <c r="B803" s="43">
        <v>1100</v>
      </c>
      <c r="C803" s="44" t="s">
        <v>788</v>
      </c>
      <c r="D803" s="35">
        <v>608654</v>
      </c>
      <c r="E803" s="36">
        <v>2590</v>
      </c>
      <c r="F803" s="58">
        <f t="shared" si="314"/>
        <v>3.4132997640812519</v>
      </c>
      <c r="G803" s="52">
        <v>452</v>
      </c>
      <c r="H803" s="52">
        <v>1265</v>
      </c>
      <c r="I803" s="37">
        <f t="shared" si="313"/>
        <v>35.731200000000001</v>
      </c>
      <c r="J803" s="37">
        <v>2371</v>
      </c>
      <c r="K803" s="37">
        <v>2372</v>
      </c>
      <c r="L803" s="37">
        <v>2384</v>
      </c>
      <c r="M803" s="37">
        <v>2599</v>
      </c>
      <c r="N803" s="45">
        <v>2521</v>
      </c>
      <c r="O803" s="55">
        <v>2559</v>
      </c>
      <c r="P803" s="45">
        <f t="shared" si="315"/>
        <v>2599</v>
      </c>
      <c r="Q803" s="38">
        <f t="shared" si="316"/>
        <v>0.35</v>
      </c>
      <c r="R803" s="65">
        <v>49883400</v>
      </c>
      <c r="S803" s="65">
        <v>287735700</v>
      </c>
      <c r="T803" s="66">
        <f t="shared" si="317"/>
        <v>17.336535000000001</v>
      </c>
      <c r="U803" s="36">
        <v>823</v>
      </c>
      <c r="V803">
        <v>2477</v>
      </c>
      <c r="W803">
        <f t="shared" si="330"/>
        <v>33.229999999999997</v>
      </c>
      <c r="X803" s="57">
        <v>3043363.2176282201</v>
      </c>
      <c r="Y803" s="46">
        <v>2162137</v>
      </c>
      <c r="Z803" s="37">
        <f t="shared" si="318"/>
        <v>0.42013600000000001</v>
      </c>
      <c r="AA803" s="37">
        <f t="shared" si="319"/>
        <v>0.18</v>
      </c>
      <c r="AB803" s="37" t="str">
        <f t="shared" si="320"/>
        <v/>
      </c>
      <c r="AC803" s="76">
        <f t="shared" si="331"/>
        <v>950.40641199097468</v>
      </c>
      <c r="AD803" s="76">
        <f t="shared" si="332"/>
        <v>1036.0492949887498</v>
      </c>
      <c r="AE803" s="76">
        <f t="shared" si="338"/>
        <v>0</v>
      </c>
      <c r="AF803" s="76">
        <f t="shared" si="333"/>
        <v>965.8221309305743</v>
      </c>
      <c r="AG803" s="37" t="str">
        <f t="shared" si="321"/>
        <v/>
      </c>
      <c r="AH803" s="37">
        <f t="shared" si="322"/>
        <v>1</v>
      </c>
      <c r="AI803" s="38">
        <f t="shared" si="334"/>
        <v>965.82</v>
      </c>
      <c r="AJ803" s="38">
        <f t="shared" si="323"/>
        <v>965.82</v>
      </c>
      <c r="AK803" s="36">
        <f t="shared" si="324"/>
        <v>1222847</v>
      </c>
      <c r="AL803" s="39">
        <f t="shared" si="325"/>
        <v>0.12439734468690533</v>
      </c>
      <c r="AM803" s="36">
        <f t="shared" si="335"/>
        <v>76403.97832528445</v>
      </c>
      <c r="AN803" s="36">
        <f t="shared" si="336"/>
        <v>685058</v>
      </c>
      <c r="AO803" s="36">
        <f t="shared" si="326"/>
        <v>25900</v>
      </c>
      <c r="AP803" s="36">
        <f t="shared" si="327"/>
        <v>108106.85</v>
      </c>
      <c r="AQ803" s="36">
        <f t="shared" si="337"/>
        <v>582754</v>
      </c>
      <c r="AR803" s="40">
        <f t="shared" si="328"/>
        <v>685058</v>
      </c>
      <c r="AS803" s="37"/>
      <c r="AT803" s="37">
        <f t="shared" si="329"/>
        <v>1</v>
      </c>
    </row>
    <row r="804" spans="1:46" ht="15" customHeight="1" x14ac:dyDescent="0.25">
      <c r="A804" s="43">
        <v>64</v>
      </c>
      <c r="B804" s="43">
        <v>1400</v>
      </c>
      <c r="C804" s="44" t="s">
        <v>789</v>
      </c>
      <c r="D804" s="35">
        <v>245075</v>
      </c>
      <c r="E804" s="36">
        <v>734</v>
      </c>
      <c r="F804" s="58">
        <f t="shared" si="314"/>
        <v>2.8656960599160706</v>
      </c>
      <c r="G804" s="52">
        <v>58</v>
      </c>
      <c r="H804" s="52">
        <v>309</v>
      </c>
      <c r="I804" s="37">
        <f t="shared" si="313"/>
        <v>18.770199999999999</v>
      </c>
      <c r="J804" s="37">
        <v>738</v>
      </c>
      <c r="K804" s="37">
        <v>745</v>
      </c>
      <c r="L804" s="37">
        <v>684</v>
      </c>
      <c r="M804" s="37">
        <v>643</v>
      </c>
      <c r="N804" s="48">
        <v>696</v>
      </c>
      <c r="O804" s="55">
        <v>739</v>
      </c>
      <c r="P804" s="45">
        <f t="shared" si="315"/>
        <v>745</v>
      </c>
      <c r="Q804" s="38">
        <f t="shared" si="316"/>
        <v>1.48</v>
      </c>
      <c r="R804" s="65">
        <v>8545600</v>
      </c>
      <c r="S804" s="65">
        <v>40064242</v>
      </c>
      <c r="T804" s="66">
        <f t="shared" si="317"/>
        <v>21.329743000000001</v>
      </c>
      <c r="U804" s="36">
        <v>171</v>
      </c>
      <c r="V804">
        <v>671</v>
      </c>
      <c r="W804">
        <f t="shared" si="330"/>
        <v>25.48</v>
      </c>
      <c r="X804" s="57">
        <v>398772.72697936901</v>
      </c>
      <c r="Y804" s="46">
        <v>486325</v>
      </c>
      <c r="Z804" s="37">
        <f t="shared" si="318"/>
        <v>0.42013600000000001</v>
      </c>
      <c r="AA804" s="37" t="str">
        <f t="shared" si="319"/>
        <v/>
      </c>
      <c r="AB804" s="37" t="str">
        <f t="shared" si="320"/>
        <v/>
      </c>
      <c r="AC804" s="76">
        <f t="shared" si="331"/>
        <v>829.45334862608195</v>
      </c>
      <c r="AD804" s="76">
        <f t="shared" si="332"/>
        <v>0</v>
      </c>
      <c r="AE804" s="76">
        <f t="shared" si="338"/>
        <v>0</v>
      </c>
      <c r="AF804" s="76" t="str">
        <f t="shared" si="333"/>
        <v/>
      </c>
      <c r="AG804" s="37" t="str">
        <f t="shared" si="321"/>
        <v/>
      </c>
      <c r="AH804" s="37" t="str">
        <f t="shared" si="322"/>
        <v/>
      </c>
      <c r="AI804" s="38">
        <f t="shared" si="334"/>
        <v>829.45</v>
      </c>
      <c r="AJ804" s="38">
        <f t="shared" si="323"/>
        <v>829.45</v>
      </c>
      <c r="AK804" s="36">
        <f t="shared" si="324"/>
        <v>441278</v>
      </c>
      <c r="AL804" s="39">
        <f t="shared" si="325"/>
        <v>0.12439734468690533</v>
      </c>
      <c r="AM804" s="36">
        <f t="shared" si="335"/>
        <v>24407.132219604886</v>
      </c>
      <c r="AN804" s="36">
        <f t="shared" si="336"/>
        <v>269482</v>
      </c>
      <c r="AO804" s="36">
        <f t="shared" si="326"/>
        <v>7340</v>
      </c>
      <c r="AP804" s="36">
        <f t="shared" si="327"/>
        <v>24316.25</v>
      </c>
      <c r="AQ804" s="36">
        <f t="shared" si="337"/>
        <v>237735</v>
      </c>
      <c r="AR804" s="40">
        <f t="shared" si="328"/>
        <v>269482</v>
      </c>
      <c r="AS804" s="37"/>
      <c r="AT804" s="37">
        <f t="shared" si="329"/>
        <v>1</v>
      </c>
    </row>
    <row r="805" spans="1:46" ht="15" customHeight="1" x14ac:dyDescent="0.25">
      <c r="A805" s="43">
        <v>10</v>
      </c>
      <c r="B805" s="43">
        <v>1100</v>
      </c>
      <c r="C805" s="44" t="s">
        <v>790</v>
      </c>
      <c r="D805" s="35">
        <v>0</v>
      </c>
      <c r="E805" s="36">
        <v>13297</v>
      </c>
      <c r="F805" s="58">
        <f t="shared" si="314"/>
        <v>4.1237536687558416</v>
      </c>
      <c r="G805" s="52">
        <v>287</v>
      </c>
      <c r="H805" s="52">
        <v>4798</v>
      </c>
      <c r="I805" s="37">
        <f t="shared" si="313"/>
        <v>5.9817</v>
      </c>
      <c r="J805" s="37">
        <v>2445</v>
      </c>
      <c r="K805" s="37">
        <v>2638</v>
      </c>
      <c r="L805" s="37">
        <v>3498</v>
      </c>
      <c r="M805" s="37">
        <v>6814</v>
      </c>
      <c r="N805" s="45">
        <v>10697</v>
      </c>
      <c r="O805" s="55">
        <v>13033</v>
      </c>
      <c r="P805" s="45">
        <f t="shared" si="315"/>
        <v>13033</v>
      </c>
      <c r="Q805" s="38">
        <f t="shared" si="316"/>
        <v>0</v>
      </c>
      <c r="R805" s="65">
        <v>251712300</v>
      </c>
      <c r="S805" s="65">
        <v>2131798000</v>
      </c>
      <c r="T805" s="66">
        <f t="shared" si="317"/>
        <v>11.807511999999999</v>
      </c>
      <c r="U805" s="36">
        <v>1766</v>
      </c>
      <c r="V805">
        <v>12773</v>
      </c>
      <c r="W805">
        <f t="shared" si="330"/>
        <v>13.83</v>
      </c>
      <c r="X805" s="57">
        <v>21836337.942584001</v>
      </c>
      <c r="Y805" s="46">
        <v>9025259</v>
      </c>
      <c r="Z805" s="37">
        <f t="shared" si="318"/>
        <v>0.42013600000000001</v>
      </c>
      <c r="AA805" s="37" t="str">
        <f t="shared" si="319"/>
        <v/>
      </c>
      <c r="AB805" s="37" t="str">
        <f t="shared" si="320"/>
        <v/>
      </c>
      <c r="AC805" s="76">
        <f t="shared" si="331"/>
        <v>0</v>
      </c>
      <c r="AD805" s="76">
        <f t="shared" si="332"/>
        <v>0</v>
      </c>
      <c r="AE805" s="76">
        <f t="shared" si="338"/>
        <v>656.44336055719998</v>
      </c>
      <c r="AF805" s="76" t="str">
        <f t="shared" si="333"/>
        <v/>
      </c>
      <c r="AG805" s="37" t="str">
        <f t="shared" si="321"/>
        <v/>
      </c>
      <c r="AH805" s="37" t="str">
        <f t="shared" si="322"/>
        <v/>
      </c>
      <c r="AI805" s="38">
        <f t="shared" si="334"/>
        <v>656.44</v>
      </c>
      <c r="AJ805" s="38">
        <f t="shared" si="323"/>
        <v>656.44</v>
      </c>
      <c r="AK805" s="36">
        <f t="shared" si="324"/>
        <v>0</v>
      </c>
      <c r="AL805" s="39">
        <f t="shared" si="325"/>
        <v>0.12439734468690533</v>
      </c>
      <c r="AM805" s="36">
        <f t="shared" si="335"/>
        <v>0</v>
      </c>
      <c r="AN805" s="36">
        <f t="shared" si="336"/>
        <v>0</v>
      </c>
      <c r="AO805" s="36">
        <f t="shared" si="326"/>
        <v>132970</v>
      </c>
      <c r="AP805" s="36">
        <f t="shared" si="327"/>
        <v>451262.95</v>
      </c>
      <c r="AQ805" s="36">
        <f t="shared" si="337"/>
        <v>-132970</v>
      </c>
      <c r="AR805" s="40">
        <f t="shared" si="328"/>
        <v>0</v>
      </c>
      <c r="AS805" s="37"/>
      <c r="AT805" s="37">
        <f t="shared" si="329"/>
        <v>0</v>
      </c>
    </row>
    <row r="806" spans="1:46" ht="15" customHeight="1" x14ac:dyDescent="0.25">
      <c r="A806" s="43">
        <v>80</v>
      </c>
      <c r="B806" s="43">
        <v>9500</v>
      </c>
      <c r="C806" s="44" t="s">
        <v>791</v>
      </c>
      <c r="D806" s="35">
        <v>1863884</v>
      </c>
      <c r="E806" s="36">
        <v>4311</v>
      </c>
      <c r="F806" s="58">
        <f t="shared" si="314"/>
        <v>3.634578022853888</v>
      </c>
      <c r="G806" s="52">
        <v>455</v>
      </c>
      <c r="H806" s="52">
        <v>2116</v>
      </c>
      <c r="I806" s="37">
        <f t="shared" si="313"/>
        <v>21.502800000000001</v>
      </c>
      <c r="J806" s="37">
        <v>4640</v>
      </c>
      <c r="K806" s="37">
        <v>4699</v>
      </c>
      <c r="L806" s="37">
        <v>4131</v>
      </c>
      <c r="M806" s="37">
        <v>4294</v>
      </c>
      <c r="N806" s="45">
        <v>4088</v>
      </c>
      <c r="O806" s="55">
        <v>4325</v>
      </c>
      <c r="P806" s="45">
        <f t="shared" si="315"/>
        <v>4699</v>
      </c>
      <c r="Q806" s="38">
        <f t="shared" si="316"/>
        <v>8.26</v>
      </c>
      <c r="R806" s="65">
        <v>74983300</v>
      </c>
      <c r="S806" s="65">
        <v>275873894</v>
      </c>
      <c r="T806" s="66">
        <f t="shared" si="317"/>
        <v>27.180281000000001</v>
      </c>
      <c r="U806" s="36">
        <v>894</v>
      </c>
      <c r="V806">
        <v>4283</v>
      </c>
      <c r="W806">
        <f t="shared" si="330"/>
        <v>20.87</v>
      </c>
      <c r="X806" s="57">
        <v>2488473.8960562157</v>
      </c>
      <c r="Y806" s="46">
        <v>1271173</v>
      </c>
      <c r="Z806" s="37">
        <f t="shared" si="318"/>
        <v>0.42013600000000001</v>
      </c>
      <c r="AA806" s="37" t="str">
        <f t="shared" si="319"/>
        <v/>
      </c>
      <c r="AB806" s="37" t="str">
        <f t="shared" si="320"/>
        <v/>
      </c>
      <c r="AC806" s="76">
        <f t="shared" si="331"/>
        <v>0</v>
      </c>
      <c r="AD806" s="76">
        <f t="shared" si="332"/>
        <v>1177.5568945672499</v>
      </c>
      <c r="AE806" s="76">
        <f t="shared" si="338"/>
        <v>0</v>
      </c>
      <c r="AF806" s="76" t="str">
        <f t="shared" si="333"/>
        <v/>
      </c>
      <c r="AG806" s="37" t="str">
        <f t="shared" si="321"/>
        <v/>
      </c>
      <c r="AH806" s="37" t="str">
        <f t="shared" si="322"/>
        <v/>
      </c>
      <c r="AI806" s="38">
        <f t="shared" si="334"/>
        <v>1177.56</v>
      </c>
      <c r="AJ806" s="38">
        <f t="shared" si="323"/>
        <v>1177.56</v>
      </c>
      <c r="AK806" s="36">
        <f t="shared" si="324"/>
        <v>4030964</v>
      </c>
      <c r="AL806" s="39">
        <f t="shared" si="325"/>
        <v>0.12439734468690533</v>
      </c>
      <c r="AM806" s="36">
        <f t="shared" si="335"/>
        <v>269578.99772409879</v>
      </c>
      <c r="AN806" s="36">
        <f t="shared" si="336"/>
        <v>2133463</v>
      </c>
      <c r="AO806" s="36">
        <f t="shared" si="326"/>
        <v>43110</v>
      </c>
      <c r="AP806" s="36">
        <f t="shared" si="327"/>
        <v>63558.65</v>
      </c>
      <c r="AQ806" s="36">
        <f t="shared" si="337"/>
        <v>1820774</v>
      </c>
      <c r="AR806" s="40">
        <f t="shared" si="328"/>
        <v>2133463</v>
      </c>
      <c r="AS806" s="37"/>
      <c r="AT806" s="37">
        <f t="shared" si="329"/>
        <v>1</v>
      </c>
    </row>
    <row r="807" spans="1:46" ht="15" customHeight="1" x14ac:dyDescent="0.25">
      <c r="A807" s="43">
        <v>48</v>
      </c>
      <c r="B807" s="43">
        <v>900</v>
      </c>
      <c r="C807" s="44" t="s">
        <v>792</v>
      </c>
      <c r="D807" s="35">
        <v>0</v>
      </c>
      <c r="E807" s="36">
        <v>240</v>
      </c>
      <c r="F807" s="58">
        <f t="shared" si="314"/>
        <v>2.3802112417116059</v>
      </c>
      <c r="G807" s="52">
        <v>29</v>
      </c>
      <c r="H807" s="52">
        <v>239</v>
      </c>
      <c r="I807" s="37">
        <f t="shared" si="313"/>
        <v>12.133900000000001</v>
      </c>
      <c r="J807" s="37">
        <v>208</v>
      </c>
      <c r="K807" s="37">
        <v>271</v>
      </c>
      <c r="L807" s="37">
        <v>197</v>
      </c>
      <c r="M807" s="37">
        <v>314</v>
      </c>
      <c r="N807" s="48">
        <v>206</v>
      </c>
      <c r="O807" s="55">
        <v>235</v>
      </c>
      <c r="P807" s="45">
        <f t="shared" si="315"/>
        <v>314</v>
      </c>
      <c r="Q807" s="38">
        <f t="shared" si="316"/>
        <v>23.57</v>
      </c>
      <c r="R807" s="65">
        <v>2778300</v>
      </c>
      <c r="S807" s="65">
        <v>63226079</v>
      </c>
      <c r="T807" s="66">
        <f t="shared" si="317"/>
        <v>4.3942310000000004</v>
      </c>
      <c r="U807" s="36">
        <v>106</v>
      </c>
      <c r="V807">
        <v>310</v>
      </c>
      <c r="W807">
        <f t="shared" si="330"/>
        <v>34.19</v>
      </c>
      <c r="X807" s="57">
        <v>435783.49230888102</v>
      </c>
      <c r="Y807" s="46">
        <v>247025</v>
      </c>
      <c r="Z807" s="37">
        <f t="shared" si="318"/>
        <v>0.42013600000000001</v>
      </c>
      <c r="AA807" s="37" t="str">
        <f t="shared" si="319"/>
        <v/>
      </c>
      <c r="AB807" s="37" t="str">
        <f t="shared" si="320"/>
        <v/>
      </c>
      <c r="AC807" s="76">
        <f t="shared" si="331"/>
        <v>722.22091843553437</v>
      </c>
      <c r="AD807" s="76">
        <f t="shared" si="332"/>
        <v>0</v>
      </c>
      <c r="AE807" s="76">
        <f t="shared" si="338"/>
        <v>0</v>
      </c>
      <c r="AF807" s="76" t="str">
        <f t="shared" si="333"/>
        <v/>
      </c>
      <c r="AG807" s="37" t="str">
        <f t="shared" si="321"/>
        <v/>
      </c>
      <c r="AH807" s="37" t="str">
        <f t="shared" si="322"/>
        <v/>
      </c>
      <c r="AI807" s="38">
        <f t="shared" si="334"/>
        <v>722.22</v>
      </c>
      <c r="AJ807" s="38">
        <f t="shared" si="323"/>
        <v>722.22</v>
      </c>
      <c r="AK807" s="36">
        <f t="shared" si="324"/>
        <v>0</v>
      </c>
      <c r="AL807" s="39">
        <f t="shared" si="325"/>
        <v>0.12439734468690533</v>
      </c>
      <c r="AM807" s="36">
        <f t="shared" si="335"/>
        <v>0</v>
      </c>
      <c r="AN807" s="36">
        <f t="shared" si="336"/>
        <v>0</v>
      </c>
      <c r="AO807" s="36">
        <f t="shared" si="326"/>
        <v>2400</v>
      </c>
      <c r="AP807" s="36">
        <f t="shared" si="327"/>
        <v>12351.25</v>
      </c>
      <c r="AQ807" s="36">
        <f t="shared" si="337"/>
        <v>-2400</v>
      </c>
      <c r="AR807" s="40">
        <f t="shared" si="328"/>
        <v>0</v>
      </c>
      <c r="AS807" s="37"/>
      <c r="AT807" s="37">
        <f t="shared" si="329"/>
        <v>0</v>
      </c>
    </row>
    <row r="808" spans="1:46" ht="15" customHeight="1" x14ac:dyDescent="0.25">
      <c r="A808" s="43">
        <v>73</v>
      </c>
      <c r="B808" s="43">
        <v>3300</v>
      </c>
      <c r="C808" s="44" t="s">
        <v>793</v>
      </c>
      <c r="D808" s="35">
        <v>0</v>
      </c>
      <c r="E808" s="36">
        <v>8368</v>
      </c>
      <c r="F808" s="58">
        <f t="shared" si="314"/>
        <v>3.9226216715231992</v>
      </c>
      <c r="G808" s="52">
        <v>159</v>
      </c>
      <c r="H808" s="52">
        <v>3850</v>
      </c>
      <c r="I808" s="37">
        <f t="shared" si="313"/>
        <v>4.1299000000000001</v>
      </c>
      <c r="J808" s="37">
        <v>2824</v>
      </c>
      <c r="K808" s="37">
        <v>3496</v>
      </c>
      <c r="L808" s="37">
        <v>5020</v>
      </c>
      <c r="M808" s="37">
        <v>6568</v>
      </c>
      <c r="N808" s="45">
        <v>6715</v>
      </c>
      <c r="O808" s="55">
        <v>8341</v>
      </c>
      <c r="P808" s="45">
        <f t="shared" si="315"/>
        <v>8341</v>
      </c>
      <c r="Q808" s="38">
        <f t="shared" si="316"/>
        <v>0</v>
      </c>
      <c r="R808" s="65">
        <v>423699600</v>
      </c>
      <c r="S808" s="65">
        <v>861615900</v>
      </c>
      <c r="T808" s="66">
        <f t="shared" si="317"/>
        <v>49.174998000000002</v>
      </c>
      <c r="U808" s="36">
        <v>1725</v>
      </c>
      <c r="V808">
        <v>8245</v>
      </c>
      <c r="W808">
        <f t="shared" si="330"/>
        <v>20.92</v>
      </c>
      <c r="X808" s="57">
        <v>13159684.425375</v>
      </c>
      <c r="Y808" s="46">
        <v>8972589</v>
      </c>
      <c r="Z808" s="37">
        <f t="shared" si="318"/>
        <v>0.42013600000000001</v>
      </c>
      <c r="AA808" s="37" t="str">
        <f t="shared" si="319"/>
        <v/>
      </c>
      <c r="AB808" s="37" t="str">
        <f t="shared" si="320"/>
        <v/>
      </c>
      <c r="AC808" s="76">
        <f t="shared" si="331"/>
        <v>0</v>
      </c>
      <c r="AD808" s="76">
        <f t="shared" si="332"/>
        <v>1124.6880973504999</v>
      </c>
      <c r="AE808" s="76">
        <f t="shared" si="338"/>
        <v>0</v>
      </c>
      <c r="AF808" s="76" t="str">
        <f t="shared" si="333"/>
        <v/>
      </c>
      <c r="AG808" s="37" t="str">
        <f t="shared" si="321"/>
        <v/>
      </c>
      <c r="AH808" s="37" t="str">
        <f t="shared" si="322"/>
        <v/>
      </c>
      <c r="AI808" s="38">
        <f t="shared" si="334"/>
        <v>1124.69</v>
      </c>
      <c r="AJ808" s="38">
        <f t="shared" si="323"/>
        <v>1124.69</v>
      </c>
      <c r="AK808" s="36">
        <f t="shared" si="324"/>
        <v>3882549</v>
      </c>
      <c r="AL808" s="39">
        <f t="shared" si="325"/>
        <v>0.12439734468690533</v>
      </c>
      <c r="AM808" s="36">
        <f t="shared" si="335"/>
        <v>482978.78621679964</v>
      </c>
      <c r="AN808" s="36">
        <f t="shared" si="336"/>
        <v>482979</v>
      </c>
      <c r="AO808" s="36">
        <f t="shared" si="326"/>
        <v>83680</v>
      </c>
      <c r="AP808" s="36">
        <f t="shared" si="327"/>
        <v>448629.45</v>
      </c>
      <c r="AQ808" s="36">
        <f t="shared" si="337"/>
        <v>-83680</v>
      </c>
      <c r="AR808" s="40">
        <f t="shared" si="328"/>
        <v>482979</v>
      </c>
      <c r="AS808" s="37"/>
      <c r="AT808" s="37">
        <f t="shared" si="329"/>
        <v>1</v>
      </c>
    </row>
    <row r="809" spans="1:46" ht="15" customHeight="1" x14ac:dyDescent="0.25">
      <c r="A809" s="43">
        <v>81</v>
      </c>
      <c r="B809" s="43">
        <v>700</v>
      </c>
      <c r="C809" s="44" t="s">
        <v>794</v>
      </c>
      <c r="D809" s="35">
        <v>53431</v>
      </c>
      <c r="E809" s="36">
        <v>200</v>
      </c>
      <c r="F809" s="58">
        <f t="shared" si="314"/>
        <v>2.3010299956639813</v>
      </c>
      <c r="G809" s="52">
        <v>25</v>
      </c>
      <c r="H809" s="52">
        <v>96</v>
      </c>
      <c r="I809" s="37">
        <f t="shared" si="313"/>
        <v>26.041700000000002</v>
      </c>
      <c r="J809" s="37">
        <v>285</v>
      </c>
      <c r="K809" s="37">
        <v>249</v>
      </c>
      <c r="L809" s="37">
        <v>243</v>
      </c>
      <c r="M809" s="37">
        <v>242</v>
      </c>
      <c r="N809" s="48">
        <v>229</v>
      </c>
      <c r="O809" s="55">
        <v>201</v>
      </c>
      <c r="P809" s="45">
        <f t="shared" si="315"/>
        <v>285</v>
      </c>
      <c r="Q809" s="38">
        <f t="shared" si="316"/>
        <v>29.82</v>
      </c>
      <c r="R809" s="65">
        <v>1209200</v>
      </c>
      <c r="S809" s="65">
        <v>9695800</v>
      </c>
      <c r="T809" s="66">
        <f t="shared" si="317"/>
        <v>12.471379000000001</v>
      </c>
      <c r="U809" s="36">
        <v>42</v>
      </c>
      <c r="V809">
        <v>182</v>
      </c>
      <c r="W809">
        <f t="shared" si="330"/>
        <v>23.08</v>
      </c>
      <c r="X809" s="57">
        <v>107783.82620369599</v>
      </c>
      <c r="Y809" s="46">
        <v>138780</v>
      </c>
      <c r="Z809" s="37">
        <f t="shared" si="318"/>
        <v>0.42013600000000001</v>
      </c>
      <c r="AA809" s="37" t="str">
        <f t="shared" si="319"/>
        <v/>
      </c>
      <c r="AB809" s="37" t="str">
        <f t="shared" si="320"/>
        <v/>
      </c>
      <c r="AC809" s="76">
        <f t="shared" si="331"/>
        <v>704.73160235227317</v>
      </c>
      <c r="AD809" s="76">
        <f t="shared" si="332"/>
        <v>0</v>
      </c>
      <c r="AE809" s="76">
        <f t="shared" si="338"/>
        <v>0</v>
      </c>
      <c r="AF809" s="76" t="str">
        <f t="shared" si="333"/>
        <v/>
      </c>
      <c r="AG809" s="37" t="str">
        <f t="shared" si="321"/>
        <v/>
      </c>
      <c r="AH809" s="37" t="str">
        <f t="shared" si="322"/>
        <v/>
      </c>
      <c r="AI809" s="38">
        <f t="shared" si="334"/>
        <v>704.73</v>
      </c>
      <c r="AJ809" s="38">
        <f t="shared" si="323"/>
        <v>704.73</v>
      </c>
      <c r="AK809" s="36">
        <f t="shared" si="324"/>
        <v>95662</v>
      </c>
      <c r="AL809" s="39">
        <f t="shared" si="325"/>
        <v>0.12439734468690533</v>
      </c>
      <c r="AM809" s="36">
        <f t="shared" si="335"/>
        <v>5253.4242634726988</v>
      </c>
      <c r="AN809" s="36">
        <f t="shared" si="336"/>
        <v>58684</v>
      </c>
      <c r="AO809" s="36">
        <f t="shared" si="326"/>
        <v>2000</v>
      </c>
      <c r="AP809" s="36">
        <f t="shared" si="327"/>
        <v>6939</v>
      </c>
      <c r="AQ809" s="36">
        <f t="shared" si="337"/>
        <v>51431</v>
      </c>
      <c r="AR809" s="40">
        <f t="shared" si="328"/>
        <v>58684</v>
      </c>
      <c r="AS809" s="37"/>
      <c r="AT809" s="37">
        <f t="shared" si="329"/>
        <v>1</v>
      </c>
    </row>
    <row r="810" spans="1:46" ht="15" customHeight="1" x14ac:dyDescent="0.25">
      <c r="A810" s="43">
        <v>11</v>
      </c>
      <c r="B810" s="43">
        <v>2300</v>
      </c>
      <c r="C810" s="44" t="s">
        <v>795</v>
      </c>
      <c r="D810" s="35">
        <v>24697</v>
      </c>
      <c r="E810" s="36">
        <v>980</v>
      </c>
      <c r="F810" s="58">
        <f t="shared" si="314"/>
        <v>2.9912260756924947</v>
      </c>
      <c r="G810" s="52">
        <v>54</v>
      </c>
      <c r="H810" s="52">
        <v>623</v>
      </c>
      <c r="I810" s="37">
        <f t="shared" ref="I810:I873" si="339">ROUND(G810/H810,6)*100</f>
        <v>8.6677</v>
      </c>
      <c r="J810" s="37">
        <v>1073</v>
      </c>
      <c r="K810" s="37">
        <v>970</v>
      </c>
      <c r="L810" s="37">
        <v>950</v>
      </c>
      <c r="M810" s="37">
        <v>1069</v>
      </c>
      <c r="N810" s="48">
        <v>941</v>
      </c>
      <c r="O810" s="55">
        <v>966</v>
      </c>
      <c r="P810" s="45">
        <f t="shared" si="315"/>
        <v>1073</v>
      </c>
      <c r="Q810" s="38">
        <f t="shared" si="316"/>
        <v>8.67</v>
      </c>
      <c r="R810" s="65">
        <v>33678700</v>
      </c>
      <c r="S810" s="65">
        <v>168959440</v>
      </c>
      <c r="T810" s="66">
        <f t="shared" si="317"/>
        <v>19.933008999999998</v>
      </c>
      <c r="U810" s="36">
        <v>303</v>
      </c>
      <c r="V810">
        <v>949</v>
      </c>
      <c r="W810">
        <f t="shared" si="330"/>
        <v>31.93</v>
      </c>
      <c r="X810" s="57">
        <v>1590299.1668984101</v>
      </c>
      <c r="Y810" s="46">
        <v>1077630</v>
      </c>
      <c r="Z810" s="37">
        <f t="shared" si="318"/>
        <v>0.42013600000000001</v>
      </c>
      <c r="AA810" s="37" t="str">
        <f t="shared" si="319"/>
        <v/>
      </c>
      <c r="AB810" s="37" t="str">
        <f t="shared" si="320"/>
        <v/>
      </c>
      <c r="AC810" s="76">
        <f t="shared" si="331"/>
        <v>857.18004192073113</v>
      </c>
      <c r="AD810" s="76">
        <f t="shared" si="332"/>
        <v>0</v>
      </c>
      <c r="AE810" s="76">
        <f t="shared" si="338"/>
        <v>0</v>
      </c>
      <c r="AF810" s="76" t="str">
        <f t="shared" si="333"/>
        <v/>
      </c>
      <c r="AG810" s="37" t="str">
        <f t="shared" si="321"/>
        <v/>
      </c>
      <c r="AH810" s="37" t="str">
        <f t="shared" si="322"/>
        <v/>
      </c>
      <c r="AI810" s="38">
        <f t="shared" si="334"/>
        <v>857.18</v>
      </c>
      <c r="AJ810" s="38">
        <f t="shared" si="323"/>
        <v>857.18</v>
      </c>
      <c r="AK810" s="36">
        <f t="shared" si="324"/>
        <v>171894</v>
      </c>
      <c r="AL810" s="39">
        <f t="shared" si="325"/>
        <v>0.12439734468690533</v>
      </c>
      <c r="AM810" s="36">
        <f t="shared" si="335"/>
        <v>18310.915945878405</v>
      </c>
      <c r="AN810" s="36">
        <f t="shared" si="336"/>
        <v>43008</v>
      </c>
      <c r="AO810" s="36">
        <f t="shared" si="326"/>
        <v>9800</v>
      </c>
      <c r="AP810" s="36">
        <f t="shared" si="327"/>
        <v>53881.5</v>
      </c>
      <c r="AQ810" s="36">
        <f t="shared" si="337"/>
        <v>14897</v>
      </c>
      <c r="AR810" s="40">
        <f t="shared" si="328"/>
        <v>43008</v>
      </c>
      <c r="AS810" s="37"/>
      <c r="AT810" s="37">
        <f t="shared" si="329"/>
        <v>1</v>
      </c>
    </row>
    <row r="811" spans="1:46" ht="15" customHeight="1" x14ac:dyDescent="0.25">
      <c r="A811" s="43">
        <v>64</v>
      </c>
      <c r="B811" s="43">
        <v>1500</v>
      </c>
      <c r="C811" s="44" t="s">
        <v>796</v>
      </c>
      <c r="D811" s="35">
        <v>311581</v>
      </c>
      <c r="E811" s="36">
        <v>744</v>
      </c>
      <c r="F811" s="58">
        <f t="shared" si="314"/>
        <v>2.8715729355458786</v>
      </c>
      <c r="G811" s="52">
        <v>97</v>
      </c>
      <c r="H811" s="52">
        <v>366</v>
      </c>
      <c r="I811" s="37">
        <f t="shared" si="339"/>
        <v>26.502700000000001</v>
      </c>
      <c r="J811" s="37">
        <v>756</v>
      </c>
      <c r="K811" s="37">
        <v>753</v>
      </c>
      <c r="L811" s="37">
        <v>625</v>
      </c>
      <c r="M811" s="37">
        <v>599</v>
      </c>
      <c r="N811" s="48">
        <v>871</v>
      </c>
      <c r="O811" s="55">
        <v>751</v>
      </c>
      <c r="P811" s="45">
        <f t="shared" si="315"/>
        <v>871</v>
      </c>
      <c r="Q811" s="38">
        <f t="shared" si="316"/>
        <v>14.58</v>
      </c>
      <c r="R811" s="65">
        <v>6444100</v>
      </c>
      <c r="S811" s="65">
        <v>23700432</v>
      </c>
      <c r="T811" s="66">
        <f t="shared" si="317"/>
        <v>27.189800000000002</v>
      </c>
      <c r="U811" s="36">
        <v>131</v>
      </c>
      <c r="V811">
        <v>707</v>
      </c>
      <c r="W811">
        <f t="shared" si="330"/>
        <v>18.53</v>
      </c>
      <c r="X811" s="57">
        <v>286135.46565513202</v>
      </c>
      <c r="Y811" s="46">
        <v>290587</v>
      </c>
      <c r="Z811" s="37">
        <f t="shared" si="318"/>
        <v>0.42013600000000001</v>
      </c>
      <c r="AA811" s="37" t="str">
        <f t="shared" si="319"/>
        <v/>
      </c>
      <c r="AB811" s="37" t="str">
        <f t="shared" si="320"/>
        <v/>
      </c>
      <c r="AC811" s="76">
        <f t="shared" si="331"/>
        <v>830.75141528456697</v>
      </c>
      <c r="AD811" s="76">
        <f t="shared" si="332"/>
        <v>0</v>
      </c>
      <c r="AE811" s="76">
        <f t="shared" si="338"/>
        <v>0</v>
      </c>
      <c r="AF811" s="76" t="str">
        <f t="shared" si="333"/>
        <v/>
      </c>
      <c r="AG811" s="37" t="str">
        <f t="shared" si="321"/>
        <v/>
      </c>
      <c r="AH811" s="37" t="str">
        <f t="shared" si="322"/>
        <v/>
      </c>
      <c r="AI811" s="38">
        <f t="shared" si="334"/>
        <v>830.75</v>
      </c>
      <c r="AJ811" s="38">
        <f t="shared" si="323"/>
        <v>830.75</v>
      </c>
      <c r="AK811" s="36">
        <f t="shared" si="324"/>
        <v>497862</v>
      </c>
      <c r="AL811" s="39">
        <f t="shared" si="325"/>
        <v>0.12439734468690533</v>
      </c>
      <c r="AM811" s="36">
        <f t="shared" si="335"/>
        <v>23172.861765621412</v>
      </c>
      <c r="AN811" s="36">
        <f t="shared" si="336"/>
        <v>334754</v>
      </c>
      <c r="AO811" s="36">
        <f t="shared" si="326"/>
        <v>7440</v>
      </c>
      <c r="AP811" s="36">
        <f t="shared" si="327"/>
        <v>14529.35</v>
      </c>
      <c r="AQ811" s="36">
        <f t="shared" si="337"/>
        <v>304141</v>
      </c>
      <c r="AR811" s="40">
        <f t="shared" si="328"/>
        <v>334754</v>
      </c>
      <c r="AS811" s="37"/>
      <c r="AT811" s="37">
        <f t="shared" si="329"/>
        <v>1</v>
      </c>
    </row>
    <row r="812" spans="1:46" ht="15" customHeight="1" x14ac:dyDescent="0.25">
      <c r="A812" s="43">
        <v>22</v>
      </c>
      <c r="B812" s="43">
        <v>1100</v>
      </c>
      <c r="C812" s="44" t="s">
        <v>797</v>
      </c>
      <c r="D812" s="35">
        <v>21243</v>
      </c>
      <c r="E812" s="36">
        <v>66</v>
      </c>
      <c r="F812" s="58">
        <f t="shared" si="314"/>
        <v>1.8195439355418688</v>
      </c>
      <c r="G812" s="52">
        <v>19</v>
      </c>
      <c r="H812" s="52">
        <v>33</v>
      </c>
      <c r="I812" s="37">
        <f t="shared" si="339"/>
        <v>57.575800000000001</v>
      </c>
      <c r="J812" s="37">
        <v>152</v>
      </c>
      <c r="K812" s="37">
        <v>118</v>
      </c>
      <c r="L812" s="37">
        <v>86</v>
      </c>
      <c r="M812" s="37">
        <v>88</v>
      </c>
      <c r="N812" s="48">
        <v>73</v>
      </c>
      <c r="O812" s="55">
        <v>69</v>
      </c>
      <c r="P812" s="45">
        <f t="shared" si="315"/>
        <v>152</v>
      </c>
      <c r="Q812" s="38">
        <f t="shared" si="316"/>
        <v>56.58</v>
      </c>
      <c r="R812" s="65">
        <v>161100</v>
      </c>
      <c r="S812" s="65">
        <v>1090100</v>
      </c>
      <c r="T812" s="66">
        <f t="shared" si="317"/>
        <v>14.778461</v>
      </c>
      <c r="U812" s="36">
        <v>18</v>
      </c>
      <c r="V812">
        <v>73</v>
      </c>
      <c r="W812">
        <f t="shared" si="330"/>
        <v>24.66</v>
      </c>
      <c r="X812" s="57">
        <v>10355.458205770199</v>
      </c>
      <c r="Y812" s="46">
        <v>35628</v>
      </c>
      <c r="Z812" s="37">
        <f t="shared" si="318"/>
        <v>0.42013600000000001</v>
      </c>
      <c r="AA812" s="37" t="str">
        <f t="shared" si="319"/>
        <v/>
      </c>
      <c r="AB812" s="37" t="str">
        <f t="shared" si="320"/>
        <v/>
      </c>
      <c r="AC812" s="76">
        <f t="shared" si="331"/>
        <v>598.38240585068138</v>
      </c>
      <c r="AD812" s="76">
        <f t="shared" si="332"/>
        <v>0</v>
      </c>
      <c r="AE812" s="76">
        <f t="shared" si="338"/>
        <v>0</v>
      </c>
      <c r="AF812" s="76" t="str">
        <f t="shared" si="333"/>
        <v/>
      </c>
      <c r="AG812" s="37" t="str">
        <f t="shared" si="321"/>
        <v/>
      </c>
      <c r="AH812" s="37" t="str">
        <f t="shared" si="322"/>
        <v/>
      </c>
      <c r="AI812" s="38">
        <f t="shared" si="334"/>
        <v>598.38</v>
      </c>
      <c r="AJ812" s="38">
        <f t="shared" si="323"/>
        <v>598.38</v>
      </c>
      <c r="AK812" s="36">
        <f t="shared" si="324"/>
        <v>35142</v>
      </c>
      <c r="AL812" s="39">
        <f t="shared" si="325"/>
        <v>0.12439734468690533</v>
      </c>
      <c r="AM812" s="36">
        <f t="shared" si="335"/>
        <v>1728.9986938032971</v>
      </c>
      <c r="AN812" s="36">
        <f t="shared" si="336"/>
        <v>22972</v>
      </c>
      <c r="AO812" s="36">
        <f t="shared" si="326"/>
        <v>660</v>
      </c>
      <c r="AP812" s="36">
        <f t="shared" si="327"/>
        <v>1781.4</v>
      </c>
      <c r="AQ812" s="36">
        <f t="shared" si="337"/>
        <v>20583</v>
      </c>
      <c r="AR812" s="40">
        <f t="shared" si="328"/>
        <v>22972</v>
      </c>
      <c r="AS812" s="37"/>
      <c r="AT812" s="37">
        <f t="shared" si="329"/>
        <v>1</v>
      </c>
    </row>
    <row r="813" spans="1:46" ht="15" customHeight="1" x14ac:dyDescent="0.25">
      <c r="A813" s="43">
        <v>50</v>
      </c>
      <c r="B813" s="43">
        <v>1400</v>
      </c>
      <c r="C813" s="44" t="s">
        <v>798</v>
      </c>
      <c r="D813" s="35">
        <v>36274</v>
      </c>
      <c r="E813" s="36">
        <v>169</v>
      </c>
      <c r="F813" s="58">
        <f t="shared" si="314"/>
        <v>2.2278867046136734</v>
      </c>
      <c r="G813" s="52">
        <v>37</v>
      </c>
      <c r="H813" s="52">
        <v>66</v>
      </c>
      <c r="I813" s="37">
        <f t="shared" si="339"/>
        <v>56.060600000000008</v>
      </c>
      <c r="J813" s="37">
        <v>189</v>
      </c>
      <c r="K813" s="37">
        <v>176</v>
      </c>
      <c r="L813" s="37">
        <v>170</v>
      </c>
      <c r="M813" s="37">
        <v>196</v>
      </c>
      <c r="N813" s="48">
        <v>151</v>
      </c>
      <c r="O813" s="55">
        <v>164</v>
      </c>
      <c r="P813" s="45">
        <f t="shared" si="315"/>
        <v>196</v>
      </c>
      <c r="Q813" s="38">
        <f t="shared" si="316"/>
        <v>13.78</v>
      </c>
      <c r="R813" s="65">
        <v>1362000</v>
      </c>
      <c r="S813" s="65">
        <v>10651300</v>
      </c>
      <c r="T813" s="66">
        <f t="shared" si="317"/>
        <v>12.787172</v>
      </c>
      <c r="U813" s="36">
        <v>12</v>
      </c>
      <c r="V813">
        <v>177</v>
      </c>
      <c r="W813">
        <f t="shared" si="330"/>
        <v>6.78</v>
      </c>
      <c r="X813" s="57">
        <v>95692.104857803701</v>
      </c>
      <c r="Y813" s="46">
        <v>53805</v>
      </c>
      <c r="Z813" s="37">
        <f t="shared" si="318"/>
        <v>0.42013600000000001</v>
      </c>
      <c r="AA813" s="37" t="str">
        <f t="shared" si="319"/>
        <v/>
      </c>
      <c r="AB813" s="37" t="str">
        <f t="shared" si="320"/>
        <v/>
      </c>
      <c r="AC813" s="76">
        <f t="shared" si="331"/>
        <v>688.57593165495439</v>
      </c>
      <c r="AD813" s="76">
        <f t="shared" si="332"/>
        <v>0</v>
      </c>
      <c r="AE813" s="76">
        <f t="shared" si="338"/>
        <v>0</v>
      </c>
      <c r="AF813" s="76" t="str">
        <f t="shared" si="333"/>
        <v/>
      </c>
      <c r="AG813" s="37" t="str">
        <f t="shared" si="321"/>
        <v/>
      </c>
      <c r="AH813" s="37" t="str">
        <f t="shared" si="322"/>
        <v/>
      </c>
      <c r="AI813" s="38">
        <f t="shared" si="334"/>
        <v>688.58</v>
      </c>
      <c r="AJ813" s="38">
        <f t="shared" si="323"/>
        <v>688.58</v>
      </c>
      <c r="AK813" s="36">
        <f t="shared" si="324"/>
        <v>76166</v>
      </c>
      <c r="AL813" s="39">
        <f t="shared" si="325"/>
        <v>0.12439734468690533</v>
      </c>
      <c r="AM813" s="36">
        <f t="shared" si="335"/>
        <v>4962.4588742500273</v>
      </c>
      <c r="AN813" s="36">
        <f t="shared" si="336"/>
        <v>41236</v>
      </c>
      <c r="AO813" s="36">
        <f t="shared" si="326"/>
        <v>1690</v>
      </c>
      <c r="AP813" s="36">
        <f t="shared" si="327"/>
        <v>2690.25</v>
      </c>
      <c r="AQ813" s="36">
        <f t="shared" si="337"/>
        <v>34584</v>
      </c>
      <c r="AR813" s="40">
        <f t="shared" si="328"/>
        <v>41236</v>
      </c>
      <c r="AS813" s="37"/>
      <c r="AT813" s="37">
        <f t="shared" si="329"/>
        <v>1</v>
      </c>
    </row>
    <row r="814" spans="1:46" ht="15" customHeight="1" x14ac:dyDescent="0.25">
      <c r="A814" s="43">
        <v>25</v>
      </c>
      <c r="B814" s="43">
        <v>1200</v>
      </c>
      <c r="C814" s="44" t="s">
        <v>799</v>
      </c>
      <c r="D814" s="35">
        <v>276253</v>
      </c>
      <c r="E814" s="36">
        <v>1143</v>
      </c>
      <c r="F814" s="58">
        <f t="shared" si="314"/>
        <v>3.0580462303952816</v>
      </c>
      <c r="G814" s="52">
        <v>113</v>
      </c>
      <c r="H814" s="52">
        <v>527</v>
      </c>
      <c r="I814" s="37">
        <f t="shared" si="339"/>
        <v>21.4421</v>
      </c>
      <c r="J814" s="37">
        <v>574</v>
      </c>
      <c r="K814" s="37">
        <v>717</v>
      </c>
      <c r="L814" s="37">
        <v>847</v>
      </c>
      <c r="M814" s="37">
        <v>1007</v>
      </c>
      <c r="N814" s="45">
        <v>1086</v>
      </c>
      <c r="O814" s="55">
        <v>1113</v>
      </c>
      <c r="P814" s="45">
        <f t="shared" si="315"/>
        <v>1113</v>
      </c>
      <c r="Q814" s="38">
        <f t="shared" si="316"/>
        <v>0</v>
      </c>
      <c r="R814" s="65">
        <v>22841300</v>
      </c>
      <c r="S814" s="65">
        <v>119001100</v>
      </c>
      <c r="T814" s="66">
        <f t="shared" si="317"/>
        <v>19.194192000000001</v>
      </c>
      <c r="U814" s="36">
        <v>216</v>
      </c>
      <c r="V814">
        <v>1174</v>
      </c>
      <c r="W814">
        <f t="shared" si="330"/>
        <v>18.399999999999999</v>
      </c>
      <c r="X814" s="57">
        <v>1218738.24401055</v>
      </c>
      <c r="Y814" s="46">
        <v>899996</v>
      </c>
      <c r="Z814" s="37">
        <f t="shared" si="318"/>
        <v>0.42013600000000001</v>
      </c>
      <c r="AA814" s="37" t="str">
        <f t="shared" si="319"/>
        <v/>
      </c>
      <c r="AB814" s="37" t="str">
        <f t="shared" si="320"/>
        <v/>
      </c>
      <c r="AC814" s="76">
        <f t="shared" si="331"/>
        <v>871.93907723101859</v>
      </c>
      <c r="AD814" s="76">
        <f t="shared" si="332"/>
        <v>0</v>
      </c>
      <c r="AE814" s="76">
        <f t="shared" si="338"/>
        <v>0</v>
      </c>
      <c r="AF814" s="76" t="str">
        <f t="shared" si="333"/>
        <v/>
      </c>
      <c r="AG814" s="37" t="str">
        <f t="shared" si="321"/>
        <v/>
      </c>
      <c r="AH814" s="37" t="str">
        <f t="shared" si="322"/>
        <v/>
      </c>
      <c r="AI814" s="38">
        <f t="shared" si="334"/>
        <v>871.94</v>
      </c>
      <c r="AJ814" s="38">
        <f t="shared" si="323"/>
        <v>871.94</v>
      </c>
      <c r="AK814" s="36">
        <f t="shared" si="324"/>
        <v>484592</v>
      </c>
      <c r="AL814" s="39">
        <f t="shared" si="325"/>
        <v>0.12439734468690533</v>
      </c>
      <c r="AM814" s="36">
        <f t="shared" si="335"/>
        <v>25916.818394725171</v>
      </c>
      <c r="AN814" s="36">
        <f t="shared" si="336"/>
        <v>302170</v>
      </c>
      <c r="AO814" s="36">
        <f t="shared" si="326"/>
        <v>11430</v>
      </c>
      <c r="AP814" s="36">
        <f t="shared" si="327"/>
        <v>44999.8</v>
      </c>
      <c r="AQ814" s="36">
        <f t="shared" si="337"/>
        <v>264823</v>
      </c>
      <c r="AR814" s="40">
        <f t="shared" si="328"/>
        <v>302170</v>
      </c>
      <c r="AS814" s="37"/>
      <c r="AT814" s="37">
        <f t="shared" si="329"/>
        <v>1</v>
      </c>
    </row>
    <row r="815" spans="1:46" ht="15" customHeight="1" x14ac:dyDescent="0.25">
      <c r="A815" s="43">
        <v>64</v>
      </c>
      <c r="B815" s="43">
        <v>1600</v>
      </c>
      <c r="C815" s="44" t="s">
        <v>800</v>
      </c>
      <c r="D815" s="35">
        <v>20601</v>
      </c>
      <c r="E815" s="36">
        <v>75</v>
      </c>
      <c r="F815" s="58">
        <f t="shared" si="314"/>
        <v>1.8750612633917001</v>
      </c>
      <c r="G815" s="52">
        <v>19</v>
      </c>
      <c r="H815" s="52">
        <v>63</v>
      </c>
      <c r="I815" s="37">
        <f t="shared" si="339"/>
        <v>30.1587</v>
      </c>
      <c r="J815" s="37">
        <v>124</v>
      </c>
      <c r="K815" s="37">
        <v>118</v>
      </c>
      <c r="L815" s="37">
        <v>103</v>
      </c>
      <c r="M815" s="37">
        <v>103</v>
      </c>
      <c r="N815" s="48">
        <v>84</v>
      </c>
      <c r="O815" s="55">
        <v>72</v>
      </c>
      <c r="P815" s="45">
        <f t="shared" si="315"/>
        <v>124</v>
      </c>
      <c r="Q815" s="38">
        <f t="shared" si="316"/>
        <v>39.520000000000003</v>
      </c>
      <c r="R815" s="65">
        <v>456800</v>
      </c>
      <c r="S815" s="65">
        <v>3659090</v>
      </c>
      <c r="T815" s="66">
        <f t="shared" si="317"/>
        <v>12.483978</v>
      </c>
      <c r="U815" s="36">
        <v>34</v>
      </c>
      <c r="V815">
        <v>99</v>
      </c>
      <c r="W815">
        <f t="shared" si="330"/>
        <v>34.340000000000003</v>
      </c>
      <c r="X815" s="57">
        <v>34888.311648786897</v>
      </c>
      <c r="Y815" s="46">
        <v>46597</v>
      </c>
      <c r="Z815" s="37">
        <f t="shared" si="318"/>
        <v>0.42013600000000001</v>
      </c>
      <c r="AA815" s="37" t="str">
        <f t="shared" si="319"/>
        <v/>
      </c>
      <c r="AB815" s="37" t="str">
        <f t="shared" si="320"/>
        <v/>
      </c>
      <c r="AC815" s="76">
        <f t="shared" si="331"/>
        <v>610.64490667416851</v>
      </c>
      <c r="AD815" s="76">
        <f t="shared" si="332"/>
        <v>0</v>
      </c>
      <c r="AE815" s="76">
        <f t="shared" si="338"/>
        <v>0</v>
      </c>
      <c r="AF815" s="76" t="str">
        <f t="shared" si="333"/>
        <v/>
      </c>
      <c r="AG815" s="37" t="str">
        <f t="shared" si="321"/>
        <v/>
      </c>
      <c r="AH815" s="37" t="str">
        <f t="shared" si="322"/>
        <v/>
      </c>
      <c r="AI815" s="38">
        <f t="shared" si="334"/>
        <v>610.64</v>
      </c>
      <c r="AJ815" s="38">
        <f t="shared" si="323"/>
        <v>610.64</v>
      </c>
      <c r="AK815" s="36">
        <f t="shared" si="324"/>
        <v>31140</v>
      </c>
      <c r="AL815" s="39">
        <f t="shared" si="325"/>
        <v>0.12439734468690533</v>
      </c>
      <c r="AM815" s="36">
        <f t="shared" si="335"/>
        <v>1311.0236156552953</v>
      </c>
      <c r="AN815" s="36">
        <f t="shared" si="336"/>
        <v>21912</v>
      </c>
      <c r="AO815" s="36">
        <f t="shared" si="326"/>
        <v>750</v>
      </c>
      <c r="AP815" s="36">
        <f t="shared" si="327"/>
        <v>2329.85</v>
      </c>
      <c r="AQ815" s="36">
        <f t="shared" si="337"/>
        <v>19851</v>
      </c>
      <c r="AR815" s="40">
        <f t="shared" si="328"/>
        <v>21912</v>
      </c>
      <c r="AS815" s="37"/>
      <c r="AT815" s="37">
        <f t="shared" si="329"/>
        <v>1</v>
      </c>
    </row>
    <row r="816" spans="1:46" ht="15" customHeight="1" x14ac:dyDescent="0.25">
      <c r="A816" s="43">
        <v>31</v>
      </c>
      <c r="B816" s="43">
        <v>3700</v>
      </c>
      <c r="C816" s="44" t="s">
        <v>801</v>
      </c>
      <c r="D816" s="35">
        <v>16661</v>
      </c>
      <c r="E816" s="36">
        <v>165</v>
      </c>
      <c r="F816" s="58">
        <f t="shared" si="314"/>
        <v>2.2174839442139063</v>
      </c>
      <c r="G816" s="52">
        <v>12</v>
      </c>
      <c r="H816" s="52">
        <v>80</v>
      </c>
      <c r="I816" s="37">
        <f t="shared" si="339"/>
        <v>15</v>
      </c>
      <c r="J816" s="37">
        <v>148</v>
      </c>
      <c r="K816" s="37">
        <v>150</v>
      </c>
      <c r="L816" s="37">
        <v>137</v>
      </c>
      <c r="M816" s="37">
        <v>183</v>
      </c>
      <c r="N816" s="48">
        <v>181</v>
      </c>
      <c r="O816" s="55">
        <v>168</v>
      </c>
      <c r="P816" s="45">
        <f t="shared" si="315"/>
        <v>183</v>
      </c>
      <c r="Q816" s="38">
        <f t="shared" si="316"/>
        <v>9.84</v>
      </c>
      <c r="R816" s="65">
        <v>4412900</v>
      </c>
      <c r="S816" s="65">
        <v>13564119</v>
      </c>
      <c r="T816" s="66">
        <f t="shared" si="317"/>
        <v>32.533628</v>
      </c>
      <c r="U816" s="36">
        <v>44</v>
      </c>
      <c r="V816">
        <v>179</v>
      </c>
      <c r="W816">
        <f t="shared" si="330"/>
        <v>24.58</v>
      </c>
      <c r="X816" s="57">
        <v>141221.63601433401</v>
      </c>
      <c r="Y816" s="46">
        <v>75089.929999999993</v>
      </c>
      <c r="Z816" s="37">
        <f t="shared" si="318"/>
        <v>0.42013600000000001</v>
      </c>
      <c r="AA816" s="37" t="str">
        <f t="shared" si="319"/>
        <v/>
      </c>
      <c r="AB816" s="37" t="str">
        <f t="shared" si="320"/>
        <v/>
      </c>
      <c r="AC816" s="76">
        <f t="shared" si="331"/>
        <v>686.27820114613496</v>
      </c>
      <c r="AD816" s="76">
        <f t="shared" si="332"/>
        <v>0</v>
      </c>
      <c r="AE816" s="76">
        <f t="shared" si="338"/>
        <v>0</v>
      </c>
      <c r="AF816" s="76" t="str">
        <f t="shared" si="333"/>
        <v/>
      </c>
      <c r="AG816" s="37" t="str">
        <f t="shared" si="321"/>
        <v/>
      </c>
      <c r="AH816" s="37" t="str">
        <f t="shared" si="322"/>
        <v/>
      </c>
      <c r="AI816" s="38">
        <f t="shared" si="334"/>
        <v>686.28</v>
      </c>
      <c r="AJ816" s="38">
        <f t="shared" si="323"/>
        <v>686.28</v>
      </c>
      <c r="AK816" s="36">
        <f t="shared" si="324"/>
        <v>53904</v>
      </c>
      <c r="AL816" s="39">
        <f t="shared" si="325"/>
        <v>0.12439734468690533</v>
      </c>
      <c r="AM816" s="36">
        <f t="shared" si="335"/>
        <v>4632.9303081744156</v>
      </c>
      <c r="AN816" s="36">
        <f t="shared" si="336"/>
        <v>21294</v>
      </c>
      <c r="AO816" s="36">
        <f t="shared" si="326"/>
        <v>1650</v>
      </c>
      <c r="AP816" s="36">
        <f t="shared" si="327"/>
        <v>3754.4964999999997</v>
      </c>
      <c r="AQ816" s="36">
        <f t="shared" si="337"/>
        <v>15011</v>
      </c>
      <c r="AR816" s="40">
        <f t="shared" si="328"/>
        <v>21294</v>
      </c>
      <c r="AS816" s="37"/>
      <c r="AT816" s="37">
        <f t="shared" si="329"/>
        <v>1</v>
      </c>
    </row>
    <row r="817" spans="1:46" ht="15" customHeight="1" x14ac:dyDescent="0.25">
      <c r="A817" s="43">
        <v>45</v>
      </c>
      <c r="B817" s="43">
        <v>1500</v>
      </c>
      <c r="C817" s="44" t="s">
        <v>802</v>
      </c>
      <c r="D817" s="35">
        <v>650347</v>
      </c>
      <c r="E817" s="36">
        <v>1592</v>
      </c>
      <c r="F817" s="58">
        <f t="shared" si="314"/>
        <v>3.2019430634016501</v>
      </c>
      <c r="G817" s="52">
        <v>174</v>
      </c>
      <c r="H817" s="52">
        <v>776</v>
      </c>
      <c r="I817" s="37">
        <f t="shared" si="339"/>
        <v>22.422700000000003</v>
      </c>
      <c r="J817" s="37">
        <v>1999</v>
      </c>
      <c r="K817" s="37">
        <v>2105</v>
      </c>
      <c r="L817" s="37">
        <v>1813</v>
      </c>
      <c r="M817" s="37">
        <v>1678</v>
      </c>
      <c r="N817" s="45">
        <v>1563</v>
      </c>
      <c r="O817" s="55">
        <v>1605</v>
      </c>
      <c r="P817" s="45">
        <f t="shared" si="315"/>
        <v>2105</v>
      </c>
      <c r="Q817" s="38">
        <f t="shared" si="316"/>
        <v>24.37</v>
      </c>
      <c r="R817" s="65">
        <v>16813500</v>
      </c>
      <c r="S817" s="65">
        <v>80478795</v>
      </c>
      <c r="T817" s="66">
        <f t="shared" si="317"/>
        <v>20.891839000000001</v>
      </c>
      <c r="U817" s="36">
        <v>306</v>
      </c>
      <c r="V817">
        <v>1606</v>
      </c>
      <c r="W817">
        <f t="shared" si="330"/>
        <v>19.05</v>
      </c>
      <c r="X817" s="57">
        <v>881105.41132929595</v>
      </c>
      <c r="Y817" s="46">
        <v>736737</v>
      </c>
      <c r="Z817" s="37">
        <f t="shared" si="318"/>
        <v>0.42013600000000001</v>
      </c>
      <c r="AA817" s="37" t="str">
        <f t="shared" si="319"/>
        <v/>
      </c>
      <c r="AB817" s="37" t="str">
        <f t="shared" si="320"/>
        <v/>
      </c>
      <c r="AC817" s="76">
        <f t="shared" si="331"/>
        <v>903.7225780149663</v>
      </c>
      <c r="AD817" s="76">
        <f t="shared" si="332"/>
        <v>0</v>
      </c>
      <c r="AE817" s="76">
        <f t="shared" si="338"/>
        <v>0</v>
      </c>
      <c r="AF817" s="76" t="str">
        <f t="shared" si="333"/>
        <v/>
      </c>
      <c r="AG817" s="37" t="str">
        <f t="shared" si="321"/>
        <v/>
      </c>
      <c r="AH817" s="37" t="str">
        <f t="shared" si="322"/>
        <v/>
      </c>
      <c r="AI817" s="38">
        <f t="shared" si="334"/>
        <v>903.72</v>
      </c>
      <c r="AJ817" s="38">
        <f t="shared" si="323"/>
        <v>903.72</v>
      </c>
      <c r="AK817" s="36">
        <f t="shared" si="324"/>
        <v>1068538</v>
      </c>
      <c r="AL817" s="39">
        <f t="shared" si="325"/>
        <v>0.12439734468690533</v>
      </c>
      <c r="AM817" s="36">
        <f t="shared" si="335"/>
        <v>52021.84997196163</v>
      </c>
      <c r="AN817" s="36">
        <f t="shared" si="336"/>
        <v>702369</v>
      </c>
      <c r="AO817" s="36">
        <f t="shared" si="326"/>
        <v>15920</v>
      </c>
      <c r="AP817" s="36">
        <f t="shared" si="327"/>
        <v>36836.85</v>
      </c>
      <c r="AQ817" s="36">
        <f t="shared" si="337"/>
        <v>634427</v>
      </c>
      <c r="AR817" s="40">
        <f t="shared" si="328"/>
        <v>702369</v>
      </c>
      <c r="AS817" s="37"/>
      <c r="AT817" s="37">
        <f t="shared" si="329"/>
        <v>1</v>
      </c>
    </row>
    <row r="818" spans="1:46" ht="15" customHeight="1" x14ac:dyDescent="0.25">
      <c r="A818" s="43">
        <v>68</v>
      </c>
      <c r="B818" s="43">
        <v>1600</v>
      </c>
      <c r="C818" s="44" t="s">
        <v>803</v>
      </c>
      <c r="D818" s="35">
        <v>777448</v>
      </c>
      <c r="E818" s="36">
        <v>1823</v>
      </c>
      <c r="F818" s="58">
        <f t="shared" si="314"/>
        <v>3.2607866686549762</v>
      </c>
      <c r="G818" s="52">
        <v>100</v>
      </c>
      <c r="H818" s="52">
        <v>916</v>
      </c>
      <c r="I818" s="37">
        <f t="shared" si="339"/>
        <v>10.917</v>
      </c>
      <c r="J818" s="37">
        <v>1086</v>
      </c>
      <c r="K818" s="37">
        <v>1216</v>
      </c>
      <c r="L818" s="37">
        <v>1679</v>
      </c>
      <c r="M818" s="37">
        <v>1722</v>
      </c>
      <c r="N818" s="45">
        <v>1781</v>
      </c>
      <c r="O818" s="55">
        <v>1830</v>
      </c>
      <c r="P818" s="45">
        <f t="shared" si="315"/>
        <v>1830</v>
      </c>
      <c r="Q818" s="38">
        <f t="shared" si="316"/>
        <v>0.38</v>
      </c>
      <c r="R818" s="65">
        <v>48774900</v>
      </c>
      <c r="S818" s="65">
        <v>145528300</v>
      </c>
      <c r="T818" s="66">
        <f t="shared" si="317"/>
        <v>33.515749</v>
      </c>
      <c r="U818" s="36">
        <v>282</v>
      </c>
      <c r="V818">
        <v>2052</v>
      </c>
      <c r="W818">
        <f t="shared" si="330"/>
        <v>13.74</v>
      </c>
      <c r="X818" s="57">
        <v>1680985.2985862801</v>
      </c>
      <c r="Y818" s="46">
        <v>946932</v>
      </c>
      <c r="Z818" s="37">
        <f t="shared" si="318"/>
        <v>0.42013600000000001</v>
      </c>
      <c r="AA818" s="37" t="str">
        <f t="shared" si="319"/>
        <v/>
      </c>
      <c r="AB818" s="37" t="str">
        <f t="shared" si="320"/>
        <v/>
      </c>
      <c r="AC818" s="76">
        <f t="shared" si="331"/>
        <v>916.71977701250523</v>
      </c>
      <c r="AD818" s="76">
        <f t="shared" si="332"/>
        <v>0</v>
      </c>
      <c r="AE818" s="76">
        <f t="shared" si="338"/>
        <v>0</v>
      </c>
      <c r="AF818" s="76" t="str">
        <f t="shared" si="333"/>
        <v/>
      </c>
      <c r="AG818" s="37" t="str">
        <f t="shared" si="321"/>
        <v/>
      </c>
      <c r="AH818" s="37" t="str">
        <f t="shared" si="322"/>
        <v/>
      </c>
      <c r="AI818" s="38">
        <f t="shared" si="334"/>
        <v>916.72</v>
      </c>
      <c r="AJ818" s="38">
        <f t="shared" si="323"/>
        <v>916.72</v>
      </c>
      <c r="AK818" s="36">
        <f t="shared" si="324"/>
        <v>964938</v>
      </c>
      <c r="AL818" s="39">
        <f t="shared" si="325"/>
        <v>0.12439734468690533</v>
      </c>
      <c r="AM818" s="36">
        <f t="shared" si="335"/>
        <v>23323.258155347881</v>
      </c>
      <c r="AN818" s="36">
        <f t="shared" si="336"/>
        <v>800771</v>
      </c>
      <c r="AO818" s="36">
        <f t="shared" si="326"/>
        <v>18230</v>
      </c>
      <c r="AP818" s="36">
        <f t="shared" si="327"/>
        <v>47346.600000000006</v>
      </c>
      <c r="AQ818" s="36">
        <f t="shared" si="337"/>
        <v>759218</v>
      </c>
      <c r="AR818" s="40">
        <f t="shared" si="328"/>
        <v>800771</v>
      </c>
      <c r="AS818" s="37"/>
      <c r="AT818" s="37">
        <f t="shared" si="329"/>
        <v>1</v>
      </c>
    </row>
    <row r="819" spans="1:46" ht="15" customHeight="1" x14ac:dyDescent="0.25">
      <c r="A819" s="43">
        <v>81</v>
      </c>
      <c r="B819" s="43">
        <v>800</v>
      </c>
      <c r="C819" s="44" t="s">
        <v>804</v>
      </c>
      <c r="D819" s="35">
        <v>3190217</v>
      </c>
      <c r="E819" s="36">
        <v>9221</v>
      </c>
      <c r="F819" s="58">
        <f t="shared" si="314"/>
        <v>3.9647780220223758</v>
      </c>
      <c r="G819" s="52">
        <v>818</v>
      </c>
      <c r="H819" s="52">
        <v>3695</v>
      </c>
      <c r="I819" s="37">
        <f t="shared" si="339"/>
        <v>22.137999999999998</v>
      </c>
      <c r="J819" s="37">
        <v>6789</v>
      </c>
      <c r="K819" s="37">
        <v>8219</v>
      </c>
      <c r="L819" s="37">
        <v>8385</v>
      </c>
      <c r="M819" s="37">
        <v>8493</v>
      </c>
      <c r="N819" s="45">
        <v>9410</v>
      </c>
      <c r="O819" s="55">
        <v>9229</v>
      </c>
      <c r="P819" s="45">
        <f t="shared" si="315"/>
        <v>9410</v>
      </c>
      <c r="Q819" s="38">
        <f t="shared" si="316"/>
        <v>2.0099999999999998</v>
      </c>
      <c r="R819" s="65">
        <v>117852500</v>
      </c>
      <c r="S819" s="65">
        <v>589661200</v>
      </c>
      <c r="T819" s="66">
        <f t="shared" si="317"/>
        <v>19.986477000000001</v>
      </c>
      <c r="U819" s="36">
        <v>1528</v>
      </c>
      <c r="V819">
        <v>9237</v>
      </c>
      <c r="W819">
        <f t="shared" si="330"/>
        <v>16.54</v>
      </c>
      <c r="X819" s="57">
        <v>6498231.0480402196</v>
      </c>
      <c r="Y819" s="46">
        <v>5154330</v>
      </c>
      <c r="Z819" s="37">
        <f t="shared" si="318"/>
        <v>0.42013600000000001</v>
      </c>
      <c r="AA819" s="37" t="str">
        <f t="shared" si="319"/>
        <v/>
      </c>
      <c r="AB819" s="37" t="str">
        <f t="shared" si="320"/>
        <v/>
      </c>
      <c r="AC819" s="76">
        <f t="shared" si="331"/>
        <v>0</v>
      </c>
      <c r="AD819" s="76">
        <f t="shared" si="332"/>
        <v>990.61027778824985</v>
      </c>
      <c r="AE819" s="76">
        <f t="shared" si="338"/>
        <v>0</v>
      </c>
      <c r="AF819" s="76" t="str">
        <f t="shared" si="333"/>
        <v/>
      </c>
      <c r="AG819" s="37" t="str">
        <f t="shared" si="321"/>
        <v/>
      </c>
      <c r="AH819" s="37" t="str">
        <f t="shared" si="322"/>
        <v/>
      </c>
      <c r="AI819" s="38">
        <f t="shared" si="334"/>
        <v>990.61</v>
      </c>
      <c r="AJ819" s="38">
        <f t="shared" si="323"/>
        <v>990.61</v>
      </c>
      <c r="AK819" s="36">
        <f t="shared" si="324"/>
        <v>6404274</v>
      </c>
      <c r="AL819" s="39">
        <f t="shared" si="325"/>
        <v>0.12439734468690533</v>
      </c>
      <c r="AM819" s="36">
        <f t="shared" si="335"/>
        <v>399820.15647236089</v>
      </c>
      <c r="AN819" s="36">
        <f t="shared" si="336"/>
        <v>3590037</v>
      </c>
      <c r="AO819" s="36">
        <f t="shared" si="326"/>
        <v>92210</v>
      </c>
      <c r="AP819" s="36">
        <f t="shared" si="327"/>
        <v>257716.5</v>
      </c>
      <c r="AQ819" s="36">
        <f t="shared" si="337"/>
        <v>3098007</v>
      </c>
      <c r="AR819" s="40">
        <f t="shared" si="328"/>
        <v>3590037</v>
      </c>
      <c r="AS819" s="37"/>
      <c r="AT819" s="37">
        <f t="shared" si="329"/>
        <v>1</v>
      </c>
    </row>
    <row r="820" spans="1:46" ht="15" customHeight="1" x14ac:dyDescent="0.25">
      <c r="A820" s="43">
        <v>10</v>
      </c>
      <c r="B820" s="43">
        <v>1200</v>
      </c>
      <c r="C820" s="44" t="s">
        <v>805</v>
      </c>
      <c r="D820" s="35">
        <v>481497</v>
      </c>
      <c r="E820" s="36">
        <v>4819</v>
      </c>
      <c r="F820" s="58">
        <f t="shared" si="314"/>
        <v>3.6829569263012085</v>
      </c>
      <c r="G820" s="52">
        <v>348</v>
      </c>
      <c r="H820" s="52">
        <v>1725</v>
      </c>
      <c r="I820" s="37">
        <f t="shared" si="339"/>
        <v>20.1739</v>
      </c>
      <c r="J820" s="37">
        <v>1390</v>
      </c>
      <c r="K820" s="37">
        <v>1818</v>
      </c>
      <c r="L820" s="37">
        <v>2408</v>
      </c>
      <c r="M820" s="37">
        <v>3029</v>
      </c>
      <c r="N820" s="45">
        <v>4205</v>
      </c>
      <c r="O820" s="55">
        <v>4659</v>
      </c>
      <c r="P820" s="45">
        <f t="shared" si="315"/>
        <v>4659</v>
      </c>
      <c r="Q820" s="38">
        <f t="shared" si="316"/>
        <v>0</v>
      </c>
      <c r="R820" s="65">
        <v>29388200</v>
      </c>
      <c r="S820" s="65">
        <v>510794400</v>
      </c>
      <c r="T820" s="66">
        <f t="shared" si="317"/>
        <v>5.7534299999999998</v>
      </c>
      <c r="U820" s="36">
        <v>316</v>
      </c>
      <c r="V820">
        <v>4659</v>
      </c>
      <c r="W820">
        <f t="shared" si="330"/>
        <v>6.78</v>
      </c>
      <c r="X820" s="57">
        <v>5482751.7946277801</v>
      </c>
      <c r="Y820" s="46">
        <v>2757880</v>
      </c>
      <c r="Z820" s="37">
        <f t="shared" si="318"/>
        <v>0.42013600000000001</v>
      </c>
      <c r="AA820" s="37" t="str">
        <f t="shared" si="319"/>
        <v/>
      </c>
      <c r="AB820" s="37" t="str">
        <f t="shared" si="320"/>
        <v/>
      </c>
      <c r="AC820" s="76">
        <f t="shared" si="331"/>
        <v>0</v>
      </c>
      <c r="AD820" s="76">
        <f t="shared" si="332"/>
        <v>787.54903606249979</v>
      </c>
      <c r="AE820" s="76">
        <f t="shared" si="338"/>
        <v>0</v>
      </c>
      <c r="AF820" s="76" t="str">
        <f t="shared" si="333"/>
        <v/>
      </c>
      <c r="AG820" s="37" t="str">
        <f t="shared" si="321"/>
        <v/>
      </c>
      <c r="AH820" s="37" t="str">
        <f t="shared" si="322"/>
        <v/>
      </c>
      <c r="AI820" s="38">
        <f t="shared" si="334"/>
        <v>787.55</v>
      </c>
      <c r="AJ820" s="38">
        <f t="shared" si="323"/>
        <v>787.55</v>
      </c>
      <c r="AK820" s="36">
        <f t="shared" si="324"/>
        <v>1491702</v>
      </c>
      <c r="AL820" s="39">
        <f t="shared" si="325"/>
        <v>0.12439734468690533</v>
      </c>
      <c r="AM820" s="36">
        <f t="shared" si="335"/>
        <v>125666.8195894352</v>
      </c>
      <c r="AN820" s="36">
        <f t="shared" si="336"/>
        <v>607164</v>
      </c>
      <c r="AO820" s="36">
        <f t="shared" si="326"/>
        <v>48190</v>
      </c>
      <c r="AP820" s="36">
        <f t="shared" si="327"/>
        <v>137894</v>
      </c>
      <c r="AQ820" s="36">
        <f t="shared" si="337"/>
        <v>433307</v>
      </c>
      <c r="AR820" s="40">
        <f t="shared" si="328"/>
        <v>607164</v>
      </c>
      <c r="AS820" s="37"/>
      <c r="AT820" s="37">
        <f t="shared" si="329"/>
        <v>1</v>
      </c>
    </row>
    <row r="821" spans="1:46" ht="15" customHeight="1" x14ac:dyDescent="0.25">
      <c r="A821" s="43">
        <v>40</v>
      </c>
      <c r="B821" s="43">
        <v>1100</v>
      </c>
      <c r="C821" s="44" t="s">
        <v>806</v>
      </c>
      <c r="D821" s="35">
        <v>545086</v>
      </c>
      <c r="E821" s="36">
        <v>1754</v>
      </c>
      <c r="F821" s="58">
        <f t="shared" si="314"/>
        <v>3.2440295890300219</v>
      </c>
      <c r="G821" s="52">
        <v>269</v>
      </c>
      <c r="H821" s="52">
        <v>998</v>
      </c>
      <c r="I821" s="37">
        <f t="shared" si="339"/>
        <v>26.953899999999997</v>
      </c>
      <c r="J821" s="37">
        <v>1539</v>
      </c>
      <c r="K821" s="37">
        <v>1717</v>
      </c>
      <c r="L821" s="37">
        <v>1771</v>
      </c>
      <c r="M821" s="37">
        <v>1833</v>
      </c>
      <c r="N821" s="45">
        <v>1868</v>
      </c>
      <c r="O821" s="55">
        <v>1750</v>
      </c>
      <c r="P821" s="45">
        <f t="shared" si="315"/>
        <v>1868</v>
      </c>
      <c r="Q821" s="38">
        <f t="shared" si="316"/>
        <v>6.1</v>
      </c>
      <c r="R821" s="65">
        <v>10295900</v>
      </c>
      <c r="S821" s="65">
        <v>184789600</v>
      </c>
      <c r="T821" s="66">
        <f t="shared" si="317"/>
        <v>5.571688</v>
      </c>
      <c r="U821" s="36">
        <v>346</v>
      </c>
      <c r="V821">
        <v>1691</v>
      </c>
      <c r="W821">
        <f t="shared" si="330"/>
        <v>20.46</v>
      </c>
      <c r="X821" s="57">
        <v>1794153.2803601699</v>
      </c>
      <c r="Y821" s="46">
        <v>974148</v>
      </c>
      <c r="Z821" s="37">
        <f t="shared" si="318"/>
        <v>0.42013600000000001</v>
      </c>
      <c r="AA821" s="37" t="str">
        <f t="shared" si="319"/>
        <v/>
      </c>
      <c r="AB821" s="37" t="str">
        <f t="shared" si="320"/>
        <v/>
      </c>
      <c r="AC821" s="76">
        <f t="shared" si="331"/>
        <v>913.01852353618415</v>
      </c>
      <c r="AD821" s="76">
        <f t="shared" si="332"/>
        <v>0</v>
      </c>
      <c r="AE821" s="76">
        <f t="shared" si="338"/>
        <v>0</v>
      </c>
      <c r="AF821" s="76" t="str">
        <f t="shared" si="333"/>
        <v/>
      </c>
      <c r="AG821" s="37" t="str">
        <f t="shared" si="321"/>
        <v/>
      </c>
      <c r="AH821" s="37" t="str">
        <f t="shared" si="322"/>
        <v/>
      </c>
      <c r="AI821" s="38">
        <f t="shared" si="334"/>
        <v>913.02</v>
      </c>
      <c r="AJ821" s="38">
        <f t="shared" si="323"/>
        <v>913.02</v>
      </c>
      <c r="AK821" s="36">
        <f t="shared" si="324"/>
        <v>847649</v>
      </c>
      <c r="AL821" s="39">
        <f t="shared" si="325"/>
        <v>0.12439734468690533</v>
      </c>
      <c r="AM821" s="36">
        <f t="shared" si="335"/>
        <v>37638.033800504141</v>
      </c>
      <c r="AN821" s="36">
        <f t="shared" si="336"/>
        <v>582724</v>
      </c>
      <c r="AO821" s="36">
        <f t="shared" si="326"/>
        <v>17540</v>
      </c>
      <c r="AP821" s="36">
        <f t="shared" si="327"/>
        <v>48707.4</v>
      </c>
      <c r="AQ821" s="36">
        <f t="shared" si="337"/>
        <v>527546</v>
      </c>
      <c r="AR821" s="40">
        <f t="shared" si="328"/>
        <v>582724</v>
      </c>
      <c r="AS821" s="37"/>
      <c r="AT821" s="37">
        <f t="shared" si="329"/>
        <v>1</v>
      </c>
    </row>
    <row r="822" spans="1:46" ht="15" customHeight="1" x14ac:dyDescent="0.25">
      <c r="A822" s="43">
        <v>47</v>
      </c>
      <c r="B822" s="43">
        <v>900</v>
      </c>
      <c r="C822" s="44" t="s">
        <v>807</v>
      </c>
      <c r="D822" s="35">
        <v>333319</v>
      </c>
      <c r="E822" s="36">
        <v>1034</v>
      </c>
      <c r="F822" s="58">
        <f t="shared" si="314"/>
        <v>3.0145205387579237</v>
      </c>
      <c r="G822" s="52">
        <v>69</v>
      </c>
      <c r="H822" s="52">
        <v>405</v>
      </c>
      <c r="I822" s="37">
        <f t="shared" si="339"/>
        <v>17.036999999999999</v>
      </c>
      <c r="J822" s="37">
        <v>785</v>
      </c>
      <c r="K822" s="37">
        <v>757</v>
      </c>
      <c r="L822" s="37">
        <v>849</v>
      </c>
      <c r="M822" s="37">
        <v>880</v>
      </c>
      <c r="N822" s="48">
        <v>962</v>
      </c>
      <c r="O822" s="55">
        <v>991</v>
      </c>
      <c r="P822" s="45">
        <f t="shared" si="315"/>
        <v>991</v>
      </c>
      <c r="Q822" s="38">
        <f t="shared" si="316"/>
        <v>0</v>
      </c>
      <c r="R822" s="65">
        <v>10418900</v>
      </c>
      <c r="S822" s="65">
        <v>57167420</v>
      </c>
      <c r="T822" s="66">
        <f t="shared" si="317"/>
        <v>18.225241</v>
      </c>
      <c r="U822" s="36">
        <v>117</v>
      </c>
      <c r="V822">
        <v>813</v>
      </c>
      <c r="W822">
        <f t="shared" si="330"/>
        <v>14.39</v>
      </c>
      <c r="X822" s="57">
        <v>646318.35290186806</v>
      </c>
      <c r="Y822" s="46">
        <v>514079</v>
      </c>
      <c r="Z822" s="37">
        <f t="shared" si="318"/>
        <v>0.42013600000000001</v>
      </c>
      <c r="AA822" s="37" t="str">
        <f t="shared" si="319"/>
        <v/>
      </c>
      <c r="AB822" s="37" t="str">
        <f t="shared" si="320"/>
        <v/>
      </c>
      <c r="AC822" s="76">
        <f t="shared" si="331"/>
        <v>862.32525303923387</v>
      </c>
      <c r="AD822" s="76">
        <f t="shared" si="332"/>
        <v>0</v>
      </c>
      <c r="AE822" s="76">
        <f t="shared" si="338"/>
        <v>0</v>
      </c>
      <c r="AF822" s="76" t="str">
        <f t="shared" si="333"/>
        <v/>
      </c>
      <c r="AG822" s="37" t="str">
        <f t="shared" si="321"/>
        <v/>
      </c>
      <c r="AH822" s="37" t="str">
        <f t="shared" si="322"/>
        <v/>
      </c>
      <c r="AI822" s="38">
        <f t="shared" si="334"/>
        <v>862.33</v>
      </c>
      <c r="AJ822" s="38">
        <f t="shared" si="323"/>
        <v>862.33</v>
      </c>
      <c r="AK822" s="36">
        <f t="shared" si="324"/>
        <v>620108</v>
      </c>
      <c r="AL822" s="39">
        <f t="shared" si="325"/>
        <v>0.12439734468690533</v>
      </c>
      <c r="AM822" s="36">
        <f t="shared" si="335"/>
        <v>35675.790085412897</v>
      </c>
      <c r="AN822" s="36">
        <f t="shared" si="336"/>
        <v>368995</v>
      </c>
      <c r="AO822" s="36">
        <f t="shared" si="326"/>
        <v>10340</v>
      </c>
      <c r="AP822" s="36">
        <f t="shared" si="327"/>
        <v>25703.95</v>
      </c>
      <c r="AQ822" s="36">
        <f t="shared" si="337"/>
        <v>322979</v>
      </c>
      <c r="AR822" s="40">
        <f t="shared" si="328"/>
        <v>368995</v>
      </c>
      <c r="AS822" s="37"/>
      <c r="AT822" s="37">
        <f t="shared" si="329"/>
        <v>1</v>
      </c>
    </row>
    <row r="823" spans="1:46" ht="15" customHeight="1" x14ac:dyDescent="0.25">
      <c r="A823" s="43">
        <v>12</v>
      </c>
      <c r="B823" s="43">
        <v>700</v>
      </c>
      <c r="C823" s="44" t="s">
        <v>808</v>
      </c>
      <c r="D823" s="35">
        <v>67198</v>
      </c>
      <c r="E823" s="36">
        <v>181</v>
      </c>
      <c r="F823" s="58">
        <f t="shared" si="314"/>
        <v>2.2576785748691846</v>
      </c>
      <c r="G823" s="52">
        <v>49</v>
      </c>
      <c r="H823" s="52">
        <v>108</v>
      </c>
      <c r="I823" s="37">
        <f t="shared" si="339"/>
        <v>45.370399999999997</v>
      </c>
      <c r="J823" s="37">
        <v>228</v>
      </c>
      <c r="K823" s="37">
        <v>238</v>
      </c>
      <c r="L823" s="37">
        <v>211</v>
      </c>
      <c r="M823" s="37">
        <v>209</v>
      </c>
      <c r="N823" s="48">
        <v>205</v>
      </c>
      <c r="O823" s="55">
        <v>182</v>
      </c>
      <c r="P823" s="45">
        <f t="shared" si="315"/>
        <v>238</v>
      </c>
      <c r="Q823" s="38">
        <f t="shared" si="316"/>
        <v>23.95</v>
      </c>
      <c r="R823" s="65">
        <v>329500</v>
      </c>
      <c r="S823" s="65">
        <v>4283192</v>
      </c>
      <c r="T823" s="66">
        <f t="shared" si="317"/>
        <v>7.6928609999999997</v>
      </c>
      <c r="U823" s="36">
        <v>28</v>
      </c>
      <c r="V823">
        <v>203</v>
      </c>
      <c r="W823">
        <f t="shared" si="330"/>
        <v>13.79</v>
      </c>
      <c r="X823" s="57">
        <v>41633.654233268098</v>
      </c>
      <c r="Y823" s="46">
        <v>106669</v>
      </c>
      <c r="Z823" s="37">
        <f t="shared" si="318"/>
        <v>0.42013600000000001</v>
      </c>
      <c r="AA823" s="37" t="str">
        <f t="shared" si="319"/>
        <v/>
      </c>
      <c r="AB823" s="37" t="str">
        <f t="shared" si="320"/>
        <v/>
      </c>
      <c r="AC823" s="76">
        <f t="shared" si="331"/>
        <v>695.15627058138091</v>
      </c>
      <c r="AD823" s="76">
        <f t="shared" si="332"/>
        <v>0</v>
      </c>
      <c r="AE823" s="76">
        <f t="shared" si="338"/>
        <v>0</v>
      </c>
      <c r="AF823" s="76" t="str">
        <f t="shared" si="333"/>
        <v/>
      </c>
      <c r="AG823" s="37" t="str">
        <f t="shared" si="321"/>
        <v/>
      </c>
      <c r="AH823" s="37" t="str">
        <f t="shared" si="322"/>
        <v/>
      </c>
      <c r="AI823" s="38">
        <f t="shared" si="334"/>
        <v>695.16</v>
      </c>
      <c r="AJ823" s="38">
        <f t="shared" si="323"/>
        <v>695.16</v>
      </c>
      <c r="AK823" s="36">
        <f t="shared" si="324"/>
        <v>108332</v>
      </c>
      <c r="AL823" s="39">
        <f t="shared" si="325"/>
        <v>0.12439734468690533</v>
      </c>
      <c r="AM823" s="36">
        <f t="shared" si="335"/>
        <v>5116.9603763511641</v>
      </c>
      <c r="AN823" s="36">
        <f t="shared" si="336"/>
        <v>72315</v>
      </c>
      <c r="AO823" s="36">
        <f t="shared" si="326"/>
        <v>1810</v>
      </c>
      <c r="AP823" s="36">
        <f t="shared" si="327"/>
        <v>5333.4500000000007</v>
      </c>
      <c r="AQ823" s="36">
        <f t="shared" si="337"/>
        <v>65388</v>
      </c>
      <c r="AR823" s="40">
        <f t="shared" si="328"/>
        <v>72315</v>
      </c>
      <c r="AS823" s="37"/>
      <c r="AT823" s="37">
        <f t="shared" si="329"/>
        <v>1</v>
      </c>
    </row>
    <row r="824" spans="1:46" ht="15" customHeight="1" x14ac:dyDescent="0.25">
      <c r="A824" s="43">
        <v>44</v>
      </c>
      <c r="B824" s="43">
        <v>500</v>
      </c>
      <c r="C824" s="44" t="s">
        <v>809</v>
      </c>
      <c r="D824" s="35">
        <v>129719</v>
      </c>
      <c r="E824" s="36">
        <v>410</v>
      </c>
      <c r="F824" s="58">
        <f t="shared" si="314"/>
        <v>2.6127838567197355</v>
      </c>
      <c r="G824" s="52">
        <v>50</v>
      </c>
      <c r="H824" s="52">
        <v>168</v>
      </c>
      <c r="I824" s="37">
        <f t="shared" si="339"/>
        <v>29.761900000000001</v>
      </c>
      <c r="J824" s="37">
        <v>345</v>
      </c>
      <c r="K824" s="37">
        <v>390</v>
      </c>
      <c r="L824" s="37">
        <v>330</v>
      </c>
      <c r="M824" s="37">
        <v>403</v>
      </c>
      <c r="N824" s="48">
        <v>400</v>
      </c>
      <c r="O824" s="55">
        <v>409</v>
      </c>
      <c r="P824" s="45">
        <f t="shared" si="315"/>
        <v>409</v>
      </c>
      <c r="Q824" s="38">
        <f t="shared" si="316"/>
        <v>0</v>
      </c>
      <c r="R824" s="65">
        <v>2687000</v>
      </c>
      <c r="S824" s="65">
        <v>10339730</v>
      </c>
      <c r="T824" s="66">
        <f t="shared" si="317"/>
        <v>25.987138999999999</v>
      </c>
      <c r="U824" s="36">
        <v>76</v>
      </c>
      <c r="V824">
        <v>419</v>
      </c>
      <c r="W824">
        <f t="shared" si="330"/>
        <v>18.14</v>
      </c>
      <c r="X824" s="57">
        <v>112393.892740457</v>
      </c>
      <c r="Y824" s="46">
        <v>131001</v>
      </c>
      <c r="Z824" s="37">
        <f t="shared" si="318"/>
        <v>0.42013600000000001</v>
      </c>
      <c r="AA824" s="37" t="str">
        <f t="shared" si="319"/>
        <v/>
      </c>
      <c r="AB824" s="37" t="str">
        <f t="shared" si="320"/>
        <v/>
      </c>
      <c r="AC824" s="76">
        <f t="shared" si="331"/>
        <v>773.59085992068503</v>
      </c>
      <c r="AD824" s="76">
        <f t="shared" si="332"/>
        <v>0</v>
      </c>
      <c r="AE824" s="76">
        <f t="shared" si="338"/>
        <v>0</v>
      </c>
      <c r="AF824" s="76" t="str">
        <f t="shared" si="333"/>
        <v/>
      </c>
      <c r="AG824" s="37" t="str">
        <f t="shared" si="321"/>
        <v/>
      </c>
      <c r="AH824" s="37" t="str">
        <f t="shared" si="322"/>
        <v/>
      </c>
      <c r="AI824" s="38">
        <f t="shared" si="334"/>
        <v>773.59</v>
      </c>
      <c r="AJ824" s="38">
        <f t="shared" si="323"/>
        <v>773.59</v>
      </c>
      <c r="AK824" s="36">
        <f t="shared" si="324"/>
        <v>269951</v>
      </c>
      <c r="AL824" s="39">
        <f t="shared" si="325"/>
        <v>0.12439734468690533</v>
      </c>
      <c r="AM824" s="36">
        <f t="shared" si="335"/>
        <v>17444.488440134108</v>
      </c>
      <c r="AN824" s="36">
        <f t="shared" si="336"/>
        <v>147163</v>
      </c>
      <c r="AO824" s="36">
        <f t="shared" si="326"/>
        <v>4100</v>
      </c>
      <c r="AP824" s="36">
        <f t="shared" si="327"/>
        <v>6550.05</v>
      </c>
      <c r="AQ824" s="36">
        <f t="shared" si="337"/>
        <v>125619</v>
      </c>
      <c r="AR824" s="40">
        <f t="shared" si="328"/>
        <v>147163</v>
      </c>
      <c r="AS824" s="37"/>
      <c r="AT824" s="37">
        <f t="shared" si="329"/>
        <v>1</v>
      </c>
    </row>
    <row r="825" spans="1:46" ht="15" customHeight="1" x14ac:dyDescent="0.25">
      <c r="A825" s="43">
        <v>86</v>
      </c>
      <c r="B825" s="43">
        <v>1800</v>
      </c>
      <c r="C825" s="44" t="s">
        <v>810</v>
      </c>
      <c r="D825" s="35">
        <v>231036</v>
      </c>
      <c r="E825" s="36">
        <v>1999</v>
      </c>
      <c r="F825" s="58">
        <f t="shared" si="314"/>
        <v>3.3008127941181171</v>
      </c>
      <c r="G825" s="52">
        <v>68</v>
      </c>
      <c r="H825" s="52">
        <v>661</v>
      </c>
      <c r="I825" s="37">
        <f t="shared" si="339"/>
        <v>10.2874</v>
      </c>
      <c r="J825" s="37">
        <v>573</v>
      </c>
      <c r="K825" s="37">
        <v>470</v>
      </c>
      <c r="L825" s="37">
        <v>600</v>
      </c>
      <c r="M825" s="37">
        <v>732</v>
      </c>
      <c r="N825" s="45">
        <v>1357</v>
      </c>
      <c r="O825" s="55">
        <v>1900</v>
      </c>
      <c r="P825" s="45">
        <f t="shared" si="315"/>
        <v>1900</v>
      </c>
      <c r="Q825" s="38">
        <f t="shared" si="316"/>
        <v>0</v>
      </c>
      <c r="R825" s="65">
        <v>11882300</v>
      </c>
      <c r="S825" s="65">
        <v>252178200</v>
      </c>
      <c r="T825" s="66">
        <f t="shared" si="317"/>
        <v>4.7118659999999997</v>
      </c>
      <c r="U825" s="36">
        <v>87</v>
      </c>
      <c r="V825">
        <v>1740</v>
      </c>
      <c r="W825">
        <f t="shared" si="330"/>
        <v>5</v>
      </c>
      <c r="X825" s="57">
        <v>2147160.1563766501</v>
      </c>
      <c r="Y825" s="46">
        <v>1144477</v>
      </c>
      <c r="Z825" s="37">
        <f t="shared" si="318"/>
        <v>0.42013600000000001</v>
      </c>
      <c r="AA825" s="37" t="str">
        <f t="shared" si="319"/>
        <v/>
      </c>
      <c r="AB825" s="37" t="str">
        <f t="shared" si="320"/>
        <v/>
      </c>
      <c r="AC825" s="76">
        <f t="shared" si="331"/>
        <v>925.56062752642731</v>
      </c>
      <c r="AD825" s="76">
        <f t="shared" si="332"/>
        <v>0</v>
      </c>
      <c r="AE825" s="76">
        <f t="shared" si="338"/>
        <v>0</v>
      </c>
      <c r="AF825" s="76" t="str">
        <f t="shared" si="333"/>
        <v/>
      </c>
      <c r="AG825" s="37" t="str">
        <f t="shared" si="321"/>
        <v/>
      </c>
      <c r="AH825" s="37" t="str">
        <f t="shared" si="322"/>
        <v/>
      </c>
      <c r="AI825" s="38">
        <f t="shared" si="334"/>
        <v>925.56</v>
      </c>
      <c r="AJ825" s="38">
        <f t="shared" si="323"/>
        <v>925.56</v>
      </c>
      <c r="AK825" s="36">
        <f t="shared" si="324"/>
        <v>948095</v>
      </c>
      <c r="AL825" s="39">
        <f t="shared" si="325"/>
        <v>0.12439734468690533</v>
      </c>
      <c r="AM825" s="36">
        <f t="shared" si="335"/>
        <v>89200.235583847651</v>
      </c>
      <c r="AN825" s="36">
        <f t="shared" si="336"/>
        <v>320236</v>
      </c>
      <c r="AO825" s="36">
        <f t="shared" si="326"/>
        <v>19990</v>
      </c>
      <c r="AP825" s="36">
        <f t="shared" si="327"/>
        <v>57223.850000000006</v>
      </c>
      <c r="AQ825" s="36">
        <f t="shared" si="337"/>
        <v>211046</v>
      </c>
      <c r="AR825" s="40">
        <f t="shared" si="328"/>
        <v>320236</v>
      </c>
      <c r="AS825" s="37"/>
      <c r="AT825" s="37">
        <f t="shared" si="329"/>
        <v>1</v>
      </c>
    </row>
    <row r="826" spans="1:46" ht="15" customHeight="1" x14ac:dyDescent="0.25">
      <c r="A826" s="43">
        <v>27</v>
      </c>
      <c r="B826" s="43">
        <v>3400</v>
      </c>
      <c r="C826" s="44" t="s">
        <v>811</v>
      </c>
      <c r="D826" s="35">
        <v>0</v>
      </c>
      <c r="E826" s="36">
        <v>4481</v>
      </c>
      <c r="F826" s="58">
        <f t="shared" si="314"/>
        <v>3.6513749439130434</v>
      </c>
      <c r="G826" s="52">
        <v>185</v>
      </c>
      <c r="H826" s="52">
        <v>2544</v>
      </c>
      <c r="I826" s="37">
        <f t="shared" si="339"/>
        <v>7.2720000000000002</v>
      </c>
      <c r="J826" s="37">
        <v>3700</v>
      </c>
      <c r="K826" s="37">
        <v>3621</v>
      </c>
      <c r="L826" s="37">
        <v>3806</v>
      </c>
      <c r="M826" s="37">
        <v>4113</v>
      </c>
      <c r="N826" s="45">
        <v>3688</v>
      </c>
      <c r="O826" s="55">
        <v>4434</v>
      </c>
      <c r="P826" s="45">
        <f t="shared" si="315"/>
        <v>4434</v>
      </c>
      <c r="Q826" s="38">
        <f t="shared" si="316"/>
        <v>0</v>
      </c>
      <c r="R826" s="65">
        <v>437703900</v>
      </c>
      <c r="S826" s="65">
        <v>2802253706</v>
      </c>
      <c r="T826" s="66">
        <f t="shared" si="317"/>
        <v>15.61971</v>
      </c>
      <c r="U826" s="36">
        <v>1596</v>
      </c>
      <c r="V826">
        <v>4367</v>
      </c>
      <c r="W826">
        <f t="shared" si="330"/>
        <v>36.549999999999997</v>
      </c>
      <c r="X826" s="57">
        <v>25637183.699195601</v>
      </c>
      <c r="Y826" s="46">
        <v>5474702</v>
      </c>
      <c r="Z826" s="37">
        <f t="shared" si="318"/>
        <v>0.42013600000000001</v>
      </c>
      <c r="AA826" s="37" t="str">
        <f t="shared" si="319"/>
        <v/>
      </c>
      <c r="AB826" s="37" t="str">
        <f t="shared" si="320"/>
        <v/>
      </c>
      <c r="AC826" s="76">
        <f t="shared" si="331"/>
        <v>0</v>
      </c>
      <c r="AD826" s="76">
        <f t="shared" si="332"/>
        <v>793.18495939749994</v>
      </c>
      <c r="AE826" s="76">
        <f t="shared" si="338"/>
        <v>0</v>
      </c>
      <c r="AF826" s="76" t="str">
        <f t="shared" si="333"/>
        <v/>
      </c>
      <c r="AG826" s="37" t="str">
        <f t="shared" si="321"/>
        <v/>
      </c>
      <c r="AH826" s="37" t="str">
        <f t="shared" si="322"/>
        <v/>
      </c>
      <c r="AI826" s="38">
        <f t="shared" si="334"/>
        <v>793.18</v>
      </c>
      <c r="AJ826" s="38">
        <f t="shared" si="323"/>
        <v>793.18</v>
      </c>
      <c r="AK826" s="36">
        <f t="shared" si="324"/>
        <v>0</v>
      </c>
      <c r="AL826" s="39">
        <f t="shared" si="325"/>
        <v>0.12439734468690533</v>
      </c>
      <c r="AM826" s="36">
        <f t="shared" si="335"/>
        <v>0</v>
      </c>
      <c r="AN826" s="36">
        <f t="shared" si="336"/>
        <v>0</v>
      </c>
      <c r="AO826" s="36">
        <f t="shared" si="326"/>
        <v>44810</v>
      </c>
      <c r="AP826" s="36">
        <f t="shared" si="327"/>
        <v>273735.10000000003</v>
      </c>
      <c r="AQ826" s="36">
        <f t="shared" si="337"/>
        <v>-44810</v>
      </c>
      <c r="AR826" s="40">
        <f t="shared" si="328"/>
        <v>0</v>
      </c>
      <c r="AS826" s="37"/>
      <c r="AT826" s="37">
        <f t="shared" si="329"/>
        <v>0</v>
      </c>
    </row>
    <row r="827" spans="1:46" ht="15" customHeight="1" x14ac:dyDescent="0.25">
      <c r="A827" s="43">
        <v>46</v>
      </c>
      <c r="B827" s="43">
        <v>1300</v>
      </c>
      <c r="C827" s="44" t="s">
        <v>812</v>
      </c>
      <c r="D827" s="35">
        <v>178864</v>
      </c>
      <c r="E827" s="36">
        <v>704</v>
      </c>
      <c r="F827" s="58">
        <f t="shared" si="314"/>
        <v>2.847572659142112</v>
      </c>
      <c r="G827" s="52">
        <v>156</v>
      </c>
      <c r="H827" s="52">
        <v>400</v>
      </c>
      <c r="I827" s="37">
        <f t="shared" si="339"/>
        <v>39</v>
      </c>
      <c r="J827" s="37">
        <v>694</v>
      </c>
      <c r="K827" s="37">
        <v>855</v>
      </c>
      <c r="L827" s="37">
        <v>790</v>
      </c>
      <c r="M827" s="37">
        <v>721</v>
      </c>
      <c r="N827" s="48">
        <v>686</v>
      </c>
      <c r="O827" s="55">
        <v>710</v>
      </c>
      <c r="P827" s="45">
        <f t="shared" si="315"/>
        <v>855</v>
      </c>
      <c r="Q827" s="38">
        <f t="shared" si="316"/>
        <v>17.66</v>
      </c>
      <c r="R827" s="65">
        <v>41260500</v>
      </c>
      <c r="S827" s="65">
        <v>67612800</v>
      </c>
      <c r="T827" s="66">
        <f t="shared" si="317"/>
        <v>61.024687999999998</v>
      </c>
      <c r="U827" s="36">
        <v>136</v>
      </c>
      <c r="V827">
        <v>839</v>
      </c>
      <c r="W827">
        <f t="shared" si="330"/>
        <v>16.21</v>
      </c>
      <c r="X827" s="57">
        <v>1009232.81646478</v>
      </c>
      <c r="Y827" s="46">
        <v>1167644</v>
      </c>
      <c r="Z827" s="37">
        <f t="shared" si="318"/>
        <v>0.42013600000000001</v>
      </c>
      <c r="AA827" s="37" t="str">
        <f t="shared" si="319"/>
        <v/>
      </c>
      <c r="AB827" s="37" t="str">
        <f t="shared" si="320"/>
        <v/>
      </c>
      <c r="AC827" s="76">
        <f t="shared" si="331"/>
        <v>825.4503062333323</v>
      </c>
      <c r="AD827" s="76">
        <f t="shared" si="332"/>
        <v>0</v>
      </c>
      <c r="AE827" s="76">
        <f t="shared" si="338"/>
        <v>0</v>
      </c>
      <c r="AF827" s="76" t="str">
        <f t="shared" si="333"/>
        <v/>
      </c>
      <c r="AG827" s="37" t="str">
        <f t="shared" si="321"/>
        <v/>
      </c>
      <c r="AH827" s="37" t="str">
        <f t="shared" si="322"/>
        <v/>
      </c>
      <c r="AI827" s="38">
        <f t="shared" si="334"/>
        <v>825.45</v>
      </c>
      <c r="AJ827" s="38">
        <f t="shared" si="323"/>
        <v>825.45</v>
      </c>
      <c r="AK827" s="36">
        <f t="shared" si="324"/>
        <v>157102</v>
      </c>
      <c r="AL827" s="39">
        <f t="shared" si="325"/>
        <v>0.12439734468690533</v>
      </c>
      <c r="AM827" s="36">
        <f t="shared" si="335"/>
        <v>-2707.1350150764338</v>
      </c>
      <c r="AN827" s="36">
        <f t="shared" si="336"/>
        <v>157102</v>
      </c>
      <c r="AO827" s="36">
        <f t="shared" si="326"/>
        <v>7040</v>
      </c>
      <c r="AP827" s="36">
        <f t="shared" si="327"/>
        <v>58382.200000000004</v>
      </c>
      <c r="AQ827" s="36">
        <f t="shared" si="337"/>
        <v>171824</v>
      </c>
      <c r="AR827" s="40">
        <f t="shared" si="328"/>
        <v>171824</v>
      </c>
      <c r="AS827" s="37"/>
      <c r="AT827" s="37">
        <f t="shared" si="329"/>
        <v>1</v>
      </c>
    </row>
    <row r="828" spans="1:46" ht="15" customHeight="1" x14ac:dyDescent="0.25">
      <c r="A828" s="43">
        <v>22</v>
      </c>
      <c r="B828" s="43">
        <v>1200</v>
      </c>
      <c r="C828" s="44" t="s">
        <v>813</v>
      </c>
      <c r="D828" s="35">
        <v>995728</v>
      </c>
      <c r="E828" s="36">
        <v>2386</v>
      </c>
      <c r="F828" s="58">
        <f t="shared" si="314"/>
        <v>3.3776704393343229</v>
      </c>
      <c r="G828" s="52">
        <v>390</v>
      </c>
      <c r="H828" s="52">
        <v>1135</v>
      </c>
      <c r="I828" s="37">
        <f t="shared" si="339"/>
        <v>34.361199999999997</v>
      </c>
      <c r="J828" s="37">
        <v>2791</v>
      </c>
      <c r="K828" s="37">
        <v>2777</v>
      </c>
      <c r="L828" s="37">
        <v>2465</v>
      </c>
      <c r="M828" s="37">
        <v>2494</v>
      </c>
      <c r="N828" s="45">
        <v>2343</v>
      </c>
      <c r="O828" s="55">
        <v>2410</v>
      </c>
      <c r="P828" s="45">
        <f t="shared" si="315"/>
        <v>2791</v>
      </c>
      <c r="Q828" s="38">
        <f t="shared" si="316"/>
        <v>14.51</v>
      </c>
      <c r="R828" s="65">
        <v>21233700</v>
      </c>
      <c r="S828" s="65">
        <v>103488100</v>
      </c>
      <c r="T828" s="66">
        <f t="shared" si="317"/>
        <v>20.518011000000001</v>
      </c>
      <c r="U828" s="36">
        <v>601</v>
      </c>
      <c r="V828">
        <v>2283</v>
      </c>
      <c r="W828">
        <f t="shared" si="330"/>
        <v>26.33</v>
      </c>
      <c r="X828" s="57">
        <v>1031806.21333166</v>
      </c>
      <c r="Y828" s="46">
        <v>1369292</v>
      </c>
      <c r="Z828" s="37">
        <f t="shared" si="318"/>
        <v>0.42013600000000001</v>
      </c>
      <c r="AA828" s="37" t="str">
        <f t="shared" si="319"/>
        <v/>
      </c>
      <c r="AB828" s="37" t="str">
        <f t="shared" si="320"/>
        <v/>
      </c>
      <c r="AC828" s="76">
        <f t="shared" si="331"/>
        <v>942.53671362884722</v>
      </c>
      <c r="AD828" s="76">
        <f t="shared" si="332"/>
        <v>0</v>
      </c>
      <c r="AE828" s="76">
        <f t="shared" si="338"/>
        <v>0</v>
      </c>
      <c r="AF828" s="76" t="str">
        <f t="shared" si="333"/>
        <v/>
      </c>
      <c r="AG828" s="37" t="str">
        <f t="shared" si="321"/>
        <v/>
      </c>
      <c r="AH828" s="37" t="str">
        <f t="shared" si="322"/>
        <v/>
      </c>
      <c r="AI828" s="38">
        <f t="shared" si="334"/>
        <v>942.54</v>
      </c>
      <c r="AJ828" s="38">
        <f t="shared" si="323"/>
        <v>942.54</v>
      </c>
      <c r="AK828" s="36">
        <f t="shared" si="324"/>
        <v>1815402</v>
      </c>
      <c r="AL828" s="39">
        <f t="shared" si="325"/>
        <v>0.12439734468690533</v>
      </c>
      <c r="AM828" s="36">
        <f t="shared" si="335"/>
        <v>101965.26910889444</v>
      </c>
      <c r="AN828" s="36">
        <f t="shared" si="336"/>
        <v>1097693</v>
      </c>
      <c r="AO828" s="36">
        <f t="shared" si="326"/>
        <v>23860</v>
      </c>
      <c r="AP828" s="36">
        <f t="shared" si="327"/>
        <v>68464.600000000006</v>
      </c>
      <c r="AQ828" s="36">
        <f t="shared" si="337"/>
        <v>971868</v>
      </c>
      <c r="AR828" s="40">
        <f t="shared" si="328"/>
        <v>1097693</v>
      </c>
      <c r="AS828" s="37"/>
      <c r="AT828" s="37">
        <f t="shared" si="329"/>
        <v>1</v>
      </c>
    </row>
    <row r="829" spans="1:46" ht="15" customHeight="1" x14ac:dyDescent="0.25">
      <c r="A829" s="43">
        <v>26</v>
      </c>
      <c r="B829" s="43">
        <v>800</v>
      </c>
      <c r="C829" s="44" t="s">
        <v>814</v>
      </c>
      <c r="D829" s="35">
        <v>34962</v>
      </c>
      <c r="E829" s="36">
        <v>167</v>
      </c>
      <c r="F829" s="58">
        <f t="shared" si="314"/>
        <v>2.2227164711475833</v>
      </c>
      <c r="G829" s="52">
        <v>28</v>
      </c>
      <c r="H829" s="52">
        <v>65</v>
      </c>
      <c r="I829" s="37">
        <f t="shared" si="339"/>
        <v>43.076900000000002</v>
      </c>
      <c r="J829" s="37">
        <v>247</v>
      </c>
      <c r="K829" s="37">
        <v>216</v>
      </c>
      <c r="L829" s="37">
        <v>159</v>
      </c>
      <c r="M829" s="37">
        <v>177</v>
      </c>
      <c r="N829" s="48">
        <v>167</v>
      </c>
      <c r="O829" s="55">
        <v>166</v>
      </c>
      <c r="P829" s="45">
        <f t="shared" si="315"/>
        <v>247</v>
      </c>
      <c r="Q829" s="38">
        <f t="shared" si="316"/>
        <v>32.39</v>
      </c>
      <c r="R829" s="65">
        <v>1746300</v>
      </c>
      <c r="S829" s="65">
        <v>8520166</v>
      </c>
      <c r="T829" s="66">
        <f t="shared" si="317"/>
        <v>20.496079999999999</v>
      </c>
      <c r="U829" s="36">
        <v>40</v>
      </c>
      <c r="V829">
        <v>136</v>
      </c>
      <c r="W829">
        <f t="shared" si="330"/>
        <v>29.41</v>
      </c>
      <c r="X829" s="57">
        <v>89181.352130517698</v>
      </c>
      <c r="Y829" s="46">
        <v>90567</v>
      </c>
      <c r="Z829" s="37">
        <f t="shared" si="318"/>
        <v>0.42013600000000001</v>
      </c>
      <c r="AA829" s="37" t="str">
        <f t="shared" si="319"/>
        <v/>
      </c>
      <c r="AB829" s="37" t="str">
        <f t="shared" si="320"/>
        <v/>
      </c>
      <c r="AC829" s="76">
        <f t="shared" si="331"/>
        <v>687.43394599766475</v>
      </c>
      <c r="AD829" s="76">
        <f t="shared" si="332"/>
        <v>0</v>
      </c>
      <c r="AE829" s="76">
        <f t="shared" si="338"/>
        <v>0</v>
      </c>
      <c r="AF829" s="76" t="str">
        <f t="shared" si="333"/>
        <v/>
      </c>
      <c r="AG829" s="37" t="str">
        <f t="shared" si="321"/>
        <v/>
      </c>
      <c r="AH829" s="37" t="str">
        <f t="shared" si="322"/>
        <v/>
      </c>
      <c r="AI829" s="38">
        <f t="shared" si="334"/>
        <v>687.43</v>
      </c>
      <c r="AJ829" s="38">
        <f t="shared" si="323"/>
        <v>687.43</v>
      </c>
      <c r="AK829" s="36">
        <f t="shared" si="324"/>
        <v>77333</v>
      </c>
      <c r="AL829" s="39">
        <f t="shared" si="325"/>
        <v>0.12439734468690533</v>
      </c>
      <c r="AM829" s="36">
        <f t="shared" si="335"/>
        <v>5270.839891728866</v>
      </c>
      <c r="AN829" s="36">
        <f t="shared" si="336"/>
        <v>40233</v>
      </c>
      <c r="AO829" s="36">
        <f t="shared" si="326"/>
        <v>1670</v>
      </c>
      <c r="AP829" s="36">
        <f t="shared" si="327"/>
        <v>4528.3500000000004</v>
      </c>
      <c r="AQ829" s="36">
        <f t="shared" si="337"/>
        <v>33292</v>
      </c>
      <c r="AR829" s="40">
        <f t="shared" si="328"/>
        <v>40233</v>
      </c>
      <c r="AS829" s="37"/>
      <c r="AT829" s="37">
        <f t="shared" si="329"/>
        <v>1</v>
      </c>
    </row>
    <row r="830" spans="1:46" ht="15" customHeight="1" x14ac:dyDescent="0.25">
      <c r="A830" s="43">
        <v>20</v>
      </c>
      <c r="B830" s="43">
        <v>600</v>
      </c>
      <c r="C830" s="44" t="s">
        <v>815</v>
      </c>
      <c r="D830" s="35">
        <v>320437</v>
      </c>
      <c r="E830" s="36">
        <v>859</v>
      </c>
      <c r="F830" s="58">
        <f t="shared" si="314"/>
        <v>2.9339931638312424</v>
      </c>
      <c r="G830" s="52">
        <v>126</v>
      </c>
      <c r="H830" s="52">
        <v>335</v>
      </c>
      <c r="I830" s="37">
        <f t="shared" si="339"/>
        <v>37.611899999999999</v>
      </c>
      <c r="J830" s="37">
        <v>718</v>
      </c>
      <c r="K830" s="37">
        <v>762</v>
      </c>
      <c r="L830" s="37">
        <v>871</v>
      </c>
      <c r="M830" s="37">
        <v>836</v>
      </c>
      <c r="N830" s="48">
        <v>782</v>
      </c>
      <c r="O830" s="55">
        <v>861</v>
      </c>
      <c r="P830" s="45">
        <f t="shared" si="315"/>
        <v>871</v>
      </c>
      <c r="Q830" s="38">
        <f t="shared" si="316"/>
        <v>1.38</v>
      </c>
      <c r="R830" s="65">
        <v>3391100</v>
      </c>
      <c r="S830" s="65">
        <v>52089400</v>
      </c>
      <c r="T830" s="66">
        <f t="shared" si="317"/>
        <v>6.510154</v>
      </c>
      <c r="U830" s="36">
        <v>117</v>
      </c>
      <c r="V830">
        <v>829</v>
      </c>
      <c r="W830">
        <f t="shared" si="330"/>
        <v>14.11</v>
      </c>
      <c r="X830" s="57">
        <v>456893.47115356597</v>
      </c>
      <c r="Y830" s="46">
        <v>576679</v>
      </c>
      <c r="Z830" s="37">
        <f t="shared" si="318"/>
        <v>0.42013600000000001</v>
      </c>
      <c r="AA830" s="37" t="str">
        <f t="shared" si="319"/>
        <v/>
      </c>
      <c r="AB830" s="37" t="str">
        <f t="shared" si="320"/>
        <v/>
      </c>
      <c r="AC830" s="76">
        <f t="shared" si="331"/>
        <v>844.53860804755334</v>
      </c>
      <c r="AD830" s="76">
        <f t="shared" si="332"/>
        <v>0</v>
      </c>
      <c r="AE830" s="76">
        <f t="shared" si="338"/>
        <v>0</v>
      </c>
      <c r="AF830" s="76" t="str">
        <f t="shared" si="333"/>
        <v/>
      </c>
      <c r="AG830" s="37" t="str">
        <f t="shared" si="321"/>
        <v/>
      </c>
      <c r="AH830" s="37" t="str">
        <f t="shared" si="322"/>
        <v/>
      </c>
      <c r="AI830" s="38">
        <f t="shared" si="334"/>
        <v>844.54</v>
      </c>
      <c r="AJ830" s="38">
        <f t="shared" si="323"/>
        <v>844.54</v>
      </c>
      <c r="AK830" s="36">
        <f t="shared" si="324"/>
        <v>533502</v>
      </c>
      <c r="AL830" s="39">
        <f t="shared" si="325"/>
        <v>0.12439734468690533</v>
      </c>
      <c r="AM830" s="36">
        <f t="shared" si="335"/>
        <v>26504.720245715485</v>
      </c>
      <c r="AN830" s="36">
        <f t="shared" si="336"/>
        <v>346942</v>
      </c>
      <c r="AO830" s="36">
        <f t="shared" si="326"/>
        <v>8590</v>
      </c>
      <c r="AP830" s="36">
        <f t="shared" si="327"/>
        <v>28833.95</v>
      </c>
      <c r="AQ830" s="36">
        <f t="shared" si="337"/>
        <v>311847</v>
      </c>
      <c r="AR830" s="40">
        <f t="shared" si="328"/>
        <v>346942</v>
      </c>
      <c r="AS830" s="37"/>
      <c r="AT830" s="37">
        <f t="shared" si="329"/>
        <v>1</v>
      </c>
    </row>
    <row r="831" spans="1:46" ht="15" customHeight="1" x14ac:dyDescent="0.25">
      <c r="A831" s="43">
        <v>19</v>
      </c>
      <c r="B831" s="43">
        <v>1300</v>
      </c>
      <c r="C831" s="44" t="s">
        <v>816</v>
      </c>
      <c r="D831" s="35">
        <v>1468972</v>
      </c>
      <c r="E831" s="36">
        <v>20882</v>
      </c>
      <c r="F831" s="58">
        <f t="shared" si="314"/>
        <v>4.3197720914263629</v>
      </c>
      <c r="G831" s="52">
        <v>977</v>
      </c>
      <c r="H831" s="52">
        <v>9425</v>
      </c>
      <c r="I831" s="37">
        <f t="shared" si="339"/>
        <v>10.366</v>
      </c>
      <c r="J831" s="37">
        <v>18802</v>
      </c>
      <c r="K831" s="37">
        <v>18527</v>
      </c>
      <c r="L831" s="37">
        <v>19248</v>
      </c>
      <c r="M831" s="37">
        <v>19405</v>
      </c>
      <c r="N831" s="45">
        <v>19540</v>
      </c>
      <c r="O831" s="55">
        <v>20615</v>
      </c>
      <c r="P831" s="45">
        <f t="shared" si="315"/>
        <v>20615</v>
      </c>
      <c r="Q831" s="38">
        <f t="shared" si="316"/>
        <v>0</v>
      </c>
      <c r="R831" s="65">
        <v>312103400</v>
      </c>
      <c r="S831" s="65">
        <v>2409520931</v>
      </c>
      <c r="T831" s="66">
        <f t="shared" si="317"/>
        <v>12.952923</v>
      </c>
      <c r="U831" s="36">
        <v>3938</v>
      </c>
      <c r="V831">
        <v>20476</v>
      </c>
      <c r="W831">
        <f t="shared" si="330"/>
        <v>19.23</v>
      </c>
      <c r="X831" s="57">
        <v>28261002.139754001</v>
      </c>
      <c r="Y831" s="46">
        <v>18657668</v>
      </c>
      <c r="Z831" s="37">
        <f t="shared" si="318"/>
        <v>0.42013600000000001</v>
      </c>
      <c r="AA831" s="37" t="str">
        <f t="shared" si="319"/>
        <v/>
      </c>
      <c r="AB831" s="37" t="str">
        <f t="shared" si="320"/>
        <v/>
      </c>
      <c r="AC831" s="76">
        <f t="shared" si="331"/>
        <v>0</v>
      </c>
      <c r="AD831" s="76">
        <f t="shared" si="332"/>
        <v>0</v>
      </c>
      <c r="AE831" s="76">
        <f t="shared" si="338"/>
        <v>778.57384943254988</v>
      </c>
      <c r="AF831" s="76" t="str">
        <f t="shared" si="333"/>
        <v/>
      </c>
      <c r="AG831" s="37" t="str">
        <f t="shared" si="321"/>
        <v/>
      </c>
      <c r="AH831" s="37" t="str">
        <f t="shared" si="322"/>
        <v/>
      </c>
      <c r="AI831" s="38">
        <f t="shared" si="334"/>
        <v>778.57</v>
      </c>
      <c r="AJ831" s="38">
        <f t="shared" si="323"/>
        <v>778.57</v>
      </c>
      <c r="AK831" s="36">
        <f t="shared" si="324"/>
        <v>4384634</v>
      </c>
      <c r="AL831" s="39">
        <f t="shared" si="325"/>
        <v>0.12439734468690533</v>
      </c>
      <c r="AM831" s="36">
        <f t="shared" si="335"/>
        <v>362700.61080451176</v>
      </c>
      <c r="AN831" s="36">
        <f t="shared" si="336"/>
        <v>1831673</v>
      </c>
      <c r="AO831" s="36">
        <f t="shared" si="326"/>
        <v>208820</v>
      </c>
      <c r="AP831" s="36">
        <f t="shared" si="327"/>
        <v>932883.4</v>
      </c>
      <c r="AQ831" s="36">
        <f t="shared" si="337"/>
        <v>1260152</v>
      </c>
      <c r="AR831" s="40">
        <f t="shared" si="328"/>
        <v>1831673</v>
      </c>
      <c r="AS831" s="37"/>
      <c r="AT831" s="37">
        <f t="shared" si="329"/>
        <v>1</v>
      </c>
    </row>
    <row r="832" spans="1:46" ht="15" customHeight="1" x14ac:dyDescent="0.25">
      <c r="A832" s="43">
        <v>77</v>
      </c>
      <c r="B832" s="43">
        <v>1500</v>
      </c>
      <c r="C832" s="44" t="s">
        <v>817</v>
      </c>
      <c r="D832" s="35">
        <v>16345</v>
      </c>
      <c r="E832" s="36">
        <v>91</v>
      </c>
      <c r="F832" s="58">
        <f t="shared" si="314"/>
        <v>1.9590413923210936</v>
      </c>
      <c r="G832" s="52">
        <v>11</v>
      </c>
      <c r="H832" s="52">
        <v>42</v>
      </c>
      <c r="I832" s="37">
        <f t="shared" si="339"/>
        <v>26.1905</v>
      </c>
      <c r="J832" s="37">
        <v>71</v>
      </c>
      <c r="K832" s="37">
        <v>74</v>
      </c>
      <c r="L832" s="37">
        <v>54</v>
      </c>
      <c r="M832" s="37">
        <v>87</v>
      </c>
      <c r="N832" s="48">
        <v>111</v>
      </c>
      <c r="O832" s="55">
        <v>92</v>
      </c>
      <c r="P832" s="45">
        <f t="shared" si="315"/>
        <v>111</v>
      </c>
      <c r="Q832" s="38">
        <f t="shared" si="316"/>
        <v>18.02</v>
      </c>
      <c r="R832" s="65">
        <v>686100</v>
      </c>
      <c r="S832" s="65">
        <v>4472782</v>
      </c>
      <c r="T832" s="66">
        <f t="shared" si="317"/>
        <v>15.339446000000001</v>
      </c>
      <c r="U832" s="36">
        <v>1</v>
      </c>
      <c r="V832">
        <v>93</v>
      </c>
      <c r="W832">
        <f t="shared" si="330"/>
        <v>1.08</v>
      </c>
      <c r="X832" s="57">
        <v>43381.3425380072</v>
      </c>
      <c r="Y832" s="46">
        <v>13407</v>
      </c>
      <c r="Z832" s="37">
        <f t="shared" si="318"/>
        <v>0.42013600000000001</v>
      </c>
      <c r="AA832" s="37" t="str">
        <f t="shared" si="319"/>
        <v/>
      </c>
      <c r="AB832" s="37" t="str">
        <f t="shared" si="320"/>
        <v/>
      </c>
      <c r="AC832" s="76">
        <f t="shared" si="331"/>
        <v>629.19418561170619</v>
      </c>
      <c r="AD832" s="76">
        <f t="shared" si="332"/>
        <v>0</v>
      </c>
      <c r="AE832" s="76">
        <f t="shared" si="338"/>
        <v>0</v>
      </c>
      <c r="AF832" s="76" t="str">
        <f t="shared" si="333"/>
        <v/>
      </c>
      <c r="AG832" s="37" t="str">
        <f t="shared" si="321"/>
        <v/>
      </c>
      <c r="AH832" s="37" t="str">
        <f t="shared" si="322"/>
        <v/>
      </c>
      <c r="AI832" s="38">
        <f t="shared" si="334"/>
        <v>629.19000000000005</v>
      </c>
      <c r="AJ832" s="38">
        <f t="shared" si="323"/>
        <v>629.19000000000005</v>
      </c>
      <c r="AK832" s="36">
        <f t="shared" si="324"/>
        <v>39030</v>
      </c>
      <c r="AL832" s="39">
        <f t="shared" si="325"/>
        <v>0.12439734468690533</v>
      </c>
      <c r="AM832" s="36">
        <f t="shared" si="335"/>
        <v>2821.9537642224473</v>
      </c>
      <c r="AN832" s="36">
        <f t="shared" si="336"/>
        <v>19167</v>
      </c>
      <c r="AO832" s="36">
        <f t="shared" si="326"/>
        <v>910</v>
      </c>
      <c r="AP832" s="36">
        <f t="shared" si="327"/>
        <v>670.35</v>
      </c>
      <c r="AQ832" s="36">
        <f t="shared" si="337"/>
        <v>15675</v>
      </c>
      <c r="AR832" s="40">
        <f t="shared" si="328"/>
        <v>19167</v>
      </c>
      <c r="AS832" s="37"/>
      <c r="AT832" s="37">
        <f t="shared" si="329"/>
        <v>1</v>
      </c>
    </row>
    <row r="833" spans="1:46" ht="15" customHeight="1" x14ac:dyDescent="0.25">
      <c r="A833" s="43">
        <v>17</v>
      </c>
      <c r="B833" s="43">
        <v>600</v>
      </c>
      <c r="C833" s="44" t="s">
        <v>818</v>
      </c>
      <c r="D833" s="35">
        <v>300385</v>
      </c>
      <c r="E833" s="36">
        <v>772</v>
      </c>
      <c r="F833" s="58">
        <f t="shared" si="314"/>
        <v>2.8876173003357359</v>
      </c>
      <c r="G833" s="52">
        <v>120</v>
      </c>
      <c r="H833" s="52">
        <v>462</v>
      </c>
      <c r="I833" s="37">
        <f t="shared" si="339"/>
        <v>25.974000000000004</v>
      </c>
      <c r="J833" s="37">
        <v>990</v>
      </c>
      <c r="K833" s="37">
        <v>978</v>
      </c>
      <c r="L833" s="37">
        <v>853</v>
      </c>
      <c r="M833" s="37">
        <v>755</v>
      </c>
      <c r="N833" s="48">
        <v>739</v>
      </c>
      <c r="O833" s="55">
        <v>758</v>
      </c>
      <c r="P833" s="45">
        <f t="shared" si="315"/>
        <v>990</v>
      </c>
      <c r="Q833" s="38">
        <f t="shared" si="316"/>
        <v>22.02</v>
      </c>
      <c r="R833" s="65">
        <v>5209600</v>
      </c>
      <c r="S833" s="65">
        <v>30117158</v>
      </c>
      <c r="T833" s="66">
        <f t="shared" si="317"/>
        <v>17.297781000000001</v>
      </c>
      <c r="U833" s="36">
        <v>223</v>
      </c>
      <c r="V833">
        <v>870</v>
      </c>
      <c r="W833">
        <f t="shared" si="330"/>
        <v>25.63</v>
      </c>
      <c r="X833" s="57">
        <v>297765.51428955101</v>
      </c>
      <c r="Y833" s="46">
        <v>461014</v>
      </c>
      <c r="Z833" s="37">
        <f t="shared" si="318"/>
        <v>0.42013600000000001</v>
      </c>
      <c r="AA833" s="37" t="str">
        <f t="shared" si="319"/>
        <v/>
      </c>
      <c r="AB833" s="37" t="str">
        <f t="shared" si="320"/>
        <v/>
      </c>
      <c r="AC833" s="76">
        <f t="shared" si="331"/>
        <v>834.29524644625633</v>
      </c>
      <c r="AD833" s="76">
        <f t="shared" si="332"/>
        <v>0</v>
      </c>
      <c r="AE833" s="76">
        <f t="shared" si="338"/>
        <v>0</v>
      </c>
      <c r="AF833" s="76" t="str">
        <f t="shared" si="333"/>
        <v/>
      </c>
      <c r="AG833" s="37" t="str">
        <f t="shared" si="321"/>
        <v/>
      </c>
      <c r="AH833" s="37" t="str">
        <f t="shared" si="322"/>
        <v/>
      </c>
      <c r="AI833" s="38">
        <f t="shared" si="334"/>
        <v>834.3</v>
      </c>
      <c r="AJ833" s="38">
        <f t="shared" si="323"/>
        <v>834.3</v>
      </c>
      <c r="AK833" s="36">
        <f t="shared" si="324"/>
        <v>518978</v>
      </c>
      <c r="AL833" s="39">
        <f t="shared" si="325"/>
        <v>0.12439734468690533</v>
      </c>
      <c r="AM833" s="36">
        <f t="shared" si="335"/>
        <v>27192.388767144697</v>
      </c>
      <c r="AN833" s="36">
        <f t="shared" si="336"/>
        <v>327577</v>
      </c>
      <c r="AO833" s="36">
        <f t="shared" si="326"/>
        <v>7720</v>
      </c>
      <c r="AP833" s="36">
        <f t="shared" si="327"/>
        <v>23050.7</v>
      </c>
      <c r="AQ833" s="36">
        <f t="shared" si="337"/>
        <v>292665</v>
      </c>
      <c r="AR833" s="40">
        <f t="shared" si="328"/>
        <v>327577</v>
      </c>
      <c r="AS833" s="37"/>
      <c r="AT833" s="37">
        <f t="shared" si="329"/>
        <v>1</v>
      </c>
    </row>
    <row r="834" spans="1:46" ht="15" customHeight="1" x14ac:dyDescent="0.25">
      <c r="A834" s="43">
        <v>61</v>
      </c>
      <c r="B834" s="43">
        <v>1100</v>
      </c>
      <c r="C834" s="44" t="s">
        <v>819</v>
      </c>
      <c r="D834" s="35">
        <v>9002</v>
      </c>
      <c r="E834" s="36">
        <v>44</v>
      </c>
      <c r="F834" s="58">
        <f t="shared" si="314"/>
        <v>1.6434526764861874</v>
      </c>
      <c r="G834" s="52">
        <v>5</v>
      </c>
      <c r="H834" s="52">
        <v>32</v>
      </c>
      <c r="I834" s="37">
        <f t="shared" si="339"/>
        <v>15.625</v>
      </c>
      <c r="J834" s="37">
        <v>65</v>
      </c>
      <c r="K834" s="37">
        <v>50</v>
      </c>
      <c r="L834" s="37">
        <v>47</v>
      </c>
      <c r="M834" s="37">
        <v>72</v>
      </c>
      <c r="N834" s="48">
        <v>57</v>
      </c>
      <c r="O834" s="55">
        <v>44</v>
      </c>
      <c r="P834" s="45">
        <f t="shared" si="315"/>
        <v>72</v>
      </c>
      <c r="Q834" s="38">
        <f t="shared" si="316"/>
        <v>38.89</v>
      </c>
      <c r="R834" s="65">
        <v>511500</v>
      </c>
      <c r="S834" s="65">
        <v>3537601</v>
      </c>
      <c r="T834" s="66">
        <f t="shared" si="317"/>
        <v>14.458951000000001</v>
      </c>
      <c r="U834" s="36">
        <v>3</v>
      </c>
      <c r="V834">
        <v>44</v>
      </c>
      <c r="W834">
        <f t="shared" si="330"/>
        <v>6.82</v>
      </c>
      <c r="X834" s="57">
        <v>31670.563930470202</v>
      </c>
      <c r="Y834" s="46">
        <v>2600</v>
      </c>
      <c r="Z834" s="37">
        <f t="shared" si="318"/>
        <v>0.42013600000000001</v>
      </c>
      <c r="AA834" s="37" t="str">
        <f t="shared" si="319"/>
        <v/>
      </c>
      <c r="AB834" s="37" t="str">
        <f t="shared" si="320"/>
        <v/>
      </c>
      <c r="AC834" s="76">
        <f t="shared" si="331"/>
        <v>559.48789682423967</v>
      </c>
      <c r="AD834" s="76">
        <f t="shared" si="332"/>
        <v>0</v>
      </c>
      <c r="AE834" s="76">
        <f t="shared" si="338"/>
        <v>0</v>
      </c>
      <c r="AF834" s="76" t="str">
        <f t="shared" si="333"/>
        <v/>
      </c>
      <c r="AG834" s="37" t="str">
        <f t="shared" si="321"/>
        <v/>
      </c>
      <c r="AH834" s="37" t="str">
        <f t="shared" si="322"/>
        <v/>
      </c>
      <c r="AI834" s="38">
        <f t="shared" si="334"/>
        <v>559.49</v>
      </c>
      <c r="AJ834" s="38">
        <f t="shared" si="323"/>
        <v>559.49</v>
      </c>
      <c r="AK834" s="36">
        <f t="shared" si="324"/>
        <v>11312</v>
      </c>
      <c r="AL834" s="39">
        <f t="shared" si="325"/>
        <v>0.12439734468690533</v>
      </c>
      <c r="AM834" s="36">
        <f t="shared" si="335"/>
        <v>287.3578662267513</v>
      </c>
      <c r="AN834" s="36">
        <f t="shared" si="336"/>
        <v>9289</v>
      </c>
      <c r="AO834" s="36">
        <f t="shared" si="326"/>
        <v>440</v>
      </c>
      <c r="AP834" s="36">
        <f t="shared" si="327"/>
        <v>130</v>
      </c>
      <c r="AQ834" s="36">
        <f t="shared" si="337"/>
        <v>8872</v>
      </c>
      <c r="AR834" s="40">
        <f t="shared" si="328"/>
        <v>9289</v>
      </c>
      <c r="AS834" s="37"/>
      <c r="AT834" s="37">
        <f t="shared" si="329"/>
        <v>1</v>
      </c>
    </row>
    <row r="835" spans="1:46" ht="15" customHeight="1" x14ac:dyDescent="0.25">
      <c r="A835" s="43">
        <v>23</v>
      </c>
      <c r="B835" s="43">
        <v>1400</v>
      </c>
      <c r="C835" s="44" t="s">
        <v>820</v>
      </c>
      <c r="D835" s="35">
        <v>2841</v>
      </c>
      <c r="E835" s="36">
        <v>69</v>
      </c>
      <c r="F835" s="58">
        <f t="shared" si="314"/>
        <v>1.8388490907372552</v>
      </c>
      <c r="G835" s="52">
        <v>31</v>
      </c>
      <c r="H835" s="52">
        <v>46</v>
      </c>
      <c r="I835" s="37">
        <f t="shared" si="339"/>
        <v>67.391300000000001</v>
      </c>
      <c r="J835" s="37">
        <v>114</v>
      </c>
      <c r="K835" s="37">
        <v>119</v>
      </c>
      <c r="L835" s="37">
        <v>94</v>
      </c>
      <c r="M835" s="37">
        <v>64</v>
      </c>
      <c r="N835" s="48">
        <v>63</v>
      </c>
      <c r="O835" s="55">
        <v>67</v>
      </c>
      <c r="P835" s="45">
        <f t="shared" si="315"/>
        <v>119</v>
      </c>
      <c r="Q835" s="38">
        <f t="shared" si="316"/>
        <v>42.02</v>
      </c>
      <c r="R835" s="65">
        <v>292700</v>
      </c>
      <c r="S835" s="65">
        <v>9993000</v>
      </c>
      <c r="T835" s="66">
        <f t="shared" si="317"/>
        <v>2.9290500000000002</v>
      </c>
      <c r="U835" s="36">
        <v>17</v>
      </c>
      <c r="V835">
        <v>47</v>
      </c>
      <c r="W835">
        <f t="shared" si="330"/>
        <v>36.17</v>
      </c>
      <c r="X835" s="57">
        <v>103863.84234611499</v>
      </c>
      <c r="Y835" s="46">
        <v>44224</v>
      </c>
      <c r="Z835" s="37">
        <f t="shared" si="318"/>
        <v>0.42013600000000001</v>
      </c>
      <c r="AA835" s="37" t="str">
        <f t="shared" si="319"/>
        <v/>
      </c>
      <c r="AB835" s="37" t="str">
        <f t="shared" si="320"/>
        <v/>
      </c>
      <c r="AC835" s="76">
        <f t="shared" si="331"/>
        <v>602.64647061477274</v>
      </c>
      <c r="AD835" s="76">
        <f t="shared" si="332"/>
        <v>0</v>
      </c>
      <c r="AE835" s="76">
        <f t="shared" si="338"/>
        <v>0</v>
      </c>
      <c r="AF835" s="76" t="str">
        <f t="shared" si="333"/>
        <v/>
      </c>
      <c r="AG835" s="37" t="str">
        <f t="shared" si="321"/>
        <v/>
      </c>
      <c r="AH835" s="37" t="str">
        <f t="shared" si="322"/>
        <v/>
      </c>
      <c r="AI835" s="38">
        <f t="shared" si="334"/>
        <v>602.65</v>
      </c>
      <c r="AJ835" s="38">
        <f t="shared" si="323"/>
        <v>602.65</v>
      </c>
      <c r="AK835" s="36">
        <f t="shared" si="324"/>
        <v>0</v>
      </c>
      <c r="AL835" s="39">
        <f t="shared" si="325"/>
        <v>0.12439734468690533</v>
      </c>
      <c r="AM835" s="36">
        <f t="shared" si="335"/>
        <v>-353.41285625549807</v>
      </c>
      <c r="AN835" s="36">
        <f t="shared" si="336"/>
        <v>0</v>
      </c>
      <c r="AO835" s="36">
        <f t="shared" si="326"/>
        <v>690</v>
      </c>
      <c r="AP835" s="36">
        <f t="shared" si="327"/>
        <v>2211.2000000000003</v>
      </c>
      <c r="AQ835" s="36">
        <f t="shared" si="337"/>
        <v>2151</v>
      </c>
      <c r="AR835" s="40">
        <f t="shared" si="328"/>
        <v>2151</v>
      </c>
      <c r="AS835" s="37"/>
      <c r="AT835" s="37">
        <f t="shared" si="329"/>
        <v>1</v>
      </c>
    </row>
    <row r="836" spans="1:46" ht="15" customHeight="1" x14ac:dyDescent="0.25">
      <c r="A836" s="43">
        <v>78</v>
      </c>
      <c r="B836" s="43">
        <v>500</v>
      </c>
      <c r="C836" s="44" t="s">
        <v>821</v>
      </c>
      <c r="D836" s="35">
        <v>620494</v>
      </c>
      <c r="E836" s="36">
        <v>1440</v>
      </c>
      <c r="F836" s="58">
        <f t="shared" si="314"/>
        <v>3.1583624920952498</v>
      </c>
      <c r="G836" s="52">
        <v>225</v>
      </c>
      <c r="H836" s="52">
        <v>795</v>
      </c>
      <c r="I836" s="37">
        <f t="shared" si="339"/>
        <v>28.301900000000003</v>
      </c>
      <c r="J836" s="37">
        <v>2029</v>
      </c>
      <c r="K836" s="37">
        <v>1969</v>
      </c>
      <c r="L836" s="37">
        <v>1615</v>
      </c>
      <c r="M836" s="37">
        <v>1619</v>
      </c>
      <c r="N836" s="45">
        <v>1424</v>
      </c>
      <c r="O836" s="55">
        <v>1460</v>
      </c>
      <c r="P836" s="45">
        <f t="shared" si="315"/>
        <v>2029</v>
      </c>
      <c r="Q836" s="38">
        <f t="shared" si="316"/>
        <v>29.03</v>
      </c>
      <c r="R836" s="65">
        <v>13037400</v>
      </c>
      <c r="S836" s="65">
        <v>55294771</v>
      </c>
      <c r="T836" s="66">
        <f t="shared" si="317"/>
        <v>23.577998000000001</v>
      </c>
      <c r="U836" s="36">
        <v>396</v>
      </c>
      <c r="V836">
        <v>1254</v>
      </c>
      <c r="W836">
        <f t="shared" si="330"/>
        <v>31.58</v>
      </c>
      <c r="X836" s="57">
        <v>614795.79198604706</v>
      </c>
      <c r="Y836" s="46">
        <v>788275</v>
      </c>
      <c r="Z836" s="37">
        <f t="shared" si="318"/>
        <v>0.42013600000000001</v>
      </c>
      <c r="AA836" s="37" t="str">
        <f t="shared" si="319"/>
        <v/>
      </c>
      <c r="AB836" s="37" t="str">
        <f t="shared" si="320"/>
        <v/>
      </c>
      <c r="AC836" s="76">
        <f t="shared" si="331"/>
        <v>894.09663216652245</v>
      </c>
      <c r="AD836" s="76">
        <f t="shared" si="332"/>
        <v>0</v>
      </c>
      <c r="AE836" s="76">
        <f t="shared" si="338"/>
        <v>0</v>
      </c>
      <c r="AF836" s="76" t="str">
        <f t="shared" si="333"/>
        <v/>
      </c>
      <c r="AG836" s="37" t="str">
        <f t="shared" si="321"/>
        <v/>
      </c>
      <c r="AH836" s="37" t="str">
        <f t="shared" si="322"/>
        <v/>
      </c>
      <c r="AI836" s="38">
        <f t="shared" si="334"/>
        <v>894.1</v>
      </c>
      <c r="AJ836" s="38">
        <f t="shared" si="323"/>
        <v>894.1</v>
      </c>
      <c r="AK836" s="36">
        <f t="shared" si="324"/>
        <v>1029206</v>
      </c>
      <c r="AL836" s="39">
        <f t="shared" si="325"/>
        <v>0.12439734468690533</v>
      </c>
      <c r="AM836" s="36">
        <f t="shared" si="335"/>
        <v>50842.687541674451</v>
      </c>
      <c r="AN836" s="36">
        <f t="shared" si="336"/>
        <v>671337</v>
      </c>
      <c r="AO836" s="36">
        <f t="shared" si="326"/>
        <v>14400</v>
      </c>
      <c r="AP836" s="36">
        <f t="shared" si="327"/>
        <v>39413.75</v>
      </c>
      <c r="AQ836" s="36">
        <f t="shared" si="337"/>
        <v>606094</v>
      </c>
      <c r="AR836" s="40">
        <f t="shared" si="328"/>
        <v>671337</v>
      </c>
      <c r="AS836" s="37"/>
      <c r="AT836" s="37">
        <f t="shared" si="329"/>
        <v>1</v>
      </c>
    </row>
    <row r="837" spans="1:46" ht="15" customHeight="1" x14ac:dyDescent="0.25">
      <c r="A837" s="43">
        <v>62</v>
      </c>
      <c r="B837" s="43">
        <v>9400</v>
      </c>
      <c r="C837" s="44" t="s">
        <v>822</v>
      </c>
      <c r="D837" s="35">
        <v>827265</v>
      </c>
      <c r="E837" s="36">
        <v>25067</v>
      </c>
      <c r="F837" s="58">
        <f t="shared" si="314"/>
        <v>4.3991023610261601</v>
      </c>
      <c r="G837" s="52">
        <v>1089</v>
      </c>
      <c r="H837" s="52">
        <v>10976</v>
      </c>
      <c r="I837" s="37">
        <f t="shared" si="339"/>
        <v>9.9215999999999998</v>
      </c>
      <c r="J837" s="37">
        <v>23313</v>
      </c>
      <c r="K837" s="37">
        <v>22538</v>
      </c>
      <c r="L837" s="37">
        <v>24704</v>
      </c>
      <c r="M837" s="37">
        <v>24325</v>
      </c>
      <c r="N837" s="45">
        <v>23797</v>
      </c>
      <c r="O837" s="55">
        <v>24883</v>
      </c>
      <c r="P837" s="45">
        <f t="shared" si="315"/>
        <v>24883</v>
      </c>
      <c r="Q837" s="38">
        <f t="shared" si="316"/>
        <v>0</v>
      </c>
      <c r="R837" s="65">
        <v>507669000</v>
      </c>
      <c r="S837" s="65">
        <v>3521369193</v>
      </c>
      <c r="T837" s="66">
        <f t="shared" si="317"/>
        <v>14.416807</v>
      </c>
      <c r="U837" s="36">
        <v>5019</v>
      </c>
      <c r="V837">
        <v>24520</v>
      </c>
      <c r="W837">
        <f t="shared" si="330"/>
        <v>20.47</v>
      </c>
      <c r="X837" s="57">
        <v>38623601.562181406</v>
      </c>
      <c r="Y837" s="46">
        <v>8079999</v>
      </c>
      <c r="Z837" s="37">
        <f t="shared" si="318"/>
        <v>0.42013600000000001</v>
      </c>
      <c r="AA837" s="37" t="str">
        <f t="shared" si="319"/>
        <v/>
      </c>
      <c r="AB837" s="37" t="str">
        <f t="shared" si="320"/>
        <v/>
      </c>
      <c r="AC837" s="76">
        <f t="shared" si="331"/>
        <v>0</v>
      </c>
      <c r="AD837" s="76">
        <f t="shared" si="332"/>
        <v>0</v>
      </c>
      <c r="AE837" s="76">
        <f t="shared" si="338"/>
        <v>800.21123259794979</v>
      </c>
      <c r="AF837" s="76" t="str">
        <f t="shared" si="333"/>
        <v/>
      </c>
      <c r="AG837" s="37" t="str">
        <f t="shared" si="321"/>
        <v/>
      </c>
      <c r="AH837" s="37" t="str">
        <f t="shared" si="322"/>
        <v/>
      </c>
      <c r="AI837" s="38">
        <f t="shared" si="334"/>
        <v>800.21</v>
      </c>
      <c r="AJ837" s="38">
        <f t="shared" si="323"/>
        <v>800.21</v>
      </c>
      <c r="AK837" s="36">
        <f t="shared" si="324"/>
        <v>3831699</v>
      </c>
      <c r="AL837" s="39">
        <f t="shared" si="325"/>
        <v>0.12439734468690533</v>
      </c>
      <c r="AM837" s="36">
        <f t="shared" si="335"/>
        <v>373743.61188705772</v>
      </c>
      <c r="AN837" s="36">
        <f t="shared" si="336"/>
        <v>1201009</v>
      </c>
      <c r="AO837" s="36">
        <f t="shared" si="326"/>
        <v>250670</v>
      </c>
      <c r="AP837" s="36">
        <f t="shared" si="327"/>
        <v>403999.95</v>
      </c>
      <c r="AQ837" s="36">
        <f t="shared" si="337"/>
        <v>576595</v>
      </c>
      <c r="AR837" s="40">
        <f t="shared" si="328"/>
        <v>1201009</v>
      </c>
      <c r="AS837" s="37"/>
      <c r="AT837" s="37">
        <f t="shared" si="329"/>
        <v>1</v>
      </c>
    </row>
    <row r="838" spans="1:46" ht="15" customHeight="1" x14ac:dyDescent="0.25">
      <c r="A838" s="43">
        <v>32</v>
      </c>
      <c r="B838" s="43">
        <v>600</v>
      </c>
      <c r="C838" s="44" t="s">
        <v>823</v>
      </c>
      <c r="D838" s="35">
        <v>13337</v>
      </c>
      <c r="E838" s="36">
        <v>62</v>
      </c>
      <c r="F838" s="58">
        <f t="shared" si="314"/>
        <v>1.7923916894982539</v>
      </c>
      <c r="G838" s="52">
        <v>10</v>
      </c>
      <c r="H838" s="52">
        <v>17</v>
      </c>
      <c r="I838" s="37">
        <f t="shared" si="339"/>
        <v>58.823499999999996</v>
      </c>
      <c r="J838" s="37">
        <v>132</v>
      </c>
      <c r="K838" s="37">
        <v>120</v>
      </c>
      <c r="L838" s="37">
        <v>83</v>
      </c>
      <c r="M838" s="37">
        <v>69</v>
      </c>
      <c r="N838" s="48">
        <v>60</v>
      </c>
      <c r="O838" s="55">
        <v>62</v>
      </c>
      <c r="P838" s="45">
        <f t="shared" si="315"/>
        <v>132</v>
      </c>
      <c r="Q838" s="38">
        <f t="shared" si="316"/>
        <v>53.03</v>
      </c>
      <c r="R838" s="65">
        <v>481700</v>
      </c>
      <c r="S838" s="65">
        <v>3354600</v>
      </c>
      <c r="T838" s="66">
        <f t="shared" si="317"/>
        <v>14.359387</v>
      </c>
      <c r="U838" s="36">
        <v>12</v>
      </c>
      <c r="V838">
        <v>42</v>
      </c>
      <c r="W838">
        <f t="shared" si="330"/>
        <v>28.57</v>
      </c>
      <c r="X838" s="57">
        <v>27919.9083861572</v>
      </c>
      <c r="Y838" s="46">
        <v>37662</v>
      </c>
      <c r="Z838" s="37">
        <f t="shared" si="318"/>
        <v>0.42013600000000001</v>
      </c>
      <c r="AA838" s="37" t="str">
        <f t="shared" si="319"/>
        <v/>
      </c>
      <c r="AB838" s="37" t="str">
        <f t="shared" si="320"/>
        <v/>
      </c>
      <c r="AC838" s="76">
        <f t="shared" si="331"/>
        <v>592.38509920130582</v>
      </c>
      <c r="AD838" s="76">
        <f t="shared" si="332"/>
        <v>0</v>
      </c>
      <c r="AE838" s="76">
        <f t="shared" si="338"/>
        <v>0</v>
      </c>
      <c r="AF838" s="76" t="str">
        <f t="shared" si="333"/>
        <v/>
      </c>
      <c r="AG838" s="37" t="str">
        <f t="shared" si="321"/>
        <v/>
      </c>
      <c r="AH838" s="37" t="str">
        <f t="shared" si="322"/>
        <v/>
      </c>
      <c r="AI838" s="38">
        <f t="shared" si="334"/>
        <v>592.39</v>
      </c>
      <c r="AJ838" s="38">
        <f t="shared" si="323"/>
        <v>592.39</v>
      </c>
      <c r="AK838" s="36">
        <f t="shared" si="324"/>
        <v>24998</v>
      </c>
      <c r="AL838" s="39">
        <f t="shared" si="325"/>
        <v>0.12439734468690533</v>
      </c>
      <c r="AM838" s="36">
        <f t="shared" si="335"/>
        <v>1450.5974363940031</v>
      </c>
      <c r="AN838" s="36">
        <f t="shared" si="336"/>
        <v>14788</v>
      </c>
      <c r="AO838" s="36">
        <f t="shared" si="326"/>
        <v>620</v>
      </c>
      <c r="AP838" s="36">
        <f t="shared" si="327"/>
        <v>1883.1000000000001</v>
      </c>
      <c r="AQ838" s="36">
        <f t="shared" si="337"/>
        <v>12717</v>
      </c>
      <c r="AR838" s="40">
        <f t="shared" si="328"/>
        <v>14788</v>
      </c>
      <c r="AS838" s="37"/>
      <c r="AT838" s="37">
        <f t="shared" si="329"/>
        <v>1</v>
      </c>
    </row>
    <row r="839" spans="1:46" ht="15" customHeight="1" x14ac:dyDescent="0.25">
      <c r="A839" s="43">
        <v>82</v>
      </c>
      <c r="B839" s="43">
        <v>1600</v>
      </c>
      <c r="C839" s="44" t="s">
        <v>824</v>
      </c>
      <c r="D839" s="35">
        <v>73795</v>
      </c>
      <c r="E839" s="36">
        <v>519</v>
      </c>
      <c r="F839" s="58">
        <f t="shared" si="314"/>
        <v>2.7151673578484576</v>
      </c>
      <c r="G839" s="52">
        <v>93</v>
      </c>
      <c r="H839" s="52">
        <v>244</v>
      </c>
      <c r="I839" s="37">
        <f t="shared" si="339"/>
        <v>38.114799999999995</v>
      </c>
      <c r="J839" s="37">
        <v>697</v>
      </c>
      <c r="K839" s="37">
        <v>654</v>
      </c>
      <c r="L839" s="37">
        <v>584</v>
      </c>
      <c r="M839" s="37">
        <v>549</v>
      </c>
      <c r="N839" s="48">
        <v>507</v>
      </c>
      <c r="O839" s="55">
        <v>515</v>
      </c>
      <c r="P839" s="45">
        <f t="shared" si="315"/>
        <v>697</v>
      </c>
      <c r="Q839" s="38">
        <f t="shared" si="316"/>
        <v>25.54</v>
      </c>
      <c r="R839" s="65">
        <v>6643200</v>
      </c>
      <c r="S839" s="65">
        <v>66394300</v>
      </c>
      <c r="T839" s="66">
        <f t="shared" si="317"/>
        <v>10.005678</v>
      </c>
      <c r="U839" s="36">
        <v>62</v>
      </c>
      <c r="V839">
        <v>539</v>
      </c>
      <c r="W839">
        <f t="shared" si="330"/>
        <v>11.5</v>
      </c>
      <c r="X839" s="57">
        <v>731394.35515622306</v>
      </c>
      <c r="Y839" s="46">
        <v>342325</v>
      </c>
      <c r="Z839" s="37">
        <f t="shared" si="318"/>
        <v>0.42013600000000001</v>
      </c>
      <c r="AA839" s="37" t="str">
        <f t="shared" si="319"/>
        <v/>
      </c>
      <c r="AB839" s="37" t="str">
        <f t="shared" si="320"/>
        <v/>
      </c>
      <c r="AC839" s="76">
        <f t="shared" si="331"/>
        <v>796.2050204994938</v>
      </c>
      <c r="AD839" s="76">
        <f t="shared" si="332"/>
        <v>0</v>
      </c>
      <c r="AE839" s="76">
        <f t="shared" si="338"/>
        <v>0</v>
      </c>
      <c r="AF839" s="76" t="str">
        <f t="shared" si="333"/>
        <v/>
      </c>
      <c r="AG839" s="37" t="str">
        <f t="shared" si="321"/>
        <v/>
      </c>
      <c r="AH839" s="37" t="str">
        <f t="shared" si="322"/>
        <v/>
      </c>
      <c r="AI839" s="38">
        <f t="shared" si="334"/>
        <v>796.21</v>
      </c>
      <c r="AJ839" s="38">
        <f t="shared" si="323"/>
        <v>796.21</v>
      </c>
      <c r="AK839" s="36">
        <f t="shared" si="324"/>
        <v>105948</v>
      </c>
      <c r="AL839" s="39">
        <f t="shared" si="325"/>
        <v>0.12439734468690533</v>
      </c>
      <c r="AM839" s="36">
        <f t="shared" si="335"/>
        <v>3999.7478237180671</v>
      </c>
      <c r="AN839" s="36">
        <f t="shared" si="336"/>
        <v>77795</v>
      </c>
      <c r="AO839" s="36">
        <f t="shared" si="326"/>
        <v>5190</v>
      </c>
      <c r="AP839" s="36">
        <f t="shared" si="327"/>
        <v>17116.25</v>
      </c>
      <c r="AQ839" s="36">
        <f t="shared" si="337"/>
        <v>68605</v>
      </c>
      <c r="AR839" s="40">
        <f t="shared" si="328"/>
        <v>77795</v>
      </c>
      <c r="AS839" s="37"/>
      <c r="AT839" s="37">
        <f t="shared" si="329"/>
        <v>1</v>
      </c>
    </row>
    <row r="840" spans="1:46" ht="15" customHeight="1" x14ac:dyDescent="0.25">
      <c r="A840" s="43">
        <v>39</v>
      </c>
      <c r="B840" s="43">
        <v>1200</v>
      </c>
      <c r="C840" s="44" t="s">
        <v>825</v>
      </c>
      <c r="D840" s="35">
        <v>44951</v>
      </c>
      <c r="E840" s="36">
        <v>179</v>
      </c>
      <c r="F840" s="58">
        <f t="shared" si="314"/>
        <v>2.2528530309798933</v>
      </c>
      <c r="G840" s="52">
        <v>22</v>
      </c>
      <c r="H840" s="52">
        <v>114</v>
      </c>
      <c r="I840" s="37">
        <f t="shared" si="339"/>
        <v>19.298199999999998</v>
      </c>
      <c r="J840" s="37">
        <v>220</v>
      </c>
      <c r="K840" s="37">
        <v>217</v>
      </c>
      <c r="L840" s="37">
        <v>212</v>
      </c>
      <c r="M840" s="37">
        <v>210</v>
      </c>
      <c r="N840" s="48">
        <v>191</v>
      </c>
      <c r="O840" s="55">
        <v>157</v>
      </c>
      <c r="P840" s="45">
        <f t="shared" si="315"/>
        <v>220</v>
      </c>
      <c r="Q840" s="38">
        <f t="shared" si="316"/>
        <v>18.64</v>
      </c>
      <c r="R840" s="65">
        <v>3993700</v>
      </c>
      <c r="S840" s="65">
        <v>7503141</v>
      </c>
      <c r="T840" s="66">
        <f t="shared" si="317"/>
        <v>53.227041999999997</v>
      </c>
      <c r="U840" s="36">
        <v>44</v>
      </c>
      <c r="V840">
        <v>223</v>
      </c>
      <c r="W840">
        <f t="shared" si="330"/>
        <v>19.73</v>
      </c>
      <c r="X840" s="57">
        <v>113132.854494318</v>
      </c>
      <c r="Y840" s="46">
        <v>81819</v>
      </c>
      <c r="Z840" s="37">
        <f t="shared" si="318"/>
        <v>0.42013600000000001</v>
      </c>
      <c r="AA840" s="37" t="str">
        <f t="shared" si="319"/>
        <v/>
      </c>
      <c r="AB840" s="37" t="str">
        <f t="shared" si="320"/>
        <v/>
      </c>
      <c r="AC840" s="76">
        <f t="shared" si="331"/>
        <v>694.09041892374591</v>
      </c>
      <c r="AD840" s="76">
        <f t="shared" si="332"/>
        <v>0</v>
      </c>
      <c r="AE840" s="76">
        <f t="shared" si="338"/>
        <v>0</v>
      </c>
      <c r="AF840" s="76" t="str">
        <f t="shared" si="333"/>
        <v/>
      </c>
      <c r="AG840" s="37" t="str">
        <f t="shared" si="321"/>
        <v/>
      </c>
      <c r="AH840" s="37" t="str">
        <f t="shared" si="322"/>
        <v/>
      </c>
      <c r="AI840" s="38">
        <f t="shared" si="334"/>
        <v>694.09</v>
      </c>
      <c r="AJ840" s="38">
        <f t="shared" si="323"/>
        <v>694.09</v>
      </c>
      <c r="AK840" s="36">
        <f t="shared" si="324"/>
        <v>76711</v>
      </c>
      <c r="AL840" s="39">
        <f t="shared" si="325"/>
        <v>0.12439734468690533</v>
      </c>
      <c r="AM840" s="36">
        <f t="shared" si="335"/>
        <v>3950.8596672561134</v>
      </c>
      <c r="AN840" s="36">
        <f t="shared" si="336"/>
        <v>48902</v>
      </c>
      <c r="AO840" s="36">
        <f t="shared" si="326"/>
        <v>1790</v>
      </c>
      <c r="AP840" s="36">
        <f t="shared" si="327"/>
        <v>4090.9500000000003</v>
      </c>
      <c r="AQ840" s="36">
        <f t="shared" si="337"/>
        <v>43161</v>
      </c>
      <c r="AR840" s="40">
        <f t="shared" si="328"/>
        <v>48902</v>
      </c>
      <c r="AS840" s="37"/>
      <c r="AT840" s="37">
        <f t="shared" si="329"/>
        <v>1</v>
      </c>
    </row>
    <row r="841" spans="1:46" ht="15" customHeight="1" x14ac:dyDescent="0.25">
      <c r="A841" s="43">
        <v>34</v>
      </c>
      <c r="B841" s="43">
        <v>1500</v>
      </c>
      <c r="C841" s="44" t="s">
        <v>826</v>
      </c>
      <c r="D841" s="35">
        <v>5255956</v>
      </c>
      <c r="E841" s="36">
        <v>21076</v>
      </c>
      <c r="F841" s="58">
        <f t="shared" si="314"/>
        <v>4.3237881899007506</v>
      </c>
      <c r="G841" s="52">
        <v>1633</v>
      </c>
      <c r="H841" s="52">
        <v>8364</v>
      </c>
      <c r="I841" s="37">
        <f t="shared" si="339"/>
        <v>19.5242</v>
      </c>
      <c r="J841" s="37">
        <v>12869</v>
      </c>
      <c r="K841" s="37">
        <v>15895</v>
      </c>
      <c r="L841" s="37">
        <v>17531</v>
      </c>
      <c r="M841" s="37">
        <v>18351</v>
      </c>
      <c r="N841" s="45">
        <v>19610</v>
      </c>
      <c r="O841" s="55">
        <v>21015</v>
      </c>
      <c r="P841" s="45">
        <f t="shared" si="315"/>
        <v>21015</v>
      </c>
      <c r="Q841" s="38">
        <f t="shared" si="316"/>
        <v>0</v>
      </c>
      <c r="R841" s="65">
        <v>375880000</v>
      </c>
      <c r="S841" s="65">
        <v>1412477944</v>
      </c>
      <c r="T841" s="66">
        <f t="shared" si="317"/>
        <v>26.611388999999999</v>
      </c>
      <c r="U841" s="36">
        <v>3358</v>
      </c>
      <c r="V841">
        <v>20823</v>
      </c>
      <c r="W841">
        <f t="shared" si="330"/>
        <v>16.13</v>
      </c>
      <c r="X841" s="57">
        <v>17036745.351983901</v>
      </c>
      <c r="Y841" s="46">
        <v>7314172</v>
      </c>
      <c r="Z841" s="37">
        <f t="shared" si="318"/>
        <v>0.42013600000000001</v>
      </c>
      <c r="AA841" s="37" t="str">
        <f t="shared" si="319"/>
        <v/>
      </c>
      <c r="AB841" s="37" t="str">
        <f t="shared" si="320"/>
        <v/>
      </c>
      <c r="AC841" s="76">
        <f t="shared" si="331"/>
        <v>0</v>
      </c>
      <c r="AD841" s="76">
        <f t="shared" si="332"/>
        <v>0</v>
      </c>
      <c r="AE841" s="76">
        <f t="shared" si="338"/>
        <v>917.70712550464987</v>
      </c>
      <c r="AF841" s="76" t="str">
        <f t="shared" si="333"/>
        <v/>
      </c>
      <c r="AG841" s="37" t="str">
        <f t="shared" si="321"/>
        <v/>
      </c>
      <c r="AH841" s="37" t="str">
        <f t="shared" si="322"/>
        <v/>
      </c>
      <c r="AI841" s="38">
        <f t="shared" si="334"/>
        <v>917.71</v>
      </c>
      <c r="AJ841" s="38">
        <f t="shared" si="323"/>
        <v>917.71</v>
      </c>
      <c r="AK841" s="36">
        <f t="shared" si="324"/>
        <v>12183906</v>
      </c>
      <c r="AL841" s="39">
        <f t="shared" si="325"/>
        <v>0.12439734468690533</v>
      </c>
      <c r="AM841" s="36">
        <f t="shared" si="335"/>
        <v>861818.58412364579</v>
      </c>
      <c r="AN841" s="36">
        <f t="shared" si="336"/>
        <v>6117775</v>
      </c>
      <c r="AO841" s="36">
        <f t="shared" si="326"/>
        <v>210760</v>
      </c>
      <c r="AP841" s="36">
        <f t="shared" si="327"/>
        <v>365708.60000000003</v>
      </c>
      <c r="AQ841" s="36">
        <f t="shared" si="337"/>
        <v>5045196</v>
      </c>
      <c r="AR841" s="40">
        <f t="shared" si="328"/>
        <v>6117775</v>
      </c>
      <c r="AS841" s="37"/>
      <c r="AT841" s="37">
        <f t="shared" si="329"/>
        <v>1</v>
      </c>
    </row>
    <row r="842" spans="1:46" ht="15" customHeight="1" x14ac:dyDescent="0.25">
      <c r="A842" s="43">
        <v>58</v>
      </c>
      <c r="B842" s="43">
        <v>2300</v>
      </c>
      <c r="C842" s="44" t="s">
        <v>827</v>
      </c>
      <c r="D842" s="35">
        <v>74038</v>
      </c>
      <c r="E842" s="36">
        <v>393</v>
      </c>
      <c r="F842" s="58">
        <f t="shared" si="314"/>
        <v>2.5943925503754266</v>
      </c>
      <c r="G842" s="52">
        <v>17</v>
      </c>
      <c r="H842" s="52">
        <v>184</v>
      </c>
      <c r="I842" s="37">
        <f t="shared" si="339"/>
        <v>9.2391000000000005</v>
      </c>
      <c r="J842" s="37">
        <v>331</v>
      </c>
      <c r="K842" s="37">
        <v>303</v>
      </c>
      <c r="L842" s="37">
        <v>284</v>
      </c>
      <c r="M842" s="37">
        <v>309</v>
      </c>
      <c r="N842" s="48">
        <v>415</v>
      </c>
      <c r="O842" s="55">
        <v>384</v>
      </c>
      <c r="P842" s="45">
        <f t="shared" si="315"/>
        <v>415</v>
      </c>
      <c r="Q842" s="38">
        <f t="shared" si="316"/>
        <v>5.3</v>
      </c>
      <c r="R842" s="65">
        <v>4517000</v>
      </c>
      <c r="S842" s="65">
        <v>35034100</v>
      </c>
      <c r="T842" s="66">
        <f t="shared" si="317"/>
        <v>12.893153</v>
      </c>
      <c r="U842" s="36">
        <v>69</v>
      </c>
      <c r="V842">
        <v>363</v>
      </c>
      <c r="W842">
        <f t="shared" si="330"/>
        <v>19.010000000000002</v>
      </c>
      <c r="X842" s="57">
        <v>278749.72178841301</v>
      </c>
      <c r="Y842" s="46">
        <v>99999</v>
      </c>
      <c r="Z842" s="37">
        <f t="shared" si="318"/>
        <v>0.42013600000000001</v>
      </c>
      <c r="AA842" s="37" t="str">
        <f t="shared" si="319"/>
        <v/>
      </c>
      <c r="AB842" s="37" t="str">
        <f t="shared" si="320"/>
        <v/>
      </c>
      <c r="AC842" s="76">
        <f t="shared" si="331"/>
        <v>769.52864334927312</v>
      </c>
      <c r="AD842" s="76">
        <f t="shared" si="332"/>
        <v>0</v>
      </c>
      <c r="AE842" s="76">
        <f t="shared" si="338"/>
        <v>0</v>
      </c>
      <c r="AF842" s="76" t="str">
        <f t="shared" si="333"/>
        <v/>
      </c>
      <c r="AG842" s="37" t="str">
        <f t="shared" si="321"/>
        <v/>
      </c>
      <c r="AH842" s="37" t="str">
        <f t="shared" si="322"/>
        <v/>
      </c>
      <c r="AI842" s="38">
        <f t="shared" si="334"/>
        <v>769.53</v>
      </c>
      <c r="AJ842" s="38">
        <f t="shared" si="323"/>
        <v>769.53</v>
      </c>
      <c r="AK842" s="36">
        <f t="shared" si="324"/>
        <v>185312</v>
      </c>
      <c r="AL842" s="39">
        <f t="shared" si="325"/>
        <v>0.12439734468690533</v>
      </c>
      <c r="AM842" s="36">
        <f t="shared" si="335"/>
        <v>13842.190132690705</v>
      </c>
      <c r="AN842" s="36">
        <f t="shared" si="336"/>
        <v>87880</v>
      </c>
      <c r="AO842" s="36">
        <f t="shared" si="326"/>
        <v>3930</v>
      </c>
      <c r="AP842" s="36">
        <f t="shared" si="327"/>
        <v>4999.9500000000007</v>
      </c>
      <c r="AQ842" s="36">
        <f t="shared" si="337"/>
        <v>70108</v>
      </c>
      <c r="AR842" s="40">
        <f t="shared" si="328"/>
        <v>87880</v>
      </c>
      <c r="AS842" s="37"/>
      <c r="AT842" s="37">
        <f t="shared" si="329"/>
        <v>1</v>
      </c>
    </row>
    <row r="843" spans="1:46" ht="15" customHeight="1" x14ac:dyDescent="0.25">
      <c r="A843" s="43">
        <v>53</v>
      </c>
      <c r="B843" s="43">
        <v>1200</v>
      </c>
      <c r="C843" s="44" t="s">
        <v>828</v>
      </c>
      <c r="D843" s="35">
        <v>100753</v>
      </c>
      <c r="E843" s="36">
        <v>329</v>
      </c>
      <c r="F843" s="58">
        <f t="shared" si="314"/>
        <v>2.5171958979499744</v>
      </c>
      <c r="G843" s="52">
        <v>40</v>
      </c>
      <c r="H843" s="52">
        <v>145</v>
      </c>
      <c r="I843" s="37">
        <f t="shared" si="339"/>
        <v>27.586199999999998</v>
      </c>
      <c r="J843" s="37">
        <v>390</v>
      </c>
      <c r="K843" s="37">
        <v>380</v>
      </c>
      <c r="L843" s="37">
        <v>351</v>
      </c>
      <c r="M843" s="37">
        <v>332</v>
      </c>
      <c r="N843" s="48">
        <v>339</v>
      </c>
      <c r="O843" s="55">
        <v>332</v>
      </c>
      <c r="P843" s="45">
        <f t="shared" si="315"/>
        <v>390</v>
      </c>
      <c r="Q843" s="38">
        <f t="shared" si="316"/>
        <v>15.64</v>
      </c>
      <c r="R843" s="65">
        <v>2790000</v>
      </c>
      <c r="S843" s="65">
        <v>17302289</v>
      </c>
      <c r="T843" s="66">
        <f t="shared" si="317"/>
        <v>16.125033999999999</v>
      </c>
      <c r="U843" s="36">
        <v>104</v>
      </c>
      <c r="V843">
        <v>293</v>
      </c>
      <c r="W843">
        <f t="shared" si="330"/>
        <v>35.49</v>
      </c>
      <c r="X843" s="57">
        <v>181183.12698184999</v>
      </c>
      <c r="Y843" s="46">
        <v>145677</v>
      </c>
      <c r="Z843" s="37">
        <f t="shared" si="318"/>
        <v>0.42013600000000001</v>
      </c>
      <c r="AA843" s="37" t="str">
        <f t="shared" si="319"/>
        <v/>
      </c>
      <c r="AB843" s="37" t="str">
        <f t="shared" si="320"/>
        <v/>
      </c>
      <c r="AC843" s="76">
        <f t="shared" si="331"/>
        <v>752.47767835149648</v>
      </c>
      <c r="AD843" s="76">
        <f t="shared" si="332"/>
        <v>0</v>
      </c>
      <c r="AE843" s="76">
        <f t="shared" si="338"/>
        <v>0</v>
      </c>
      <c r="AF843" s="76" t="str">
        <f t="shared" si="333"/>
        <v/>
      </c>
      <c r="AG843" s="37" t="str">
        <f t="shared" si="321"/>
        <v/>
      </c>
      <c r="AH843" s="37" t="str">
        <f t="shared" si="322"/>
        <v/>
      </c>
      <c r="AI843" s="38">
        <f t="shared" si="334"/>
        <v>752.48</v>
      </c>
      <c r="AJ843" s="38">
        <f t="shared" si="323"/>
        <v>752.48</v>
      </c>
      <c r="AK843" s="36">
        <f t="shared" si="324"/>
        <v>171444</v>
      </c>
      <c r="AL843" s="39">
        <f t="shared" si="325"/>
        <v>0.12439734468690533</v>
      </c>
      <c r="AM843" s="36">
        <f t="shared" si="335"/>
        <v>8793.7726932620244</v>
      </c>
      <c r="AN843" s="36">
        <f t="shared" si="336"/>
        <v>109547</v>
      </c>
      <c r="AO843" s="36">
        <f t="shared" si="326"/>
        <v>3290</v>
      </c>
      <c r="AP843" s="36">
        <f t="shared" si="327"/>
        <v>7283.85</v>
      </c>
      <c r="AQ843" s="36">
        <f t="shared" si="337"/>
        <v>97463</v>
      </c>
      <c r="AR843" s="40">
        <f t="shared" si="328"/>
        <v>109547</v>
      </c>
      <c r="AS843" s="37"/>
      <c r="AT843" s="37">
        <f t="shared" si="329"/>
        <v>1</v>
      </c>
    </row>
    <row r="844" spans="1:46" ht="15" customHeight="1" x14ac:dyDescent="0.25">
      <c r="A844" s="43">
        <v>4</v>
      </c>
      <c r="B844" s="43">
        <v>2500</v>
      </c>
      <c r="C844" s="44" t="s">
        <v>829</v>
      </c>
      <c r="D844" s="35">
        <v>23483</v>
      </c>
      <c r="E844" s="36">
        <v>268</v>
      </c>
      <c r="F844" s="58">
        <f t="shared" ref="F844:F907" si="340">LOG10(E844)</f>
        <v>2.428134794028789</v>
      </c>
      <c r="G844" s="52">
        <v>11</v>
      </c>
      <c r="H844" s="52">
        <v>94</v>
      </c>
      <c r="I844" s="37">
        <f t="shared" si="339"/>
        <v>11.7021</v>
      </c>
      <c r="J844" s="37">
        <v>119</v>
      </c>
      <c r="K844" s="37">
        <v>176</v>
      </c>
      <c r="L844" s="37">
        <v>171</v>
      </c>
      <c r="M844" s="37">
        <v>186</v>
      </c>
      <c r="N844" s="48">
        <v>204</v>
      </c>
      <c r="O844" s="55">
        <v>263</v>
      </c>
      <c r="P844" s="45">
        <f t="shared" ref="P844:P907" si="341">MAX(J844:O844)</f>
        <v>263</v>
      </c>
      <c r="Q844" s="38">
        <f t="shared" ref="Q844:Q907" si="342">ROUND(IF(100*(1-(E844/P844))&lt;0,0,100*(1-E844/P844)),2)</f>
        <v>0</v>
      </c>
      <c r="R844" s="65">
        <v>4875500</v>
      </c>
      <c r="S844" s="65">
        <v>21033848</v>
      </c>
      <c r="T844" s="66">
        <f t="shared" ref="T844:T907" si="343">ROUND(R844/S844*100,6)</f>
        <v>23.179306</v>
      </c>
      <c r="U844" s="36">
        <v>28</v>
      </c>
      <c r="V844">
        <v>236</v>
      </c>
      <c r="W844">
        <f t="shared" si="330"/>
        <v>11.86</v>
      </c>
      <c r="X844" s="57">
        <v>233959.34614717399</v>
      </c>
      <c r="Y844" s="46">
        <v>29001</v>
      </c>
      <c r="Z844" s="37">
        <f t="shared" ref="Z844:Z907" si="344">ROUND(Y$11/X$11,6)</f>
        <v>0.42013600000000001</v>
      </c>
      <c r="AA844" s="37" t="str">
        <f t="shared" ref="AA844:AA866" si="345">IF(AND(2500&lt;=E844,E844&lt;3000),(E844-2500)*0.002,"")</f>
        <v/>
      </c>
      <c r="AB844" s="37" t="str">
        <f t="shared" ref="AB844:AB866" si="346">IF(AND(10000&lt;=E844,E844&lt;11000),(11000-E844)*0.001,"")</f>
        <v/>
      </c>
      <c r="AC844" s="76">
        <f t="shared" si="331"/>
        <v>732.80612890069676</v>
      </c>
      <c r="AD844" s="76">
        <f t="shared" si="332"/>
        <v>0</v>
      </c>
      <c r="AE844" s="76">
        <f t="shared" si="338"/>
        <v>0</v>
      </c>
      <c r="AF844" s="76" t="str">
        <f t="shared" si="333"/>
        <v/>
      </c>
      <c r="AG844" s="37" t="str">
        <f t="shared" ref="AG844:AG866" si="347">IF(AND(10000&lt;=E844,E844&lt;11000),(AB844*AD844)+(AE844*(1-AB844)),"")</f>
        <v/>
      </c>
      <c r="AH844" s="37" t="str">
        <f t="shared" ref="AH844:AH866" si="348">IF(AND(AA844="",AB844=""),"",1)</f>
        <v/>
      </c>
      <c r="AI844" s="38">
        <f t="shared" si="334"/>
        <v>732.81</v>
      </c>
      <c r="AJ844" s="38">
        <f t="shared" ref="AJ844:AJ907" si="349">ROUND(AI844*AJ$2,2)</f>
        <v>732.81</v>
      </c>
      <c r="AK844" s="36">
        <f t="shared" ref="AK844:AK907" si="350">ROUND(IF((AJ844*E844)-(X844*Z844)&lt;0,0,(AJ844*E844)-(X844*Z844)),0)</f>
        <v>98098</v>
      </c>
      <c r="AL844" s="39">
        <f t="shared" ref="AL844:AL866" si="351">$AL$11</f>
        <v>0.12439734468690533</v>
      </c>
      <c r="AM844" s="36">
        <f t="shared" si="335"/>
        <v>9281.9078738134413</v>
      </c>
      <c r="AN844" s="36">
        <f t="shared" si="336"/>
        <v>32765</v>
      </c>
      <c r="AO844" s="36">
        <f t="shared" ref="AO844:AO866" si="352">10*E844</f>
        <v>2680</v>
      </c>
      <c r="AP844" s="36">
        <f t="shared" ref="AP844:AP866" si="353">0.05*Y844</f>
        <v>1450.0500000000002</v>
      </c>
      <c r="AQ844" s="36">
        <f t="shared" si="337"/>
        <v>22033</v>
      </c>
      <c r="AR844" s="40">
        <f t="shared" ref="AR844:AR907" si="354">MAX(AN844,AQ844)</f>
        <v>32765</v>
      </c>
      <c r="AS844" s="37"/>
      <c r="AT844" s="37">
        <f t="shared" ref="AT844:AT866" si="355">IF(AR844&gt;0,1,0)</f>
        <v>1</v>
      </c>
    </row>
    <row r="845" spans="1:46" ht="15" customHeight="1" x14ac:dyDescent="0.25">
      <c r="A845" s="43">
        <v>17</v>
      </c>
      <c r="B845" s="43">
        <v>700</v>
      </c>
      <c r="C845" s="44" t="s">
        <v>830</v>
      </c>
      <c r="D845" s="35">
        <v>1608531</v>
      </c>
      <c r="E845" s="36">
        <v>4868</v>
      </c>
      <c r="F845" s="58">
        <f t="shared" si="340"/>
        <v>3.6873505695580273</v>
      </c>
      <c r="G845" s="52">
        <v>371</v>
      </c>
      <c r="H845" s="52">
        <v>2068</v>
      </c>
      <c r="I845" s="37">
        <f t="shared" si="339"/>
        <v>17.940000000000001</v>
      </c>
      <c r="J845" s="37">
        <v>3952</v>
      </c>
      <c r="K845" s="37">
        <v>4666</v>
      </c>
      <c r="L845" s="37">
        <v>4283</v>
      </c>
      <c r="M845" s="37">
        <v>4490</v>
      </c>
      <c r="N845" s="45">
        <v>4646</v>
      </c>
      <c r="O845" s="55">
        <v>4798</v>
      </c>
      <c r="P845" s="45">
        <f t="shared" si="341"/>
        <v>4798</v>
      </c>
      <c r="Q845" s="38">
        <f t="shared" si="342"/>
        <v>0</v>
      </c>
      <c r="R845" s="65">
        <v>97988200</v>
      </c>
      <c r="S845" s="65">
        <v>350493262</v>
      </c>
      <c r="T845" s="66">
        <f t="shared" si="343"/>
        <v>27.957228000000001</v>
      </c>
      <c r="U845" s="36">
        <v>1092</v>
      </c>
      <c r="V845">
        <v>4748</v>
      </c>
      <c r="W845">
        <f t="shared" ref="W845:W866" si="356">ROUND(U845/V845*100,2)</f>
        <v>23</v>
      </c>
      <c r="X845" s="57">
        <v>3467639.91701819</v>
      </c>
      <c r="Y845" s="46">
        <v>2253612</v>
      </c>
      <c r="Z845" s="37">
        <f t="shared" si="344"/>
        <v>0.42013600000000001</v>
      </c>
      <c r="AA845" s="37" t="str">
        <f t="shared" si="345"/>
        <v/>
      </c>
      <c r="AB845" s="37" t="str">
        <f t="shared" si="346"/>
        <v/>
      </c>
      <c r="AC845" s="76">
        <f t="shared" ref="AC845:AC866" si="357">IF(E845&lt;3000, 196.487+(220.877*F845),0)</f>
        <v>0</v>
      </c>
      <c r="AD845" s="76">
        <f t="shared" ref="AD845:AD866" si="358">IF((AND(2500&lt;=E845,E845&lt;11000)),1.15*(497.308+(6.667*I845)+(9.215*T845)+(16.081*Q845)),0)</f>
        <v>1005.720811423</v>
      </c>
      <c r="AE845" s="76">
        <f t="shared" si="338"/>
        <v>0</v>
      </c>
      <c r="AF845" s="76" t="str">
        <f t="shared" ref="AF845:AF866" si="359">IF(AND(2500&lt;=E845,E845&lt;3000),(AA845*AD845)+((1-AA845)*AC845),"")</f>
        <v/>
      </c>
      <c r="AG845" s="37" t="str">
        <f t="shared" si="347"/>
        <v/>
      </c>
      <c r="AH845" s="37" t="str">
        <f t="shared" si="348"/>
        <v/>
      </c>
      <c r="AI845" s="38">
        <f t="shared" ref="AI845:AI866" si="360">ROUND(IF(AH845="",MAX(AC845,AD845,AE845),MAX(AF845,AG845)),2)</f>
        <v>1005.72</v>
      </c>
      <c r="AJ845" s="38">
        <f t="shared" si="349"/>
        <v>1005.72</v>
      </c>
      <c r="AK845" s="36">
        <f t="shared" si="350"/>
        <v>3438965</v>
      </c>
      <c r="AL845" s="39">
        <f t="shared" si="351"/>
        <v>0.12439734468690533</v>
      </c>
      <c r="AM845" s="36">
        <f t="shared" ref="AM845:AM866" si="361">(AK845-D845)*AL845</f>
        <v>227701.12922463086</v>
      </c>
      <c r="AN845" s="36">
        <f t="shared" ref="AN845:AN866" si="362">ROUND(MAX(IF(D845&lt;AK845,D845+AM845,AK845),0),0)</f>
        <v>1836232</v>
      </c>
      <c r="AO845" s="36">
        <f t="shared" si="352"/>
        <v>48680</v>
      </c>
      <c r="AP845" s="36">
        <f t="shared" si="353"/>
        <v>112680.6</v>
      </c>
      <c r="AQ845" s="36">
        <f t="shared" ref="AQ845:AQ866" si="363">ROUND(MAX(D845-MIN(AO845:AP845)),0)</f>
        <v>1559851</v>
      </c>
      <c r="AR845" s="40">
        <f t="shared" si="354"/>
        <v>1836232</v>
      </c>
      <c r="AS845" s="37"/>
      <c r="AT845" s="37">
        <f t="shared" si="355"/>
        <v>1</v>
      </c>
    </row>
    <row r="846" spans="1:46" ht="15" customHeight="1" x14ac:dyDescent="0.25">
      <c r="A846" s="43">
        <v>60</v>
      </c>
      <c r="B846" s="43">
        <v>2200</v>
      </c>
      <c r="C846" s="44" t="s">
        <v>831</v>
      </c>
      <c r="D846" s="35">
        <v>49402</v>
      </c>
      <c r="E846" s="36">
        <v>174</v>
      </c>
      <c r="F846" s="58">
        <f t="shared" si="340"/>
        <v>2.2405492482825999</v>
      </c>
      <c r="G846" s="52">
        <v>44</v>
      </c>
      <c r="H846" s="52">
        <v>86</v>
      </c>
      <c r="I846" s="37">
        <f t="shared" si="339"/>
        <v>51.162799999999997</v>
      </c>
      <c r="J846" s="37">
        <v>228</v>
      </c>
      <c r="K846" s="37">
        <v>200</v>
      </c>
      <c r="L846" s="37">
        <v>167</v>
      </c>
      <c r="M846" s="37">
        <v>205</v>
      </c>
      <c r="N846" s="48">
        <v>220</v>
      </c>
      <c r="O846" s="55">
        <v>174</v>
      </c>
      <c r="P846" s="45">
        <f t="shared" si="341"/>
        <v>228</v>
      </c>
      <c r="Q846" s="38">
        <f t="shared" si="342"/>
        <v>23.68</v>
      </c>
      <c r="R846" s="65">
        <v>2079700</v>
      </c>
      <c r="S846" s="65">
        <v>5950400</v>
      </c>
      <c r="T846" s="66">
        <f t="shared" si="343"/>
        <v>34.950592</v>
      </c>
      <c r="U846" s="36">
        <v>28</v>
      </c>
      <c r="V846">
        <v>151</v>
      </c>
      <c r="W846">
        <f t="shared" si="356"/>
        <v>18.54</v>
      </c>
      <c r="X846" s="57">
        <v>68457.459881000104</v>
      </c>
      <c r="Y846" s="46">
        <v>85401</v>
      </c>
      <c r="Z846" s="37">
        <f t="shared" si="344"/>
        <v>0.42013600000000001</v>
      </c>
      <c r="AA846" s="37" t="str">
        <f t="shared" si="345"/>
        <v/>
      </c>
      <c r="AB846" s="37" t="str">
        <f t="shared" si="346"/>
        <v/>
      </c>
      <c r="AC846" s="76">
        <f t="shared" si="357"/>
        <v>691.37279631291585</v>
      </c>
      <c r="AD846" s="76">
        <f t="shared" si="358"/>
        <v>0</v>
      </c>
      <c r="AE846" s="76">
        <f t="shared" si="338"/>
        <v>0</v>
      </c>
      <c r="AF846" s="76" t="str">
        <f t="shared" si="359"/>
        <v/>
      </c>
      <c r="AG846" s="37" t="str">
        <f t="shared" si="347"/>
        <v/>
      </c>
      <c r="AH846" s="37" t="str">
        <f t="shared" si="348"/>
        <v/>
      </c>
      <c r="AI846" s="38">
        <f t="shared" si="360"/>
        <v>691.37</v>
      </c>
      <c r="AJ846" s="38">
        <f t="shared" si="349"/>
        <v>691.37</v>
      </c>
      <c r="AK846" s="36">
        <f t="shared" si="350"/>
        <v>91537</v>
      </c>
      <c r="AL846" s="39">
        <f t="shared" si="351"/>
        <v>0.12439734468690533</v>
      </c>
      <c r="AM846" s="36">
        <f t="shared" si="361"/>
        <v>5241.4821183827562</v>
      </c>
      <c r="AN846" s="36">
        <f t="shared" si="362"/>
        <v>54643</v>
      </c>
      <c r="AO846" s="36">
        <f t="shared" si="352"/>
        <v>1740</v>
      </c>
      <c r="AP846" s="36">
        <f t="shared" si="353"/>
        <v>4270.05</v>
      </c>
      <c r="AQ846" s="36">
        <f t="shared" si="363"/>
        <v>47662</v>
      </c>
      <c r="AR846" s="40">
        <f t="shared" si="354"/>
        <v>54643</v>
      </c>
      <c r="AS846" s="37"/>
      <c r="AT846" s="37">
        <f t="shared" si="355"/>
        <v>1</v>
      </c>
    </row>
    <row r="847" spans="1:46" ht="15" customHeight="1" x14ac:dyDescent="0.25">
      <c r="A847" s="43">
        <v>22</v>
      </c>
      <c r="B847" s="43">
        <v>1300</v>
      </c>
      <c r="C847" s="44" t="s">
        <v>832</v>
      </c>
      <c r="D847" s="35">
        <v>560192</v>
      </c>
      <c r="E847" s="36">
        <v>1377</v>
      </c>
      <c r="F847" s="58">
        <f t="shared" si="340"/>
        <v>3.1389339402569236</v>
      </c>
      <c r="G847" s="52">
        <v>208</v>
      </c>
      <c r="H847" s="52">
        <v>606</v>
      </c>
      <c r="I847" s="37">
        <f t="shared" si="339"/>
        <v>34.323399999999999</v>
      </c>
      <c r="J847" s="37">
        <v>1791</v>
      </c>
      <c r="K847" s="37">
        <v>1869</v>
      </c>
      <c r="L847" s="37">
        <v>1565</v>
      </c>
      <c r="M847" s="37">
        <v>1487</v>
      </c>
      <c r="N847" s="45">
        <v>1437</v>
      </c>
      <c r="O847" s="55">
        <v>1391</v>
      </c>
      <c r="P847" s="45">
        <f t="shared" si="341"/>
        <v>1869</v>
      </c>
      <c r="Q847" s="38">
        <f t="shared" si="342"/>
        <v>26.32</v>
      </c>
      <c r="R847" s="65">
        <v>13749400</v>
      </c>
      <c r="S847" s="65">
        <v>58659300</v>
      </c>
      <c r="T847" s="66">
        <f t="shared" si="343"/>
        <v>23.439420999999999</v>
      </c>
      <c r="U847" s="36">
        <v>273</v>
      </c>
      <c r="V847">
        <v>1253</v>
      </c>
      <c r="W847">
        <f t="shared" si="356"/>
        <v>21.79</v>
      </c>
      <c r="X847" s="57">
        <v>649665.93836696097</v>
      </c>
      <c r="Y847" s="46">
        <v>792300</v>
      </c>
      <c r="Z847" s="37">
        <f t="shared" si="344"/>
        <v>0.42013600000000001</v>
      </c>
      <c r="AA847" s="37" t="str">
        <f t="shared" si="345"/>
        <v/>
      </c>
      <c r="AB847" s="37" t="str">
        <f t="shared" si="346"/>
        <v/>
      </c>
      <c r="AC847" s="76">
        <f t="shared" si="357"/>
        <v>889.80531192212857</v>
      </c>
      <c r="AD847" s="76">
        <f t="shared" si="358"/>
        <v>0</v>
      </c>
      <c r="AE847" s="76">
        <f t="shared" si="338"/>
        <v>0</v>
      </c>
      <c r="AF847" s="76" t="str">
        <f t="shared" si="359"/>
        <v/>
      </c>
      <c r="AG847" s="37" t="str">
        <f t="shared" si="347"/>
        <v/>
      </c>
      <c r="AH847" s="37" t="str">
        <f t="shared" si="348"/>
        <v/>
      </c>
      <c r="AI847" s="38">
        <f t="shared" si="360"/>
        <v>889.81</v>
      </c>
      <c r="AJ847" s="38">
        <f t="shared" si="349"/>
        <v>889.81</v>
      </c>
      <c r="AK847" s="36">
        <f t="shared" si="350"/>
        <v>952320</v>
      </c>
      <c r="AL847" s="39">
        <f t="shared" si="351"/>
        <v>0.12439734468690533</v>
      </c>
      <c r="AM847" s="36">
        <f t="shared" si="361"/>
        <v>48779.681977386812</v>
      </c>
      <c r="AN847" s="36">
        <f t="shared" si="362"/>
        <v>608972</v>
      </c>
      <c r="AO847" s="36">
        <f t="shared" si="352"/>
        <v>13770</v>
      </c>
      <c r="AP847" s="36">
        <f t="shared" si="353"/>
        <v>39615</v>
      </c>
      <c r="AQ847" s="36">
        <f t="shared" si="363"/>
        <v>546422</v>
      </c>
      <c r="AR847" s="40">
        <f t="shared" si="354"/>
        <v>608972</v>
      </c>
      <c r="AS847" s="37"/>
      <c r="AT847" s="37">
        <f t="shared" si="355"/>
        <v>1</v>
      </c>
    </row>
    <row r="848" spans="1:46" ht="15" customHeight="1" x14ac:dyDescent="0.25">
      <c r="A848" s="43">
        <v>85</v>
      </c>
      <c r="B848" s="43">
        <v>1300</v>
      </c>
      <c r="C848" s="44" t="s">
        <v>833</v>
      </c>
      <c r="D848" s="35">
        <v>10369443</v>
      </c>
      <c r="E848" s="36">
        <v>25405</v>
      </c>
      <c r="F848" s="58">
        <f t="shared" si="340"/>
        <v>4.4049191992463141</v>
      </c>
      <c r="G848" s="52">
        <v>4402</v>
      </c>
      <c r="H848" s="52">
        <v>11731</v>
      </c>
      <c r="I848" s="37">
        <f t="shared" si="339"/>
        <v>37.524499999999996</v>
      </c>
      <c r="J848" s="37">
        <v>26438</v>
      </c>
      <c r="K848" s="37">
        <v>25075</v>
      </c>
      <c r="L848" s="37">
        <v>25399</v>
      </c>
      <c r="M848" s="37">
        <v>27069</v>
      </c>
      <c r="N848" s="45">
        <v>27592</v>
      </c>
      <c r="O848" s="55">
        <v>25948</v>
      </c>
      <c r="P848" s="45">
        <f t="shared" si="341"/>
        <v>27592</v>
      </c>
      <c r="Q848" s="38">
        <f t="shared" si="342"/>
        <v>7.93</v>
      </c>
      <c r="R848" s="65">
        <v>517056700</v>
      </c>
      <c r="S848" s="65">
        <v>2142510800</v>
      </c>
      <c r="T848" s="66">
        <f t="shared" si="343"/>
        <v>24.133213000000001</v>
      </c>
      <c r="U848" s="36">
        <v>4422</v>
      </c>
      <c r="V848">
        <v>26199</v>
      </c>
      <c r="W848">
        <f t="shared" si="356"/>
        <v>16.88</v>
      </c>
      <c r="X848" s="57">
        <v>25018077.273974899</v>
      </c>
      <c r="Y848" s="46">
        <v>9890971</v>
      </c>
      <c r="Z848" s="37">
        <f t="shared" si="344"/>
        <v>0.42013600000000001</v>
      </c>
      <c r="AA848" s="37" t="str">
        <f t="shared" si="345"/>
        <v/>
      </c>
      <c r="AB848" s="37" t="str">
        <f t="shared" si="346"/>
        <v/>
      </c>
      <c r="AC848" s="76">
        <f t="shared" si="357"/>
        <v>0</v>
      </c>
      <c r="AD848" s="76">
        <f t="shared" si="358"/>
        <v>0</v>
      </c>
      <c r="AE848" s="76">
        <f t="shared" ref="AE848:AE866" si="364">IF(E848&gt;=10000,1.15*(293.056+(8.572*I848)+(11.494*W848)+(5.719*T848)+(9.484*Q848)),0)</f>
        <v>1175.2548040190497</v>
      </c>
      <c r="AF848" s="76" t="str">
        <f t="shared" si="359"/>
        <v/>
      </c>
      <c r="AG848" s="37" t="str">
        <f t="shared" si="347"/>
        <v/>
      </c>
      <c r="AH848" s="37" t="str">
        <f t="shared" si="348"/>
        <v/>
      </c>
      <c r="AI848" s="38">
        <f t="shared" si="360"/>
        <v>1175.25</v>
      </c>
      <c r="AJ848" s="38">
        <f t="shared" si="349"/>
        <v>1175.25</v>
      </c>
      <c r="AK848" s="36">
        <f t="shared" si="350"/>
        <v>19346231</v>
      </c>
      <c r="AL848" s="39">
        <f t="shared" si="351"/>
        <v>0.12439734468690533</v>
      </c>
      <c r="AM848" s="36">
        <f t="shared" si="361"/>
        <v>1116688.5910172756</v>
      </c>
      <c r="AN848" s="36">
        <f t="shared" si="362"/>
        <v>11486132</v>
      </c>
      <c r="AO848" s="36">
        <f t="shared" si="352"/>
        <v>254050</v>
      </c>
      <c r="AP848" s="36">
        <f t="shared" si="353"/>
        <v>494548.55000000005</v>
      </c>
      <c r="AQ848" s="36">
        <f t="shared" si="363"/>
        <v>10115393</v>
      </c>
      <c r="AR848" s="40">
        <f t="shared" si="354"/>
        <v>11486132</v>
      </c>
      <c r="AS848" s="37"/>
      <c r="AT848" s="37">
        <f t="shared" si="355"/>
        <v>1</v>
      </c>
    </row>
    <row r="849" spans="1:46" ht="15" customHeight="1" x14ac:dyDescent="0.25">
      <c r="A849" s="43">
        <v>43</v>
      </c>
      <c r="B849" s="43">
        <v>1000</v>
      </c>
      <c r="C849" s="44" t="s">
        <v>834</v>
      </c>
      <c r="D849" s="35">
        <v>680132</v>
      </c>
      <c r="E849" s="36">
        <v>2242</v>
      </c>
      <c r="F849" s="58">
        <f t="shared" si="340"/>
        <v>3.3506356082589543</v>
      </c>
      <c r="G849" s="52">
        <v>149</v>
      </c>
      <c r="H849" s="52">
        <v>934</v>
      </c>
      <c r="I849" s="37">
        <f t="shared" si="339"/>
        <v>15.9529</v>
      </c>
      <c r="J849" s="37">
        <v>1266</v>
      </c>
      <c r="K849" s="37">
        <v>1522</v>
      </c>
      <c r="L849" s="37">
        <v>1581</v>
      </c>
      <c r="M849" s="37">
        <v>2094</v>
      </c>
      <c r="N849" s="45">
        <v>2355</v>
      </c>
      <c r="O849" s="55">
        <v>2240</v>
      </c>
      <c r="P849" s="45">
        <f t="shared" si="341"/>
        <v>2355</v>
      </c>
      <c r="Q849" s="38">
        <f t="shared" si="342"/>
        <v>4.8</v>
      </c>
      <c r="R849" s="65">
        <v>47426500</v>
      </c>
      <c r="S849" s="65">
        <v>230477500</v>
      </c>
      <c r="T849" s="66">
        <f t="shared" si="343"/>
        <v>20.577497000000001</v>
      </c>
      <c r="U849" s="36">
        <v>308</v>
      </c>
      <c r="V849">
        <v>1912</v>
      </c>
      <c r="W849">
        <f t="shared" si="356"/>
        <v>16.11</v>
      </c>
      <c r="X849" s="57">
        <v>2247255.95439291</v>
      </c>
      <c r="Y849" s="46">
        <v>1593043</v>
      </c>
      <c r="Z849" s="37">
        <f t="shared" si="344"/>
        <v>0.42013600000000001</v>
      </c>
      <c r="AA849" s="37" t="str">
        <f t="shared" si="345"/>
        <v/>
      </c>
      <c r="AB849" s="37" t="str">
        <f t="shared" si="346"/>
        <v/>
      </c>
      <c r="AC849" s="76">
        <f t="shared" si="357"/>
        <v>936.56534124541304</v>
      </c>
      <c r="AD849" s="76">
        <f t="shared" si="358"/>
        <v>0</v>
      </c>
      <c r="AE849" s="76">
        <f t="shared" si="364"/>
        <v>0</v>
      </c>
      <c r="AF849" s="76" t="str">
        <f t="shared" si="359"/>
        <v/>
      </c>
      <c r="AG849" s="37" t="str">
        <f t="shared" si="347"/>
        <v/>
      </c>
      <c r="AH849" s="37" t="str">
        <f t="shared" si="348"/>
        <v/>
      </c>
      <c r="AI849" s="38">
        <f t="shared" si="360"/>
        <v>936.57</v>
      </c>
      <c r="AJ849" s="38">
        <f t="shared" si="349"/>
        <v>936.57</v>
      </c>
      <c r="AK849" s="36">
        <f t="shared" si="350"/>
        <v>1155637</v>
      </c>
      <c r="AL849" s="39">
        <f t="shared" si="351"/>
        <v>0.12439734468690533</v>
      </c>
      <c r="AM849" s="36">
        <f t="shared" si="361"/>
        <v>59151.559385346918</v>
      </c>
      <c r="AN849" s="36">
        <f t="shared" si="362"/>
        <v>739284</v>
      </c>
      <c r="AO849" s="36">
        <f t="shared" si="352"/>
        <v>22420</v>
      </c>
      <c r="AP849" s="36">
        <f t="shared" si="353"/>
        <v>79652.150000000009</v>
      </c>
      <c r="AQ849" s="36">
        <f t="shared" si="363"/>
        <v>657712</v>
      </c>
      <c r="AR849" s="40">
        <f t="shared" si="354"/>
        <v>739284</v>
      </c>
      <c r="AS849" s="37"/>
      <c r="AT849" s="37">
        <f t="shared" si="355"/>
        <v>1</v>
      </c>
    </row>
    <row r="850" spans="1:46" ht="15" customHeight="1" x14ac:dyDescent="0.25">
      <c r="A850" s="43">
        <v>72</v>
      </c>
      <c r="B850" s="43">
        <v>700</v>
      </c>
      <c r="C850" s="44" t="s">
        <v>835</v>
      </c>
      <c r="D850" s="35">
        <v>454818</v>
      </c>
      <c r="E850" s="36">
        <v>1340</v>
      </c>
      <c r="F850" s="58">
        <f t="shared" si="340"/>
        <v>3.1271047983648077</v>
      </c>
      <c r="G850" s="52">
        <v>214</v>
      </c>
      <c r="H850" s="52">
        <v>674</v>
      </c>
      <c r="I850" s="37">
        <f t="shared" si="339"/>
        <v>31.750699999999998</v>
      </c>
      <c r="J850" s="37">
        <v>1391</v>
      </c>
      <c r="K850" s="37">
        <v>1376</v>
      </c>
      <c r="L850" s="37">
        <v>1279</v>
      </c>
      <c r="M850" s="37">
        <v>1367</v>
      </c>
      <c r="N850" s="45">
        <v>1399</v>
      </c>
      <c r="O850" s="55">
        <v>1332</v>
      </c>
      <c r="P850" s="45">
        <f t="shared" si="341"/>
        <v>1399</v>
      </c>
      <c r="Q850" s="38">
        <f t="shared" si="342"/>
        <v>4.22</v>
      </c>
      <c r="R850" s="65">
        <v>26805800</v>
      </c>
      <c r="S850" s="65">
        <v>98129798</v>
      </c>
      <c r="T850" s="66">
        <f t="shared" si="343"/>
        <v>27.316676999999999</v>
      </c>
      <c r="U850" s="36">
        <v>328</v>
      </c>
      <c r="V850">
        <v>1380</v>
      </c>
      <c r="W850">
        <f t="shared" si="356"/>
        <v>23.77</v>
      </c>
      <c r="X850" s="57">
        <v>1111337.44527495</v>
      </c>
      <c r="Y850" s="46">
        <v>800406</v>
      </c>
      <c r="Z850" s="37">
        <f t="shared" si="344"/>
        <v>0.42013600000000001</v>
      </c>
      <c r="AA850" s="37" t="str">
        <f t="shared" si="345"/>
        <v/>
      </c>
      <c r="AB850" s="37" t="str">
        <f t="shared" si="346"/>
        <v/>
      </c>
      <c r="AC850" s="76">
        <f t="shared" si="357"/>
        <v>887.19252654842364</v>
      </c>
      <c r="AD850" s="76">
        <f t="shared" si="358"/>
        <v>0</v>
      </c>
      <c r="AE850" s="76">
        <f t="shared" si="364"/>
        <v>0</v>
      </c>
      <c r="AF850" s="76" t="str">
        <f t="shared" si="359"/>
        <v/>
      </c>
      <c r="AG850" s="37" t="str">
        <f t="shared" si="347"/>
        <v/>
      </c>
      <c r="AH850" s="37" t="str">
        <f t="shared" si="348"/>
        <v/>
      </c>
      <c r="AI850" s="38">
        <f t="shared" si="360"/>
        <v>887.19</v>
      </c>
      <c r="AJ850" s="38">
        <f t="shared" si="349"/>
        <v>887.19</v>
      </c>
      <c r="AK850" s="36">
        <f t="shared" si="350"/>
        <v>721922</v>
      </c>
      <c r="AL850" s="39">
        <f t="shared" si="351"/>
        <v>0.12439734468690533</v>
      </c>
      <c r="AM850" s="36">
        <f t="shared" si="361"/>
        <v>33227.028355251161</v>
      </c>
      <c r="AN850" s="36">
        <f t="shared" si="362"/>
        <v>488045</v>
      </c>
      <c r="AO850" s="36">
        <f t="shared" si="352"/>
        <v>13400</v>
      </c>
      <c r="AP850" s="36">
        <f t="shared" si="353"/>
        <v>40020.300000000003</v>
      </c>
      <c r="AQ850" s="36">
        <f t="shared" si="363"/>
        <v>441418</v>
      </c>
      <c r="AR850" s="40">
        <f t="shared" si="354"/>
        <v>488045</v>
      </c>
      <c r="AS850" s="37"/>
      <c r="AT850" s="37">
        <f t="shared" si="355"/>
        <v>1</v>
      </c>
    </row>
    <row r="851" spans="1:46" ht="15" customHeight="1" x14ac:dyDescent="0.25">
      <c r="A851" s="43">
        <v>69</v>
      </c>
      <c r="B851" s="43">
        <v>7100</v>
      </c>
      <c r="C851" s="44" t="s">
        <v>836</v>
      </c>
      <c r="D851" s="35">
        <v>32806</v>
      </c>
      <c r="E851" s="36">
        <v>167</v>
      </c>
      <c r="F851" s="58">
        <f t="shared" si="340"/>
        <v>2.2227164711475833</v>
      </c>
      <c r="G851" s="52">
        <v>31</v>
      </c>
      <c r="H851" s="52">
        <v>48</v>
      </c>
      <c r="I851" s="37">
        <f t="shared" si="339"/>
        <v>64.583299999999994</v>
      </c>
      <c r="J851" s="37">
        <v>294</v>
      </c>
      <c r="K851" s="37">
        <v>276</v>
      </c>
      <c r="L851" s="37">
        <v>169</v>
      </c>
      <c r="M851" s="37">
        <v>185</v>
      </c>
      <c r="N851" s="48">
        <v>172</v>
      </c>
      <c r="O851" s="55">
        <v>169</v>
      </c>
      <c r="P851" s="45">
        <f t="shared" si="341"/>
        <v>294</v>
      </c>
      <c r="Q851" s="38">
        <f t="shared" si="342"/>
        <v>43.2</v>
      </c>
      <c r="R851" s="65">
        <v>459400</v>
      </c>
      <c r="S851" s="65">
        <v>5352773</v>
      </c>
      <c r="T851" s="66">
        <f t="shared" si="343"/>
        <v>8.5824669999999994</v>
      </c>
      <c r="U851" s="36">
        <v>14</v>
      </c>
      <c r="V851">
        <v>50</v>
      </c>
      <c r="W851">
        <f t="shared" si="356"/>
        <v>28</v>
      </c>
      <c r="X851" s="57">
        <v>87978.881800766001</v>
      </c>
      <c r="Y851" s="46">
        <v>82998.649999999994</v>
      </c>
      <c r="Z851" s="37">
        <f t="shared" si="344"/>
        <v>0.42013600000000001</v>
      </c>
      <c r="AA851" s="37" t="str">
        <f t="shared" si="345"/>
        <v/>
      </c>
      <c r="AB851" s="37" t="str">
        <f t="shared" si="346"/>
        <v/>
      </c>
      <c r="AC851" s="76">
        <f t="shared" si="357"/>
        <v>687.43394599766475</v>
      </c>
      <c r="AD851" s="76">
        <f t="shared" si="358"/>
        <v>0</v>
      </c>
      <c r="AE851" s="76">
        <f t="shared" si="364"/>
        <v>0</v>
      </c>
      <c r="AF851" s="76" t="str">
        <f t="shared" si="359"/>
        <v/>
      </c>
      <c r="AG851" s="37" t="str">
        <f t="shared" si="347"/>
        <v/>
      </c>
      <c r="AH851" s="37" t="str">
        <f t="shared" si="348"/>
        <v/>
      </c>
      <c r="AI851" s="38">
        <f t="shared" si="360"/>
        <v>687.43</v>
      </c>
      <c r="AJ851" s="38">
        <f t="shared" si="349"/>
        <v>687.43</v>
      </c>
      <c r="AK851" s="36">
        <f t="shared" si="350"/>
        <v>77838</v>
      </c>
      <c r="AL851" s="39">
        <f t="shared" si="351"/>
        <v>0.12439734468690533</v>
      </c>
      <c r="AM851" s="36">
        <f t="shared" si="361"/>
        <v>5601.8612259407209</v>
      </c>
      <c r="AN851" s="36">
        <f t="shared" si="362"/>
        <v>38408</v>
      </c>
      <c r="AO851" s="36">
        <f t="shared" si="352"/>
        <v>1670</v>
      </c>
      <c r="AP851" s="36">
        <f t="shared" si="353"/>
        <v>4149.9324999999999</v>
      </c>
      <c r="AQ851" s="36">
        <f t="shared" si="363"/>
        <v>31136</v>
      </c>
      <c r="AR851" s="40">
        <f t="shared" si="354"/>
        <v>38408</v>
      </c>
      <c r="AS851" s="37"/>
      <c r="AT851" s="37">
        <f t="shared" si="355"/>
        <v>1</v>
      </c>
    </row>
    <row r="852" spans="1:46" ht="15" customHeight="1" x14ac:dyDescent="0.25">
      <c r="A852" s="43">
        <v>3</v>
      </c>
      <c r="B852" s="43">
        <v>700</v>
      </c>
      <c r="C852" s="44" t="s">
        <v>837</v>
      </c>
      <c r="D852" s="35">
        <v>11919</v>
      </c>
      <c r="E852" s="36">
        <v>70</v>
      </c>
      <c r="F852" s="58">
        <f t="shared" si="340"/>
        <v>1.8450980400142569</v>
      </c>
      <c r="G852" s="52">
        <v>2</v>
      </c>
      <c r="H852" s="52">
        <v>30</v>
      </c>
      <c r="I852" s="37">
        <f t="shared" si="339"/>
        <v>6.6667000000000005</v>
      </c>
      <c r="J852" s="37">
        <v>58</v>
      </c>
      <c r="K852" s="37">
        <v>67</v>
      </c>
      <c r="L852" s="37">
        <v>35</v>
      </c>
      <c r="M852" s="37">
        <v>31</v>
      </c>
      <c r="N852" s="48">
        <v>57</v>
      </c>
      <c r="O852" s="55">
        <v>71</v>
      </c>
      <c r="P852" s="45">
        <f t="shared" si="341"/>
        <v>71</v>
      </c>
      <c r="Q852" s="38">
        <f t="shared" si="342"/>
        <v>1.41</v>
      </c>
      <c r="R852" s="65">
        <v>505500</v>
      </c>
      <c r="S852" s="65">
        <v>2570800</v>
      </c>
      <c r="T852" s="66">
        <f t="shared" si="343"/>
        <v>19.663139999999999</v>
      </c>
      <c r="U852" s="36">
        <v>4</v>
      </c>
      <c r="V852">
        <v>74</v>
      </c>
      <c r="W852">
        <f t="shared" si="356"/>
        <v>5.41</v>
      </c>
      <c r="X852" s="57">
        <v>26956.283790490299</v>
      </c>
      <c r="Y852" s="46">
        <v>20338</v>
      </c>
      <c r="Z852" s="37">
        <f t="shared" si="344"/>
        <v>0.42013600000000001</v>
      </c>
      <c r="AA852" s="37" t="str">
        <f t="shared" si="345"/>
        <v/>
      </c>
      <c r="AB852" s="37" t="str">
        <f t="shared" si="346"/>
        <v/>
      </c>
      <c r="AC852" s="76">
        <f t="shared" si="357"/>
        <v>604.02671978422904</v>
      </c>
      <c r="AD852" s="76">
        <f t="shared" si="358"/>
        <v>0</v>
      </c>
      <c r="AE852" s="76">
        <f t="shared" si="364"/>
        <v>0</v>
      </c>
      <c r="AF852" s="76" t="str">
        <f t="shared" si="359"/>
        <v/>
      </c>
      <c r="AG852" s="37" t="str">
        <f t="shared" si="347"/>
        <v/>
      </c>
      <c r="AH852" s="37" t="str">
        <f t="shared" si="348"/>
        <v/>
      </c>
      <c r="AI852" s="38">
        <f t="shared" si="360"/>
        <v>604.03</v>
      </c>
      <c r="AJ852" s="38">
        <f t="shared" si="349"/>
        <v>604.03</v>
      </c>
      <c r="AK852" s="36">
        <f t="shared" si="350"/>
        <v>30957</v>
      </c>
      <c r="AL852" s="39">
        <f t="shared" si="351"/>
        <v>0.12439734468690533</v>
      </c>
      <c r="AM852" s="36">
        <f t="shared" si="361"/>
        <v>2368.2766481493036</v>
      </c>
      <c r="AN852" s="36">
        <f t="shared" si="362"/>
        <v>14287</v>
      </c>
      <c r="AO852" s="36">
        <f t="shared" si="352"/>
        <v>700</v>
      </c>
      <c r="AP852" s="36">
        <f t="shared" si="353"/>
        <v>1016.9000000000001</v>
      </c>
      <c r="AQ852" s="36">
        <f t="shared" si="363"/>
        <v>11219</v>
      </c>
      <c r="AR852" s="40">
        <f t="shared" si="354"/>
        <v>14287</v>
      </c>
      <c r="AS852" s="37"/>
      <c r="AT852" s="37">
        <f t="shared" si="355"/>
        <v>1</v>
      </c>
    </row>
    <row r="853" spans="1:46" ht="15" customHeight="1" x14ac:dyDescent="0.25">
      <c r="A853" s="43">
        <v>84</v>
      </c>
      <c r="B853" s="43">
        <v>1200</v>
      </c>
      <c r="C853" s="44" t="s">
        <v>838</v>
      </c>
      <c r="D853" s="35">
        <v>29552</v>
      </c>
      <c r="E853" s="36">
        <v>124</v>
      </c>
      <c r="F853" s="58">
        <f t="shared" si="340"/>
        <v>2.0934216851622351</v>
      </c>
      <c r="G853" s="52">
        <v>41</v>
      </c>
      <c r="H853" s="52">
        <v>68</v>
      </c>
      <c r="I853" s="37">
        <f t="shared" si="339"/>
        <v>60.294099999999993</v>
      </c>
      <c r="J853" s="37">
        <v>171</v>
      </c>
      <c r="K853" s="37">
        <v>177</v>
      </c>
      <c r="L853" s="37">
        <v>158</v>
      </c>
      <c r="M853" s="37">
        <v>122</v>
      </c>
      <c r="N853" s="48">
        <v>142</v>
      </c>
      <c r="O853" s="55">
        <v>128</v>
      </c>
      <c r="P853" s="45">
        <f t="shared" si="341"/>
        <v>177</v>
      </c>
      <c r="Q853" s="38">
        <f t="shared" si="342"/>
        <v>29.94</v>
      </c>
      <c r="R853" s="65">
        <v>1667900</v>
      </c>
      <c r="S853" s="65">
        <v>6368851</v>
      </c>
      <c r="T853" s="66">
        <f t="shared" si="343"/>
        <v>26.188396999999998</v>
      </c>
      <c r="U853" s="36">
        <v>29</v>
      </c>
      <c r="V853">
        <v>138</v>
      </c>
      <c r="W853">
        <f t="shared" si="356"/>
        <v>21.01</v>
      </c>
      <c r="X853" s="57">
        <v>67430.238269289301</v>
      </c>
      <c r="Y853" s="46">
        <v>43575</v>
      </c>
      <c r="Z853" s="37">
        <f t="shared" si="344"/>
        <v>0.42013600000000001</v>
      </c>
      <c r="AA853" s="37" t="str">
        <f t="shared" si="345"/>
        <v/>
      </c>
      <c r="AB853" s="37" t="str">
        <f t="shared" si="346"/>
        <v/>
      </c>
      <c r="AC853" s="76">
        <f t="shared" si="357"/>
        <v>658.87570155357901</v>
      </c>
      <c r="AD853" s="76">
        <f t="shared" si="358"/>
        <v>0</v>
      </c>
      <c r="AE853" s="76">
        <f t="shared" si="364"/>
        <v>0</v>
      </c>
      <c r="AF853" s="76" t="str">
        <f t="shared" si="359"/>
        <v/>
      </c>
      <c r="AG853" s="37" t="str">
        <f t="shared" si="347"/>
        <v/>
      </c>
      <c r="AH853" s="37" t="str">
        <f t="shared" si="348"/>
        <v/>
      </c>
      <c r="AI853" s="38">
        <f t="shared" si="360"/>
        <v>658.88</v>
      </c>
      <c r="AJ853" s="38">
        <f t="shared" si="349"/>
        <v>658.88</v>
      </c>
      <c r="AK853" s="36">
        <f t="shared" si="350"/>
        <v>53371</v>
      </c>
      <c r="AL853" s="39">
        <f t="shared" si="351"/>
        <v>0.12439734468690533</v>
      </c>
      <c r="AM853" s="36">
        <f t="shared" si="361"/>
        <v>2963.0203530973981</v>
      </c>
      <c r="AN853" s="36">
        <f t="shared" si="362"/>
        <v>32515</v>
      </c>
      <c r="AO853" s="36">
        <f t="shared" si="352"/>
        <v>1240</v>
      </c>
      <c r="AP853" s="36">
        <f t="shared" si="353"/>
        <v>2178.75</v>
      </c>
      <c r="AQ853" s="36">
        <f t="shared" si="363"/>
        <v>28312</v>
      </c>
      <c r="AR853" s="40">
        <f t="shared" si="354"/>
        <v>32515</v>
      </c>
      <c r="AS853" s="37"/>
      <c r="AT853" s="37">
        <f t="shared" si="355"/>
        <v>1</v>
      </c>
    </row>
    <row r="854" spans="1:46" ht="15" customHeight="1" x14ac:dyDescent="0.25">
      <c r="A854" s="43">
        <v>87</v>
      </c>
      <c r="B854" s="43">
        <v>1100</v>
      </c>
      <c r="C854" s="44" t="s">
        <v>839</v>
      </c>
      <c r="D854" s="35">
        <v>133720</v>
      </c>
      <c r="E854" s="36">
        <v>372</v>
      </c>
      <c r="F854" s="58">
        <f t="shared" si="340"/>
        <v>2.5705429398818973</v>
      </c>
      <c r="G854" s="52">
        <v>77</v>
      </c>
      <c r="H854" s="52">
        <v>173</v>
      </c>
      <c r="I854" s="37">
        <f t="shared" si="339"/>
        <v>44.508700000000005</v>
      </c>
      <c r="J854" s="37">
        <v>418</v>
      </c>
      <c r="K854" s="37">
        <v>420</v>
      </c>
      <c r="L854" s="37">
        <v>406</v>
      </c>
      <c r="M854" s="37">
        <v>436</v>
      </c>
      <c r="N854" s="48">
        <v>439</v>
      </c>
      <c r="O854" s="55">
        <v>381</v>
      </c>
      <c r="P854" s="45">
        <f t="shared" si="341"/>
        <v>439</v>
      </c>
      <c r="Q854" s="38">
        <f t="shared" si="342"/>
        <v>15.26</v>
      </c>
      <c r="R854" s="65">
        <v>2894400</v>
      </c>
      <c r="S854" s="65">
        <v>15609605</v>
      </c>
      <c r="T854" s="66">
        <f t="shared" si="343"/>
        <v>18.542428999999998</v>
      </c>
      <c r="U854" s="36">
        <v>64</v>
      </c>
      <c r="V854">
        <v>426</v>
      </c>
      <c r="W854">
        <f t="shared" si="356"/>
        <v>15.02</v>
      </c>
      <c r="X854" s="57">
        <v>139969.369475771</v>
      </c>
      <c r="Y854" s="46">
        <v>204501</v>
      </c>
      <c r="Z854" s="37">
        <f t="shared" si="344"/>
        <v>0.42013600000000001</v>
      </c>
      <c r="AA854" s="37" t="str">
        <f t="shared" si="345"/>
        <v/>
      </c>
      <c r="AB854" s="37" t="str">
        <f t="shared" si="346"/>
        <v/>
      </c>
      <c r="AC854" s="76">
        <f t="shared" si="357"/>
        <v>764.26081293229379</v>
      </c>
      <c r="AD854" s="76">
        <f t="shared" si="358"/>
        <v>0</v>
      </c>
      <c r="AE854" s="76">
        <f t="shared" si="364"/>
        <v>0</v>
      </c>
      <c r="AF854" s="76" t="str">
        <f t="shared" si="359"/>
        <v/>
      </c>
      <c r="AG854" s="37" t="str">
        <f t="shared" si="347"/>
        <v/>
      </c>
      <c r="AH854" s="37" t="str">
        <f t="shared" si="348"/>
        <v/>
      </c>
      <c r="AI854" s="38">
        <f t="shared" si="360"/>
        <v>764.26</v>
      </c>
      <c r="AJ854" s="38">
        <f t="shared" si="349"/>
        <v>764.26</v>
      </c>
      <c r="AK854" s="36">
        <f t="shared" si="350"/>
        <v>225499</v>
      </c>
      <c r="AL854" s="39">
        <f t="shared" si="351"/>
        <v>0.12439734468690533</v>
      </c>
      <c r="AM854" s="36">
        <f t="shared" si="361"/>
        <v>11417.063898019484</v>
      </c>
      <c r="AN854" s="36">
        <f t="shared" si="362"/>
        <v>145137</v>
      </c>
      <c r="AO854" s="36">
        <f t="shared" si="352"/>
        <v>3720</v>
      </c>
      <c r="AP854" s="36">
        <f t="shared" si="353"/>
        <v>10225.050000000001</v>
      </c>
      <c r="AQ854" s="36">
        <f t="shared" si="363"/>
        <v>130000</v>
      </c>
      <c r="AR854" s="40">
        <f t="shared" si="354"/>
        <v>145137</v>
      </c>
      <c r="AS854" s="37"/>
      <c r="AT854" s="37">
        <f t="shared" si="355"/>
        <v>1</v>
      </c>
    </row>
    <row r="855" spans="1:46" ht="15" customHeight="1" x14ac:dyDescent="0.25">
      <c r="A855" s="43">
        <v>82</v>
      </c>
      <c r="B855" s="43">
        <v>2500</v>
      </c>
      <c r="C855" s="44" t="s">
        <v>840</v>
      </c>
      <c r="D855" s="35">
        <v>0</v>
      </c>
      <c r="E855" s="36">
        <v>75723</v>
      </c>
      <c r="F855" s="58">
        <f t="shared" si="340"/>
        <v>4.8792278115468637</v>
      </c>
      <c r="G855" s="52">
        <v>306</v>
      </c>
      <c r="H855" s="52">
        <v>27969</v>
      </c>
      <c r="I855" s="37">
        <f t="shared" si="339"/>
        <v>1.0940999999999999</v>
      </c>
      <c r="J855" s="37">
        <v>6184</v>
      </c>
      <c r="K855" s="37">
        <v>10297</v>
      </c>
      <c r="L855" s="37">
        <v>20075</v>
      </c>
      <c r="M855" s="37">
        <v>46463</v>
      </c>
      <c r="N855" s="45">
        <v>61961</v>
      </c>
      <c r="O855" s="55">
        <v>75102</v>
      </c>
      <c r="P855" s="45">
        <f t="shared" si="341"/>
        <v>75102</v>
      </c>
      <c r="Q855" s="38">
        <f t="shared" si="342"/>
        <v>0</v>
      </c>
      <c r="R855" s="65">
        <v>1688722200</v>
      </c>
      <c r="S855" s="65">
        <v>13334368100</v>
      </c>
      <c r="T855" s="66">
        <f t="shared" si="343"/>
        <v>12.664434</v>
      </c>
      <c r="U855" s="36">
        <v>8893</v>
      </c>
      <c r="V855">
        <v>74014</v>
      </c>
      <c r="W855">
        <f t="shared" si="356"/>
        <v>12.02</v>
      </c>
      <c r="X855" s="57">
        <v>135503040.49730501</v>
      </c>
      <c r="Y855" s="46">
        <v>41726885</v>
      </c>
      <c r="Z855" s="37">
        <f t="shared" si="344"/>
        <v>0.42013600000000001</v>
      </c>
      <c r="AA855" s="37" t="str">
        <f t="shared" si="345"/>
        <v/>
      </c>
      <c r="AB855" s="37" t="str">
        <f t="shared" si="346"/>
        <v/>
      </c>
      <c r="AC855" s="76">
        <f t="shared" si="357"/>
        <v>0</v>
      </c>
      <c r="AD855" s="76">
        <f t="shared" si="358"/>
        <v>0</v>
      </c>
      <c r="AE855" s="76">
        <f t="shared" si="364"/>
        <v>589.97346373289997</v>
      </c>
      <c r="AF855" s="76" t="str">
        <f t="shared" si="359"/>
        <v/>
      </c>
      <c r="AG855" s="37" t="str">
        <f t="shared" si="347"/>
        <v/>
      </c>
      <c r="AH855" s="37" t="str">
        <f t="shared" si="348"/>
        <v/>
      </c>
      <c r="AI855" s="38">
        <f t="shared" si="360"/>
        <v>589.97</v>
      </c>
      <c r="AJ855" s="38">
        <f t="shared" si="349"/>
        <v>589.97</v>
      </c>
      <c r="AK855" s="36">
        <f t="shared" si="350"/>
        <v>0</v>
      </c>
      <c r="AL855" s="39">
        <f t="shared" si="351"/>
        <v>0.12439734468690533</v>
      </c>
      <c r="AM855" s="36">
        <f t="shared" si="361"/>
        <v>0</v>
      </c>
      <c r="AN855" s="36">
        <f t="shared" si="362"/>
        <v>0</v>
      </c>
      <c r="AO855" s="36">
        <f t="shared" si="352"/>
        <v>757230</v>
      </c>
      <c r="AP855" s="36">
        <f t="shared" si="353"/>
        <v>2086344.25</v>
      </c>
      <c r="AQ855" s="36">
        <f t="shared" si="363"/>
        <v>-757230</v>
      </c>
      <c r="AR855" s="40">
        <f t="shared" si="354"/>
        <v>0</v>
      </c>
      <c r="AS855" s="37"/>
      <c r="AT855" s="37">
        <f t="shared" si="355"/>
        <v>0</v>
      </c>
    </row>
    <row r="856" spans="1:46" ht="15" customHeight="1" x14ac:dyDescent="0.25">
      <c r="A856" s="43">
        <v>27</v>
      </c>
      <c r="B856" s="43">
        <v>3700</v>
      </c>
      <c r="C856" s="44" t="s">
        <v>841</v>
      </c>
      <c r="D856" s="35">
        <v>0</v>
      </c>
      <c r="E856" s="36">
        <v>390</v>
      </c>
      <c r="F856" s="58">
        <f t="shared" si="340"/>
        <v>2.5910646070264991</v>
      </c>
      <c r="G856" s="52">
        <v>73</v>
      </c>
      <c r="H856" s="52">
        <v>238</v>
      </c>
      <c r="I856" s="37">
        <f t="shared" si="339"/>
        <v>30.672300000000003</v>
      </c>
      <c r="J856" s="37">
        <v>544</v>
      </c>
      <c r="K856" s="37">
        <v>526</v>
      </c>
      <c r="L856" s="37">
        <v>496</v>
      </c>
      <c r="M856" s="37">
        <v>480</v>
      </c>
      <c r="N856" s="48">
        <v>437</v>
      </c>
      <c r="O856" s="55">
        <v>384</v>
      </c>
      <c r="P856" s="45">
        <f t="shared" si="341"/>
        <v>544</v>
      </c>
      <c r="Q856" s="38">
        <f t="shared" si="342"/>
        <v>28.31</v>
      </c>
      <c r="R856" s="65">
        <v>952000</v>
      </c>
      <c r="S856" s="65">
        <v>445216660</v>
      </c>
      <c r="T856" s="66">
        <f t="shared" si="343"/>
        <v>0.21382799999999999</v>
      </c>
      <c r="U856" s="36">
        <v>113</v>
      </c>
      <c r="V856">
        <v>537</v>
      </c>
      <c r="W856">
        <f t="shared" si="356"/>
        <v>21.04</v>
      </c>
      <c r="X856" s="57">
        <v>4127970.5311704399</v>
      </c>
      <c r="Y856" s="46">
        <v>421679</v>
      </c>
      <c r="Z856" s="37">
        <f t="shared" si="344"/>
        <v>0.42013600000000001</v>
      </c>
      <c r="AA856" s="37" t="str">
        <f t="shared" si="345"/>
        <v/>
      </c>
      <c r="AB856" s="37" t="str">
        <f t="shared" si="346"/>
        <v/>
      </c>
      <c r="AC856" s="76">
        <f t="shared" si="357"/>
        <v>768.79357720619203</v>
      </c>
      <c r="AD856" s="76">
        <f t="shared" si="358"/>
        <v>0</v>
      </c>
      <c r="AE856" s="76">
        <f t="shared" si="364"/>
        <v>0</v>
      </c>
      <c r="AF856" s="76" t="str">
        <f t="shared" si="359"/>
        <v/>
      </c>
      <c r="AG856" s="37" t="str">
        <f t="shared" si="347"/>
        <v/>
      </c>
      <c r="AH856" s="37" t="str">
        <f t="shared" si="348"/>
        <v/>
      </c>
      <c r="AI856" s="38">
        <f t="shared" si="360"/>
        <v>768.79</v>
      </c>
      <c r="AJ856" s="38">
        <f t="shared" si="349"/>
        <v>768.79</v>
      </c>
      <c r="AK856" s="36">
        <f t="shared" si="350"/>
        <v>0</v>
      </c>
      <c r="AL856" s="39">
        <f t="shared" si="351"/>
        <v>0.12439734468690533</v>
      </c>
      <c r="AM856" s="36">
        <f t="shared" si="361"/>
        <v>0</v>
      </c>
      <c r="AN856" s="36">
        <f t="shared" si="362"/>
        <v>0</v>
      </c>
      <c r="AO856" s="36">
        <f t="shared" si="352"/>
        <v>3900</v>
      </c>
      <c r="AP856" s="36">
        <f t="shared" si="353"/>
        <v>21083.95</v>
      </c>
      <c r="AQ856" s="36">
        <f t="shared" si="363"/>
        <v>-3900</v>
      </c>
      <c r="AR856" s="40">
        <f t="shared" si="354"/>
        <v>0</v>
      </c>
      <c r="AS856" s="37"/>
      <c r="AT856" s="37">
        <f t="shared" si="355"/>
        <v>0</v>
      </c>
    </row>
    <row r="857" spans="1:46" ht="15" customHeight="1" x14ac:dyDescent="0.25">
      <c r="A857" s="43">
        <v>59</v>
      </c>
      <c r="B857" s="43">
        <v>1000</v>
      </c>
      <c r="C857" s="44" t="s">
        <v>842</v>
      </c>
      <c r="D857" s="35">
        <v>29050</v>
      </c>
      <c r="E857" s="36">
        <v>110</v>
      </c>
      <c r="F857" s="58">
        <f t="shared" si="340"/>
        <v>2.0413926851582249</v>
      </c>
      <c r="G857" s="52">
        <v>55</v>
      </c>
      <c r="H857" s="52">
        <v>80</v>
      </c>
      <c r="I857" s="37">
        <f t="shared" si="339"/>
        <v>68.75</v>
      </c>
      <c r="J857" s="37">
        <v>217</v>
      </c>
      <c r="K857" s="37">
        <v>180</v>
      </c>
      <c r="L857" s="37">
        <v>159</v>
      </c>
      <c r="M857" s="37">
        <v>132</v>
      </c>
      <c r="N857" s="48">
        <v>124</v>
      </c>
      <c r="O857" s="55">
        <v>110</v>
      </c>
      <c r="P857" s="45">
        <f t="shared" si="341"/>
        <v>217</v>
      </c>
      <c r="Q857" s="38">
        <f t="shared" si="342"/>
        <v>49.31</v>
      </c>
      <c r="R857" s="65">
        <v>1042900</v>
      </c>
      <c r="S857" s="65">
        <v>5387408</v>
      </c>
      <c r="T857" s="66">
        <f t="shared" si="343"/>
        <v>19.358103</v>
      </c>
      <c r="U857" s="36">
        <v>16</v>
      </c>
      <c r="V857">
        <v>147</v>
      </c>
      <c r="W857">
        <f t="shared" si="356"/>
        <v>10.88</v>
      </c>
      <c r="X857" s="57">
        <v>50648.588816755102</v>
      </c>
      <c r="Y857" s="46">
        <v>52959</v>
      </c>
      <c r="Z857" s="37">
        <f t="shared" si="344"/>
        <v>0.42013600000000001</v>
      </c>
      <c r="AA857" s="37" t="str">
        <f t="shared" si="345"/>
        <v/>
      </c>
      <c r="AB857" s="37" t="str">
        <f t="shared" si="346"/>
        <v/>
      </c>
      <c r="AC857" s="76">
        <f t="shared" si="357"/>
        <v>647.38369211969325</v>
      </c>
      <c r="AD857" s="76">
        <f t="shared" si="358"/>
        <v>0</v>
      </c>
      <c r="AE857" s="76">
        <f t="shared" si="364"/>
        <v>0</v>
      </c>
      <c r="AF857" s="76" t="str">
        <f t="shared" si="359"/>
        <v/>
      </c>
      <c r="AG857" s="37" t="str">
        <f t="shared" si="347"/>
        <v/>
      </c>
      <c r="AH857" s="37" t="str">
        <f t="shared" si="348"/>
        <v/>
      </c>
      <c r="AI857" s="38">
        <f t="shared" si="360"/>
        <v>647.38</v>
      </c>
      <c r="AJ857" s="38">
        <f t="shared" si="349"/>
        <v>647.38</v>
      </c>
      <c r="AK857" s="36">
        <f t="shared" si="350"/>
        <v>49933</v>
      </c>
      <c r="AL857" s="39">
        <f t="shared" si="351"/>
        <v>0.12439734468690533</v>
      </c>
      <c r="AM857" s="36">
        <f t="shared" si="361"/>
        <v>2597.7897490966438</v>
      </c>
      <c r="AN857" s="36">
        <f t="shared" si="362"/>
        <v>31648</v>
      </c>
      <c r="AO857" s="36">
        <f t="shared" si="352"/>
        <v>1100</v>
      </c>
      <c r="AP857" s="36">
        <f t="shared" si="353"/>
        <v>2647.9500000000003</v>
      </c>
      <c r="AQ857" s="36">
        <f t="shared" si="363"/>
        <v>27950</v>
      </c>
      <c r="AR857" s="40">
        <f t="shared" si="354"/>
        <v>31648</v>
      </c>
      <c r="AS857" s="37"/>
      <c r="AT857" s="37">
        <f t="shared" si="355"/>
        <v>1</v>
      </c>
    </row>
    <row r="858" spans="1:46" ht="15" customHeight="1" x14ac:dyDescent="0.25">
      <c r="A858" s="43">
        <v>53</v>
      </c>
      <c r="B858" s="43">
        <v>1300</v>
      </c>
      <c r="C858" s="44" t="s">
        <v>843</v>
      </c>
      <c r="D858" s="35">
        <v>3576960</v>
      </c>
      <c r="E858" s="36">
        <v>13861</v>
      </c>
      <c r="F858" s="58">
        <f t="shared" si="340"/>
        <v>4.141794563523657</v>
      </c>
      <c r="G858" s="52">
        <v>770</v>
      </c>
      <c r="H858" s="52">
        <v>4913</v>
      </c>
      <c r="I858" s="37">
        <f t="shared" si="339"/>
        <v>15.672700000000001</v>
      </c>
      <c r="J858" s="37">
        <v>9916</v>
      </c>
      <c r="K858" s="37">
        <v>10243</v>
      </c>
      <c r="L858" s="37">
        <v>9977</v>
      </c>
      <c r="M858" s="37">
        <v>11283</v>
      </c>
      <c r="N858" s="45">
        <v>12764</v>
      </c>
      <c r="O858" s="55">
        <v>13947</v>
      </c>
      <c r="P858" s="45">
        <f t="shared" si="341"/>
        <v>13947</v>
      </c>
      <c r="Q858" s="38">
        <f t="shared" si="342"/>
        <v>0.62</v>
      </c>
      <c r="R858" s="65">
        <v>277589500</v>
      </c>
      <c r="S858" s="65">
        <v>946994700</v>
      </c>
      <c r="T858" s="66">
        <f t="shared" si="343"/>
        <v>29.312677000000001</v>
      </c>
      <c r="U858" s="36">
        <v>2143</v>
      </c>
      <c r="V858">
        <v>13782</v>
      </c>
      <c r="W858">
        <f t="shared" si="356"/>
        <v>15.55</v>
      </c>
      <c r="X858" s="57">
        <v>10730776.743401101</v>
      </c>
      <c r="Y858" s="46">
        <v>5681442</v>
      </c>
      <c r="Z858" s="37">
        <f t="shared" si="344"/>
        <v>0.42013600000000001</v>
      </c>
      <c r="AA858" s="37" t="str">
        <f t="shared" si="345"/>
        <v/>
      </c>
      <c r="AB858" s="37" t="str">
        <f t="shared" si="346"/>
        <v/>
      </c>
      <c r="AC858" s="76">
        <f t="shared" si="357"/>
        <v>0</v>
      </c>
      <c r="AD858" s="76">
        <f t="shared" si="358"/>
        <v>0</v>
      </c>
      <c r="AE858" s="76">
        <f t="shared" si="364"/>
        <v>896.60136878744993</v>
      </c>
      <c r="AF858" s="76" t="str">
        <f t="shared" si="359"/>
        <v/>
      </c>
      <c r="AG858" s="37" t="str">
        <f t="shared" si="347"/>
        <v/>
      </c>
      <c r="AH858" s="37" t="str">
        <f t="shared" si="348"/>
        <v/>
      </c>
      <c r="AI858" s="38">
        <f t="shared" si="360"/>
        <v>896.6</v>
      </c>
      <c r="AJ858" s="38">
        <f t="shared" si="349"/>
        <v>896.6</v>
      </c>
      <c r="AK858" s="36">
        <f t="shared" si="350"/>
        <v>7919387</v>
      </c>
      <c r="AL858" s="39">
        <f t="shared" si="351"/>
        <v>0.12439734468690533</v>
      </c>
      <c r="AM858" s="36">
        <f t="shared" si="361"/>
        <v>540186.3882967243</v>
      </c>
      <c r="AN858" s="36">
        <f t="shared" si="362"/>
        <v>4117146</v>
      </c>
      <c r="AO858" s="36">
        <f t="shared" si="352"/>
        <v>138610</v>
      </c>
      <c r="AP858" s="36">
        <f t="shared" si="353"/>
        <v>284072.10000000003</v>
      </c>
      <c r="AQ858" s="36">
        <f t="shared" si="363"/>
        <v>3438350</v>
      </c>
      <c r="AR858" s="40">
        <f t="shared" si="354"/>
        <v>4117146</v>
      </c>
      <c r="AS858" s="37"/>
      <c r="AT858" s="37">
        <f t="shared" si="355"/>
        <v>1</v>
      </c>
    </row>
    <row r="859" spans="1:46" ht="15" customHeight="1" x14ac:dyDescent="0.25">
      <c r="A859" s="43">
        <v>9</v>
      </c>
      <c r="B859" s="43">
        <v>1700</v>
      </c>
      <c r="C859" s="44" t="s">
        <v>844</v>
      </c>
      <c r="D859" s="35">
        <v>62171</v>
      </c>
      <c r="E859" s="36">
        <v>441</v>
      </c>
      <c r="F859" s="58">
        <f t="shared" si="340"/>
        <v>2.6444385894678386</v>
      </c>
      <c r="G859" s="52">
        <v>6</v>
      </c>
      <c r="H859" s="52">
        <v>146</v>
      </c>
      <c r="I859" s="37">
        <f t="shared" si="339"/>
        <v>4.1096000000000004</v>
      </c>
      <c r="J859" s="37">
        <v>147</v>
      </c>
      <c r="K859" s="37">
        <v>333</v>
      </c>
      <c r="L859" s="37">
        <v>296</v>
      </c>
      <c r="M859" s="37">
        <v>308</v>
      </c>
      <c r="N859" s="48">
        <v>399</v>
      </c>
      <c r="O859" s="55">
        <v>428</v>
      </c>
      <c r="P859" s="45">
        <f t="shared" si="341"/>
        <v>428</v>
      </c>
      <c r="Q859" s="38">
        <f t="shared" si="342"/>
        <v>0</v>
      </c>
      <c r="R859" s="65">
        <v>6772500</v>
      </c>
      <c r="S859" s="65">
        <v>45168906</v>
      </c>
      <c r="T859" s="66">
        <f t="shared" si="343"/>
        <v>14.993722</v>
      </c>
      <c r="U859" s="36">
        <v>103</v>
      </c>
      <c r="V859">
        <v>379</v>
      </c>
      <c r="W859">
        <f t="shared" si="356"/>
        <v>27.18</v>
      </c>
      <c r="X859" s="57">
        <v>443546.83007017203</v>
      </c>
      <c r="Y859" s="46">
        <v>182472</v>
      </c>
      <c r="Z859" s="37">
        <f t="shared" si="344"/>
        <v>0.42013600000000001</v>
      </c>
      <c r="AA859" s="37" t="str">
        <f t="shared" si="345"/>
        <v/>
      </c>
      <c r="AB859" s="37" t="str">
        <f t="shared" si="346"/>
        <v/>
      </c>
      <c r="AC859" s="76">
        <f t="shared" si="357"/>
        <v>780.58266232588778</v>
      </c>
      <c r="AD859" s="76">
        <f t="shared" si="358"/>
        <v>0</v>
      </c>
      <c r="AE859" s="76">
        <f t="shared" si="364"/>
        <v>0</v>
      </c>
      <c r="AF859" s="76" t="str">
        <f t="shared" si="359"/>
        <v/>
      </c>
      <c r="AG859" s="37" t="str">
        <f t="shared" si="347"/>
        <v/>
      </c>
      <c r="AH859" s="37" t="str">
        <f t="shared" si="348"/>
        <v/>
      </c>
      <c r="AI859" s="38">
        <f t="shared" si="360"/>
        <v>780.58</v>
      </c>
      <c r="AJ859" s="38">
        <f t="shared" si="349"/>
        <v>780.58</v>
      </c>
      <c r="AK859" s="36">
        <f t="shared" si="350"/>
        <v>157886</v>
      </c>
      <c r="AL859" s="39">
        <f t="shared" si="351"/>
        <v>0.12439734468690533</v>
      </c>
      <c r="AM859" s="36">
        <f t="shared" si="361"/>
        <v>11906.691846707145</v>
      </c>
      <c r="AN859" s="36">
        <f t="shared" si="362"/>
        <v>74078</v>
      </c>
      <c r="AO859" s="36">
        <f t="shared" si="352"/>
        <v>4410</v>
      </c>
      <c r="AP859" s="36">
        <f t="shared" si="353"/>
        <v>9123.6</v>
      </c>
      <c r="AQ859" s="36">
        <f t="shared" si="363"/>
        <v>57761</v>
      </c>
      <c r="AR859" s="40">
        <f t="shared" si="354"/>
        <v>74078</v>
      </c>
      <c r="AS859" s="37"/>
      <c r="AT859" s="37">
        <f t="shared" si="355"/>
        <v>1</v>
      </c>
    </row>
    <row r="860" spans="1:46" ht="15" customHeight="1" x14ac:dyDescent="0.25">
      <c r="A860" s="43">
        <v>9</v>
      </c>
      <c r="B860" s="43">
        <v>1800</v>
      </c>
      <c r="C860" s="44" t="s">
        <v>845</v>
      </c>
      <c r="D860" s="35">
        <v>16868</v>
      </c>
      <c r="E860" s="36">
        <v>172</v>
      </c>
      <c r="F860" s="58">
        <f t="shared" si="340"/>
        <v>2.2355284469075487</v>
      </c>
      <c r="G860" s="52">
        <v>16</v>
      </c>
      <c r="H860" s="52">
        <v>47</v>
      </c>
      <c r="I860" s="37">
        <f t="shared" si="339"/>
        <v>34.0426</v>
      </c>
      <c r="J860" s="37">
        <v>132</v>
      </c>
      <c r="K860" s="37">
        <v>162</v>
      </c>
      <c r="L860" s="37">
        <v>144</v>
      </c>
      <c r="M860" s="37">
        <v>93</v>
      </c>
      <c r="N860" s="48">
        <v>127</v>
      </c>
      <c r="O860" s="55">
        <v>168</v>
      </c>
      <c r="P860" s="45">
        <f t="shared" si="341"/>
        <v>168</v>
      </c>
      <c r="Q860" s="38">
        <f t="shared" si="342"/>
        <v>0</v>
      </c>
      <c r="R860" s="65">
        <v>1579100</v>
      </c>
      <c r="S860" s="65">
        <v>7992771</v>
      </c>
      <c r="T860" s="66">
        <f t="shared" si="343"/>
        <v>19.756602999999998</v>
      </c>
      <c r="U860" s="36">
        <v>14</v>
      </c>
      <c r="V860">
        <v>95</v>
      </c>
      <c r="W860">
        <f t="shared" si="356"/>
        <v>14.74</v>
      </c>
      <c r="X860" s="57">
        <v>78790.245550453299</v>
      </c>
      <c r="Y860" s="46">
        <v>30526</v>
      </c>
      <c r="Z860" s="37">
        <f t="shared" si="344"/>
        <v>0.42013600000000001</v>
      </c>
      <c r="AA860" s="37" t="str">
        <f t="shared" si="345"/>
        <v/>
      </c>
      <c r="AB860" s="37" t="str">
        <f t="shared" si="346"/>
        <v/>
      </c>
      <c r="AC860" s="76">
        <f t="shared" si="357"/>
        <v>690.26381676759866</v>
      </c>
      <c r="AD860" s="76">
        <f t="shared" si="358"/>
        <v>0</v>
      </c>
      <c r="AE860" s="76">
        <f t="shared" si="364"/>
        <v>0</v>
      </c>
      <c r="AF860" s="76" t="str">
        <f t="shared" si="359"/>
        <v/>
      </c>
      <c r="AG860" s="37" t="str">
        <f t="shared" si="347"/>
        <v/>
      </c>
      <c r="AH860" s="37" t="str">
        <f t="shared" si="348"/>
        <v/>
      </c>
      <c r="AI860" s="38">
        <f t="shared" si="360"/>
        <v>690.26</v>
      </c>
      <c r="AJ860" s="38">
        <f t="shared" si="349"/>
        <v>690.26</v>
      </c>
      <c r="AK860" s="36">
        <f t="shared" si="350"/>
        <v>85622</v>
      </c>
      <c r="AL860" s="39">
        <f t="shared" si="351"/>
        <v>0.12439734468690533</v>
      </c>
      <c r="AM860" s="36">
        <f t="shared" si="361"/>
        <v>8552.8150366034897</v>
      </c>
      <c r="AN860" s="36">
        <f t="shared" si="362"/>
        <v>25421</v>
      </c>
      <c r="AO860" s="36">
        <f t="shared" si="352"/>
        <v>1720</v>
      </c>
      <c r="AP860" s="36">
        <f t="shared" si="353"/>
        <v>1526.3000000000002</v>
      </c>
      <c r="AQ860" s="36">
        <f t="shared" si="363"/>
        <v>15342</v>
      </c>
      <c r="AR860" s="40">
        <f t="shared" si="354"/>
        <v>25421</v>
      </c>
      <c r="AS860" s="37"/>
      <c r="AT860" s="37">
        <f t="shared" si="355"/>
        <v>1</v>
      </c>
    </row>
    <row r="861" spans="1:46" ht="15" customHeight="1" x14ac:dyDescent="0.25">
      <c r="A861" s="43">
        <v>23</v>
      </c>
      <c r="B861" s="43">
        <v>1500</v>
      </c>
      <c r="C861" s="44" t="s">
        <v>846</v>
      </c>
      <c r="D861" s="35">
        <v>137688</v>
      </c>
      <c r="E861" s="36">
        <v>434</v>
      </c>
      <c r="F861" s="58">
        <f t="shared" si="340"/>
        <v>2.6374897295125108</v>
      </c>
      <c r="G861" s="52">
        <v>80</v>
      </c>
      <c r="H861" s="52">
        <v>166</v>
      </c>
      <c r="I861" s="37">
        <f t="shared" si="339"/>
        <v>48.192800000000005</v>
      </c>
      <c r="J861" s="37">
        <v>450</v>
      </c>
      <c r="K861" s="37">
        <v>482</v>
      </c>
      <c r="L861" s="37">
        <v>493</v>
      </c>
      <c r="M861" s="37">
        <v>460</v>
      </c>
      <c r="N861" s="48">
        <v>444</v>
      </c>
      <c r="O861" s="55">
        <v>432</v>
      </c>
      <c r="P861" s="45">
        <f t="shared" si="341"/>
        <v>493</v>
      </c>
      <c r="Q861" s="38">
        <f t="shared" si="342"/>
        <v>11.97</v>
      </c>
      <c r="R861" s="65">
        <v>3959000</v>
      </c>
      <c r="S861" s="65">
        <v>28408200</v>
      </c>
      <c r="T861" s="66">
        <f t="shared" si="343"/>
        <v>13.936116999999999</v>
      </c>
      <c r="U861" s="36">
        <v>92</v>
      </c>
      <c r="V861">
        <v>388</v>
      </c>
      <c r="W861">
        <f t="shared" si="356"/>
        <v>23.71</v>
      </c>
      <c r="X861" s="57">
        <v>270036.95203624503</v>
      </c>
      <c r="Y861" s="46">
        <v>205744</v>
      </c>
      <c r="Z861" s="37">
        <f t="shared" si="344"/>
        <v>0.42013600000000001</v>
      </c>
      <c r="AA861" s="37" t="str">
        <f t="shared" si="345"/>
        <v/>
      </c>
      <c r="AB861" s="37" t="str">
        <f t="shared" si="346"/>
        <v/>
      </c>
      <c r="AC861" s="76">
        <f t="shared" si="357"/>
        <v>779.04781898553483</v>
      </c>
      <c r="AD861" s="76">
        <f t="shared" si="358"/>
        <v>0</v>
      </c>
      <c r="AE861" s="76">
        <f t="shared" si="364"/>
        <v>0</v>
      </c>
      <c r="AF861" s="76" t="str">
        <f t="shared" si="359"/>
        <v/>
      </c>
      <c r="AG861" s="37" t="str">
        <f t="shared" si="347"/>
        <v/>
      </c>
      <c r="AH861" s="37" t="str">
        <f t="shared" si="348"/>
        <v/>
      </c>
      <c r="AI861" s="38">
        <f t="shared" si="360"/>
        <v>779.05</v>
      </c>
      <c r="AJ861" s="38">
        <f t="shared" si="349"/>
        <v>779.05</v>
      </c>
      <c r="AK861" s="36">
        <f t="shared" si="350"/>
        <v>224655</v>
      </c>
      <c r="AL861" s="39">
        <f t="shared" si="351"/>
        <v>0.12439734468690533</v>
      </c>
      <c r="AM861" s="36">
        <f t="shared" si="361"/>
        <v>10818.463875386096</v>
      </c>
      <c r="AN861" s="36">
        <f t="shared" si="362"/>
        <v>148506</v>
      </c>
      <c r="AO861" s="36">
        <f t="shared" si="352"/>
        <v>4340</v>
      </c>
      <c r="AP861" s="36">
        <f t="shared" si="353"/>
        <v>10287.200000000001</v>
      </c>
      <c r="AQ861" s="36">
        <f t="shared" si="363"/>
        <v>133348</v>
      </c>
      <c r="AR861" s="40">
        <f t="shared" si="354"/>
        <v>148506</v>
      </c>
      <c r="AS861" s="37"/>
      <c r="AT861" s="37">
        <f t="shared" si="355"/>
        <v>1</v>
      </c>
    </row>
    <row r="862" spans="1:46" ht="15" customHeight="1" x14ac:dyDescent="0.25">
      <c r="A862" s="43">
        <v>13</v>
      </c>
      <c r="B862" s="43">
        <v>1200</v>
      </c>
      <c r="C862" s="44" t="s">
        <v>847</v>
      </c>
      <c r="D862" s="35">
        <v>255771</v>
      </c>
      <c r="E862" s="36">
        <v>8070</v>
      </c>
      <c r="F862" s="58">
        <f t="shared" si="340"/>
        <v>3.9068735347220702</v>
      </c>
      <c r="G862" s="52">
        <v>108</v>
      </c>
      <c r="H862" s="52">
        <v>2826</v>
      </c>
      <c r="I862" s="37">
        <f t="shared" si="339"/>
        <v>3.8216999999999999</v>
      </c>
      <c r="J862" s="37">
        <v>695</v>
      </c>
      <c r="K862" s="37">
        <v>1559</v>
      </c>
      <c r="L862" s="37">
        <v>2142</v>
      </c>
      <c r="M862" s="37">
        <v>3048</v>
      </c>
      <c r="N862" s="45">
        <v>7791</v>
      </c>
      <c r="O862" s="55">
        <v>8032</v>
      </c>
      <c r="P862" s="45">
        <f t="shared" si="341"/>
        <v>8032</v>
      </c>
      <c r="Q862" s="38">
        <f t="shared" si="342"/>
        <v>0</v>
      </c>
      <c r="R862" s="65">
        <v>156969100</v>
      </c>
      <c r="S862" s="65">
        <v>1155453600</v>
      </c>
      <c r="T862" s="66">
        <f t="shared" si="343"/>
        <v>13.585063</v>
      </c>
      <c r="U862" s="36">
        <v>1143</v>
      </c>
      <c r="V862">
        <v>7984</v>
      </c>
      <c r="W862">
        <f t="shared" si="356"/>
        <v>14.32</v>
      </c>
      <c r="X862" s="57">
        <v>11179360.9394542</v>
      </c>
      <c r="Y862" s="46">
        <v>4800722</v>
      </c>
      <c r="Z862" s="37">
        <f t="shared" si="344"/>
        <v>0.42013600000000001</v>
      </c>
      <c r="AA862" s="37" t="str">
        <f t="shared" si="345"/>
        <v/>
      </c>
      <c r="AB862" s="37" t="str">
        <f t="shared" si="346"/>
        <v/>
      </c>
      <c r="AC862" s="76">
        <f t="shared" si="357"/>
        <v>0</v>
      </c>
      <c r="AD862" s="76">
        <f t="shared" si="358"/>
        <v>745.16967386174986</v>
      </c>
      <c r="AE862" s="76">
        <f t="shared" si="364"/>
        <v>0</v>
      </c>
      <c r="AF862" s="76" t="str">
        <f t="shared" si="359"/>
        <v/>
      </c>
      <c r="AG862" s="37" t="str">
        <f t="shared" si="347"/>
        <v/>
      </c>
      <c r="AH862" s="37" t="str">
        <f t="shared" si="348"/>
        <v/>
      </c>
      <c r="AI862" s="38">
        <f t="shared" si="360"/>
        <v>745.17</v>
      </c>
      <c r="AJ862" s="38">
        <f t="shared" si="349"/>
        <v>745.17</v>
      </c>
      <c r="AK862" s="36">
        <f t="shared" si="350"/>
        <v>1316670</v>
      </c>
      <c r="AL862" s="39">
        <f t="shared" si="351"/>
        <v>0.12439734468690533</v>
      </c>
      <c r="AM862" s="36">
        <f t="shared" si="361"/>
        <v>131973.01858099317</v>
      </c>
      <c r="AN862" s="36">
        <f t="shared" si="362"/>
        <v>387744</v>
      </c>
      <c r="AO862" s="36">
        <f t="shared" si="352"/>
        <v>80700</v>
      </c>
      <c r="AP862" s="36">
        <f t="shared" si="353"/>
        <v>240036.1</v>
      </c>
      <c r="AQ862" s="36">
        <f t="shared" si="363"/>
        <v>175071</v>
      </c>
      <c r="AR862" s="40">
        <f t="shared" si="354"/>
        <v>387744</v>
      </c>
      <c r="AS862" s="37"/>
      <c r="AT862" s="37">
        <f t="shared" si="355"/>
        <v>1</v>
      </c>
    </row>
    <row r="863" spans="1:46" ht="15" customHeight="1" x14ac:dyDescent="0.25">
      <c r="A863" s="43">
        <v>31</v>
      </c>
      <c r="B863" s="43">
        <v>4000</v>
      </c>
      <c r="C863" s="44" t="s">
        <v>848</v>
      </c>
      <c r="D863" s="35">
        <v>5649</v>
      </c>
      <c r="E863" s="36">
        <v>77</v>
      </c>
      <c r="F863" s="58">
        <f t="shared" si="340"/>
        <v>1.8864907251724818</v>
      </c>
      <c r="G863" s="52">
        <v>10</v>
      </c>
      <c r="H863" s="52">
        <v>36</v>
      </c>
      <c r="I863" s="37">
        <f t="shared" si="339"/>
        <v>27.777800000000003</v>
      </c>
      <c r="J863" s="37">
        <v>71</v>
      </c>
      <c r="K863" s="37">
        <v>62</v>
      </c>
      <c r="L863" s="37">
        <v>63</v>
      </c>
      <c r="M863" s="37">
        <v>75</v>
      </c>
      <c r="N863" s="48">
        <v>93</v>
      </c>
      <c r="O863" s="55">
        <v>78</v>
      </c>
      <c r="P863" s="45">
        <f t="shared" si="341"/>
        <v>93</v>
      </c>
      <c r="Q863" s="38">
        <f t="shared" si="342"/>
        <v>17.2</v>
      </c>
      <c r="R863" s="65">
        <v>2872000</v>
      </c>
      <c r="S863" s="65">
        <v>5252037</v>
      </c>
      <c r="T863" s="66">
        <f t="shared" si="343"/>
        <v>54.683545000000002</v>
      </c>
      <c r="U863" s="36">
        <v>33</v>
      </c>
      <c r="V863">
        <v>133</v>
      </c>
      <c r="W863">
        <f t="shared" si="356"/>
        <v>24.81</v>
      </c>
      <c r="X863" s="57">
        <v>71088.183804539294</v>
      </c>
      <c r="Y863" s="46">
        <v>15000</v>
      </c>
      <c r="Z863" s="37">
        <f t="shared" si="344"/>
        <v>0.42013600000000001</v>
      </c>
      <c r="AA863" s="37" t="str">
        <f t="shared" si="345"/>
        <v/>
      </c>
      <c r="AB863" s="37" t="str">
        <f t="shared" si="346"/>
        <v/>
      </c>
      <c r="AC863" s="76">
        <f t="shared" si="357"/>
        <v>613.16941190392231</v>
      </c>
      <c r="AD863" s="76">
        <f t="shared" si="358"/>
        <v>0</v>
      </c>
      <c r="AE863" s="76">
        <f t="shared" si="364"/>
        <v>0</v>
      </c>
      <c r="AF863" s="76" t="str">
        <f t="shared" si="359"/>
        <v/>
      </c>
      <c r="AG863" s="37" t="str">
        <f t="shared" si="347"/>
        <v/>
      </c>
      <c r="AH863" s="37" t="str">
        <f t="shared" si="348"/>
        <v/>
      </c>
      <c r="AI863" s="38">
        <f t="shared" si="360"/>
        <v>613.16999999999996</v>
      </c>
      <c r="AJ863" s="38">
        <f t="shared" si="349"/>
        <v>613.16999999999996</v>
      </c>
      <c r="AK863" s="36">
        <f t="shared" si="350"/>
        <v>17347</v>
      </c>
      <c r="AL863" s="39">
        <f t="shared" si="351"/>
        <v>0.12439734468690533</v>
      </c>
      <c r="AM863" s="36">
        <f t="shared" si="361"/>
        <v>1455.2001381474186</v>
      </c>
      <c r="AN863" s="36">
        <f t="shared" si="362"/>
        <v>7104</v>
      </c>
      <c r="AO863" s="36">
        <f t="shared" si="352"/>
        <v>770</v>
      </c>
      <c r="AP863" s="36">
        <f t="shared" si="353"/>
        <v>750</v>
      </c>
      <c r="AQ863" s="36">
        <f t="shared" si="363"/>
        <v>4899</v>
      </c>
      <c r="AR863" s="40">
        <f t="shared" si="354"/>
        <v>7104</v>
      </c>
      <c r="AS863" s="37"/>
      <c r="AT863" s="37">
        <f t="shared" si="355"/>
        <v>1</v>
      </c>
    </row>
    <row r="864" spans="1:46" ht="15" customHeight="1" x14ac:dyDescent="0.25">
      <c r="A864" s="43">
        <v>71</v>
      </c>
      <c r="B864" s="43">
        <v>500</v>
      </c>
      <c r="C864" s="44" t="s">
        <v>849</v>
      </c>
      <c r="D864" s="35">
        <v>698579</v>
      </c>
      <c r="E864" s="36">
        <v>6383</v>
      </c>
      <c r="F864" s="58">
        <f t="shared" si="340"/>
        <v>3.8050248444298052</v>
      </c>
      <c r="G864" s="52">
        <v>35</v>
      </c>
      <c r="H864" s="52">
        <v>2043</v>
      </c>
      <c r="I864" s="37">
        <f t="shared" si="339"/>
        <v>1.7132000000000001</v>
      </c>
      <c r="J864" s="37">
        <v>495</v>
      </c>
      <c r="K864" s="37">
        <v>1074</v>
      </c>
      <c r="L864" s="37">
        <v>1350</v>
      </c>
      <c r="M864" s="37">
        <v>2851</v>
      </c>
      <c r="N864" s="45">
        <v>5228</v>
      </c>
      <c r="O864" s="55">
        <v>6189</v>
      </c>
      <c r="P864" s="45">
        <f t="shared" si="341"/>
        <v>6189</v>
      </c>
      <c r="Q864" s="38">
        <f t="shared" si="342"/>
        <v>0</v>
      </c>
      <c r="R864" s="65">
        <v>40426100</v>
      </c>
      <c r="S864" s="65">
        <v>630455045</v>
      </c>
      <c r="T864" s="66">
        <f t="shared" si="343"/>
        <v>6.41221</v>
      </c>
      <c r="U864" s="36">
        <v>424</v>
      </c>
      <c r="V864">
        <v>6108</v>
      </c>
      <c r="W864">
        <f t="shared" si="356"/>
        <v>6.94</v>
      </c>
      <c r="X864" s="57">
        <v>5491661.7380433902</v>
      </c>
      <c r="Y864" s="46">
        <v>2161895</v>
      </c>
      <c r="Z864" s="37">
        <f t="shared" si="344"/>
        <v>0.42013600000000001</v>
      </c>
      <c r="AA864" s="37" t="str">
        <f t="shared" si="345"/>
        <v/>
      </c>
      <c r="AB864" s="37" t="str">
        <f t="shared" si="346"/>
        <v/>
      </c>
      <c r="AC864" s="76">
        <f t="shared" si="357"/>
        <v>0</v>
      </c>
      <c r="AD864" s="76">
        <f t="shared" si="358"/>
        <v>652.99118248249999</v>
      </c>
      <c r="AE864" s="76">
        <f t="shared" si="364"/>
        <v>0</v>
      </c>
      <c r="AF864" s="76" t="str">
        <f t="shared" si="359"/>
        <v/>
      </c>
      <c r="AG864" s="37" t="str">
        <f t="shared" si="347"/>
        <v/>
      </c>
      <c r="AH864" s="37" t="str">
        <f t="shared" si="348"/>
        <v/>
      </c>
      <c r="AI864" s="38">
        <f t="shared" si="360"/>
        <v>652.99</v>
      </c>
      <c r="AJ864" s="38">
        <f t="shared" si="349"/>
        <v>652.99</v>
      </c>
      <c r="AK864" s="36">
        <f t="shared" si="350"/>
        <v>1860790</v>
      </c>
      <c r="AL864" s="39">
        <f t="shared" si="351"/>
        <v>0.12439734468690533</v>
      </c>
      <c r="AM864" s="36">
        <f t="shared" si="361"/>
        <v>144575.96236591294</v>
      </c>
      <c r="AN864" s="36">
        <f t="shared" si="362"/>
        <v>843155</v>
      </c>
      <c r="AO864" s="36">
        <f t="shared" si="352"/>
        <v>63830</v>
      </c>
      <c r="AP864" s="36">
        <f t="shared" si="353"/>
        <v>108094.75</v>
      </c>
      <c r="AQ864" s="36">
        <f t="shared" si="363"/>
        <v>634749</v>
      </c>
      <c r="AR864" s="40">
        <f t="shared" si="354"/>
        <v>843155</v>
      </c>
      <c r="AS864" s="37"/>
      <c r="AT864" s="37">
        <f t="shared" si="355"/>
        <v>1</v>
      </c>
    </row>
    <row r="865" spans="1:46" ht="15" customHeight="1" x14ac:dyDescent="0.25">
      <c r="A865" s="43">
        <v>79</v>
      </c>
      <c r="B865" s="43">
        <v>1300</v>
      </c>
      <c r="C865" s="44" t="s">
        <v>850</v>
      </c>
      <c r="D865" s="35">
        <v>39095</v>
      </c>
      <c r="E865" s="36">
        <v>156</v>
      </c>
      <c r="F865" s="58">
        <f t="shared" si="340"/>
        <v>2.1931245983544616</v>
      </c>
      <c r="G865" s="52">
        <v>30</v>
      </c>
      <c r="H865" s="52">
        <v>111</v>
      </c>
      <c r="I865" s="37">
        <f t="shared" si="339"/>
        <v>27.027000000000001</v>
      </c>
      <c r="J865" s="37">
        <v>203</v>
      </c>
      <c r="K865" s="37">
        <v>208</v>
      </c>
      <c r="L865" s="37">
        <v>237</v>
      </c>
      <c r="M865" s="37">
        <v>177</v>
      </c>
      <c r="N865" s="48">
        <v>207</v>
      </c>
      <c r="O865" s="55">
        <v>155</v>
      </c>
      <c r="P865" s="45">
        <f t="shared" si="341"/>
        <v>237</v>
      </c>
      <c r="Q865" s="38">
        <f t="shared" si="342"/>
        <v>34.18</v>
      </c>
      <c r="R865" s="65">
        <v>1846200</v>
      </c>
      <c r="S865" s="65">
        <v>18194700</v>
      </c>
      <c r="T865" s="66">
        <f t="shared" si="343"/>
        <v>10.146910999999999</v>
      </c>
      <c r="U865" s="36">
        <v>16</v>
      </c>
      <c r="V865">
        <v>230</v>
      </c>
      <c r="W865">
        <f t="shared" si="356"/>
        <v>6.96</v>
      </c>
      <c r="X865" s="57">
        <v>119791.653906495</v>
      </c>
      <c r="Y865" s="46">
        <v>74449</v>
      </c>
      <c r="Z865" s="37">
        <f t="shared" si="344"/>
        <v>0.42013600000000001</v>
      </c>
      <c r="AA865" s="37" t="str">
        <f t="shared" si="345"/>
        <v/>
      </c>
      <c r="AB865" s="37" t="str">
        <f t="shared" si="346"/>
        <v/>
      </c>
      <c r="AC865" s="76">
        <f t="shared" si="357"/>
        <v>680.89778191073844</v>
      </c>
      <c r="AD865" s="76">
        <f t="shared" si="358"/>
        <v>0</v>
      </c>
      <c r="AE865" s="76">
        <f t="shared" si="364"/>
        <v>0</v>
      </c>
      <c r="AF865" s="76" t="str">
        <f t="shared" si="359"/>
        <v/>
      </c>
      <c r="AG865" s="37" t="str">
        <f t="shared" si="347"/>
        <v/>
      </c>
      <c r="AH865" s="37" t="str">
        <f t="shared" si="348"/>
        <v/>
      </c>
      <c r="AI865" s="38">
        <f t="shared" si="360"/>
        <v>680.9</v>
      </c>
      <c r="AJ865" s="38">
        <f t="shared" si="349"/>
        <v>680.9</v>
      </c>
      <c r="AK865" s="36">
        <f t="shared" si="350"/>
        <v>55892</v>
      </c>
      <c r="AL865" s="39">
        <f t="shared" si="351"/>
        <v>0.12439734468690533</v>
      </c>
      <c r="AM865" s="36">
        <f t="shared" si="361"/>
        <v>2089.502198705949</v>
      </c>
      <c r="AN865" s="36">
        <f t="shared" si="362"/>
        <v>41185</v>
      </c>
      <c r="AO865" s="36">
        <f t="shared" si="352"/>
        <v>1560</v>
      </c>
      <c r="AP865" s="36">
        <f t="shared" si="353"/>
        <v>3722.4500000000003</v>
      </c>
      <c r="AQ865" s="36">
        <f t="shared" si="363"/>
        <v>37535</v>
      </c>
      <c r="AR865" s="40">
        <f t="shared" si="354"/>
        <v>41185</v>
      </c>
      <c r="AS865" s="37"/>
      <c r="AT865" s="37">
        <f t="shared" si="355"/>
        <v>1</v>
      </c>
    </row>
    <row r="866" spans="1:46" ht="15" customHeight="1" x14ac:dyDescent="0.25">
      <c r="A866" s="43">
        <v>25</v>
      </c>
      <c r="B866" s="43">
        <v>1400</v>
      </c>
      <c r="C866" s="44" t="s">
        <v>851</v>
      </c>
      <c r="D866" s="35">
        <v>691227</v>
      </c>
      <c r="E866" s="36">
        <v>3781</v>
      </c>
      <c r="F866" s="58">
        <f t="shared" si="340"/>
        <v>3.5776066773625357</v>
      </c>
      <c r="G866" s="52">
        <v>393</v>
      </c>
      <c r="H866" s="52">
        <v>1720</v>
      </c>
      <c r="I866" s="37">
        <f t="shared" si="339"/>
        <v>22.848800000000001</v>
      </c>
      <c r="J866" s="37">
        <v>1929</v>
      </c>
      <c r="K866" s="37">
        <v>2129</v>
      </c>
      <c r="L866" s="37">
        <v>2312</v>
      </c>
      <c r="M866" s="37">
        <v>2789</v>
      </c>
      <c r="N866" s="45">
        <v>3252</v>
      </c>
      <c r="O866" s="55">
        <v>3726</v>
      </c>
      <c r="P866" s="45">
        <f t="shared" si="341"/>
        <v>3726</v>
      </c>
      <c r="Q866" s="38">
        <f t="shared" si="342"/>
        <v>0</v>
      </c>
      <c r="R866" s="65">
        <v>75511000</v>
      </c>
      <c r="S866" s="65">
        <v>429940000</v>
      </c>
      <c r="T866" s="66">
        <f t="shared" si="343"/>
        <v>17.563148000000002</v>
      </c>
      <c r="U866" s="36">
        <v>783</v>
      </c>
      <c r="V866">
        <v>3692</v>
      </c>
      <c r="W866">
        <f t="shared" si="356"/>
        <v>21.21</v>
      </c>
      <c r="X866" s="57">
        <v>4273341.6317884801</v>
      </c>
      <c r="Y866" s="46">
        <v>2285587</v>
      </c>
      <c r="Z866" s="37">
        <f t="shared" si="344"/>
        <v>0.42013600000000001</v>
      </c>
      <c r="AA866" s="37" t="str">
        <f t="shared" si="345"/>
        <v/>
      </c>
      <c r="AB866" s="37" t="str">
        <f t="shared" si="346"/>
        <v/>
      </c>
      <c r="AC866" s="76">
        <f t="shared" si="357"/>
        <v>0</v>
      </c>
      <c r="AD866" s="76">
        <f t="shared" si="358"/>
        <v>933.2081621829999</v>
      </c>
      <c r="AE866" s="76">
        <f t="shared" si="364"/>
        <v>0</v>
      </c>
      <c r="AF866" s="76" t="str">
        <f t="shared" si="359"/>
        <v/>
      </c>
      <c r="AG866" s="37" t="str">
        <f t="shared" si="347"/>
        <v/>
      </c>
      <c r="AH866" s="37" t="str">
        <f t="shared" si="348"/>
        <v/>
      </c>
      <c r="AI866" s="38">
        <f t="shared" si="360"/>
        <v>933.21</v>
      </c>
      <c r="AJ866" s="38">
        <f t="shared" si="349"/>
        <v>933.21</v>
      </c>
      <c r="AK866" s="36">
        <f t="shared" si="350"/>
        <v>1733082</v>
      </c>
      <c r="AL866" s="39">
        <f t="shared" si="351"/>
        <v>0.12439734468690533</v>
      </c>
      <c r="AM866" s="36">
        <f t="shared" si="361"/>
        <v>129603.99554877575</v>
      </c>
      <c r="AN866" s="36">
        <f t="shared" si="362"/>
        <v>820831</v>
      </c>
      <c r="AO866" s="36">
        <f t="shared" si="352"/>
        <v>37810</v>
      </c>
      <c r="AP866" s="36">
        <f t="shared" si="353"/>
        <v>114279.35</v>
      </c>
      <c r="AQ866" s="36">
        <f t="shared" si="363"/>
        <v>653417</v>
      </c>
      <c r="AR866" s="40">
        <f t="shared" si="354"/>
        <v>820831</v>
      </c>
      <c r="AS866" s="37"/>
      <c r="AT866" s="37">
        <f t="shared" si="355"/>
        <v>1</v>
      </c>
    </row>
  </sheetData>
  <sortState xmlns:xlrd2="http://schemas.microsoft.com/office/spreadsheetml/2017/richdata2" ref="A12:AT866">
    <sortCondition ref="C12:C866"/>
  </sortState>
  <mergeCells count="2">
    <mergeCell ref="AH1:AI1"/>
    <mergeCell ref="AO1:AQ1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2024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Sparks</dc:creator>
  <cp:lastModifiedBy>Bill Sparks</cp:lastModifiedBy>
  <cp:lastPrinted>2013-07-29T13:53:01Z</cp:lastPrinted>
  <dcterms:created xsi:type="dcterms:W3CDTF">2013-07-29T13:01:41Z</dcterms:created>
  <dcterms:modified xsi:type="dcterms:W3CDTF">2023-07-27T18:31:27Z</dcterms:modified>
</cp:coreProperties>
</file>