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defaultThemeVersion="124226"/>
  <mc:AlternateContent xmlns:mc="http://schemas.openxmlformats.org/markup-compatibility/2006">
    <mc:Choice Requires="x15">
      <x15ac:absPath xmlns:x15ac="http://schemas.microsoft.com/office/spreadsheetml/2010/11/ac" url="G:\CorpTax\Private\Policy\Forms\2022 Forms\Estate\"/>
    </mc:Choice>
  </mc:AlternateContent>
  <xr:revisionPtr revIDLastSave="0" documentId="13_ncr:1_{BF824CA9-3F5D-4795-935A-75A085DDFD25}" xr6:coauthVersionLast="47" xr6:coauthVersionMax="47" xr10:uidLastSave="{00000000-0000-0000-0000-000000000000}"/>
  <bookViews>
    <workbookView xWindow="-108" yWindow="-108" windowWidth="23256" windowHeight="12576" activeTab="1" xr2:uid="{00000000-000D-0000-FFFF-FFFF00000000}"/>
  </bookViews>
  <sheets>
    <sheet name="Instructions" sheetId="2" r:id="rId1"/>
    <sheet name="Calculation Tool" sheetId="1" r:id="rId2"/>
  </sheets>
  <definedNames>
    <definedName name="_xlnm.Print_Area" localSheetId="1">'Calculation Tool'!$A$1:$I$77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6" i="1" l="1"/>
  <c r="J5" i="1"/>
  <c r="G38" i="1" l="1"/>
  <c r="G68" i="1"/>
  <c r="I68" i="1"/>
  <c r="I65" i="1"/>
  <c r="G69" i="1" s="1"/>
  <c r="G71" i="1" s="1"/>
  <c r="G36" i="1"/>
  <c r="G39" i="1"/>
  <c r="I27" i="1"/>
  <c r="I23" i="1"/>
  <c r="J7" i="1"/>
  <c r="D10" i="1" s="1"/>
  <c r="G40" i="1" l="1"/>
  <c r="I28" i="1"/>
  <c r="K15" i="1" s="1"/>
  <c r="I69" i="1"/>
  <c r="I71" i="1" s="1"/>
  <c r="I72" i="1" s="1"/>
  <c r="I53" i="1" s="1"/>
  <c r="K19" i="1" l="1"/>
  <c r="K16" i="1"/>
  <c r="K18" i="1"/>
  <c r="K17" i="1"/>
  <c r="I29" i="1" l="1"/>
  <c r="I30" i="1" s="1"/>
  <c r="I44" i="1" s="1"/>
  <c r="I51" i="1" l="1"/>
  <c r="I55" i="1" s="1"/>
  <c r="I57" i="1"/>
</calcChain>
</file>

<file path=xl/sharedStrings.xml><?xml version="1.0" encoding="utf-8"?>
<sst xmlns="http://schemas.openxmlformats.org/spreadsheetml/2006/main" count="120" uniqueCount="106">
  <si>
    <t xml:space="preserve">This </t>
  </si>
  <si>
    <t>Product</t>
  </si>
  <si>
    <t xml:space="preserve">Please </t>
  </si>
  <si>
    <t>Verify</t>
  </si>
  <si>
    <t>DOD YR:</t>
  </si>
  <si>
    <t xml:space="preserve"> </t>
  </si>
  <si>
    <t>Is ONLY</t>
  </si>
  <si>
    <t xml:space="preserve"> M706 Form Page 1</t>
  </si>
  <si>
    <t>Total payments</t>
  </si>
  <si>
    <t>Refund</t>
  </si>
  <si>
    <t>MN Estate Tax Filing Requirement</t>
  </si>
  <si>
    <t>Total federal gross estate (from line 1 of federal Form 706)</t>
  </si>
  <si>
    <t>A</t>
  </si>
  <si>
    <t>B</t>
  </si>
  <si>
    <t>C</t>
  </si>
  <si>
    <t>Filing Requirement</t>
  </si>
  <si>
    <t>Estate Filing Requirement</t>
  </si>
  <si>
    <t>If the filing requirement is NO, do not continue. There is no Minnesota estate tax.</t>
  </si>
  <si>
    <t>Is the estate required to file a federal return? (Enter "1" for Yes or "2" or No)</t>
  </si>
  <si>
    <t>Federal adjusted taxable gifts made within three years of death</t>
  </si>
  <si>
    <t xml:space="preserve">This calculator assumes the decedent was a Minnesota resident at the time of death  </t>
  </si>
  <si>
    <t>or, if a non resident, Minnesota situs property is included in the federal gross estate.</t>
  </si>
  <si>
    <t>(from line 4 of the federal Form 706 but only those gifts made within 3 years of death)</t>
  </si>
  <si>
    <t>2a</t>
  </si>
  <si>
    <t>2b</t>
  </si>
  <si>
    <r>
      <t xml:space="preserve">Federal tentative taxable estate </t>
    </r>
    <r>
      <rPr>
        <i/>
        <sz val="10"/>
        <rFont val="Arial"/>
        <family val="2"/>
      </rPr>
      <t>(from federal Form 706 line(3)(a))</t>
    </r>
  </si>
  <si>
    <r>
      <t xml:space="preserve">Federal taxable gifts </t>
    </r>
    <r>
      <rPr>
        <i/>
        <sz val="10"/>
        <rFont val="Arial"/>
        <family val="2"/>
      </rPr>
      <t>(from Form 706 line 4)</t>
    </r>
  </si>
  <si>
    <t>Any deduction taken for death taxes paid to a foreign country</t>
  </si>
  <si>
    <t>Minnesota-Only QTIP property allowed on previously deceased spouse's return</t>
  </si>
  <si>
    <t>Add lines 1, 2b, 3 and 4</t>
  </si>
  <si>
    <t>Subtract line 8 from line 5. This is your Minnesota taxable estate.</t>
  </si>
  <si>
    <t>Nonresident decedent tax credit</t>
  </si>
  <si>
    <r>
      <t xml:space="preserve">Minnesota estate tax </t>
    </r>
    <r>
      <rPr>
        <i/>
        <sz val="10"/>
        <rFont val="Arial"/>
        <family val="2"/>
      </rPr>
      <t xml:space="preserve">(subtract line 12 from line 11) </t>
    </r>
  </si>
  <si>
    <t>Subtract line 14 from line 13</t>
  </si>
  <si>
    <r>
      <t xml:space="preserve">Penalties </t>
    </r>
    <r>
      <rPr>
        <i/>
        <sz val="10"/>
        <rFont val="Arial"/>
        <family val="2"/>
      </rPr>
      <t>(calculate separately)</t>
    </r>
  </si>
  <si>
    <r>
      <t xml:space="preserve">Amount Due </t>
    </r>
    <r>
      <rPr>
        <i/>
        <sz val="10"/>
        <rFont val="Arial"/>
        <family val="2"/>
      </rPr>
      <t>(Add lines 15, 16 and 17)</t>
    </r>
  </si>
  <si>
    <t>A Tool -</t>
  </si>
  <si>
    <t>Calculation</t>
  </si>
  <si>
    <t>Worksheet B - To Determine Line 11</t>
  </si>
  <si>
    <t>Worksheet C - To Determine Interest on Line 17</t>
  </si>
  <si>
    <t>Amount of tax not paid within 9 months after the decedent's date of death</t>
  </si>
  <si>
    <t>Unpaid penalty, if any, from line 16 on the M706 page 1</t>
  </si>
  <si>
    <t>Add step 1 and step 2</t>
  </si>
  <si>
    <t>Divide step 4 by 365</t>
  </si>
  <si>
    <t>Multiply step 3 by the result in step 5</t>
  </si>
  <si>
    <t>Multiply step 6 by the interest rate in step 7</t>
  </si>
  <si>
    <t>Interest. Enter the result on line 17 of M706 page 1</t>
  </si>
  <si>
    <t>Number of days your payment of tax and/or penalty is late</t>
  </si>
  <si>
    <t xml:space="preserve">Interest Rate </t>
  </si>
  <si>
    <t xml:space="preserve">Brackets </t>
  </si>
  <si>
    <t>Rates Results</t>
  </si>
  <si>
    <t>3  Add steps 1 and 2</t>
  </si>
  <si>
    <t>6  Add steps 4 and 5</t>
  </si>
  <si>
    <t>7  Divide step 3 by step 6</t>
  </si>
  <si>
    <r>
      <t xml:space="preserve">Interest </t>
    </r>
    <r>
      <rPr>
        <i/>
        <sz val="10"/>
        <rFont val="Arial"/>
        <family val="2"/>
      </rPr>
      <t>(see Worksheet C below)</t>
    </r>
  </si>
  <si>
    <t>Worksheet A - To Determine Line 7</t>
  </si>
  <si>
    <t>Starting with decedent’s dying in 2014, Minnesota allows a Minnesota-only QTIP election</t>
  </si>
  <si>
    <t>for qualifying property. A trust using a Minnesota only QTIP election must satisfy</t>
  </si>
  <si>
    <t>all the requirements of section 2056(b) of the Internal Revenue Code, but the election</t>
  </si>
  <si>
    <t>need not have been made at the federal level. To claim a Minnesota-Only QTIP election,</t>
  </si>
  <si>
    <t>complete Worksheet A and include a value on Line 7 of the M706 form page 1. Th e</t>
  </si>
  <si>
    <t>Minnesota-only QTIP should not be claimed for property already deducted for the federal</t>
  </si>
  <si>
    <t>QTIP election. Attach an itemized list if more than one property is being included</t>
  </si>
  <si>
    <t>under the election. (M.S. 291.03, subd. 1d)</t>
  </si>
  <si>
    <t>Step 1 – Minnesota Gross Estate</t>
  </si>
  <si>
    <t>From the federal estate tax return, add the gross value of each item of the decedent’s real</t>
  </si>
  <si>
    <t>and tangible personal property located in Minnesota. If the decedent is a resident of</t>
  </si>
  <si>
    <t>Minnesota, include all intangible personal property.</t>
  </si>
  <si>
    <t>A nonresident decedent who owns an interest in a pass-through entity that has real or</t>
  </si>
  <si>
    <t>tangible personal property located or normally kept in Minnesota must include that real</t>
  </si>
  <si>
    <t>or tangible personal property on line one of Worksheet B. Pass-through entities include S</t>
  </si>
  <si>
    <t>corporations, partnerships, limited liability companies, and trusts. A pass-through entity</t>
  </si>
  <si>
    <t>excludes securities traded on an exchange regulated by the SEC.</t>
  </si>
  <si>
    <t>Step 2 – Minnesota Situs Gifts</t>
  </si>
  <si>
    <t>From those federal taxable gift s included on Line 2b on page 1 of the M706, add the</t>
  </si>
  <si>
    <t>gross value of each real or tangible item of personal property located in Minnesota at the</t>
  </si>
  <si>
    <t>time the gift was executed. If the decedent was a resident of Minnesota at the time of the</t>
  </si>
  <si>
    <t>gift , include intangible personal property.</t>
  </si>
  <si>
    <t>Step 7 – Ratio</t>
  </si>
  <si>
    <t>Apply the percentage determined on Line 7 to the amount from the form M706 Line 10</t>
  </si>
  <si>
    <t>the form.</t>
  </si>
  <si>
    <r>
      <t xml:space="preserve">Worksheet B - To Determine Line 11  </t>
    </r>
    <r>
      <rPr>
        <i/>
        <sz val="10"/>
        <rFont val="Arial"/>
        <family val="2"/>
      </rPr>
      <t>(see instructions)</t>
    </r>
  </si>
  <si>
    <t>.</t>
  </si>
  <si>
    <t>$7,100,001 - $8,100,000</t>
  </si>
  <si>
    <t>$8,100,001 - $9,100,000</t>
  </si>
  <si>
    <t>$9,100,001 - $10,100,000</t>
  </si>
  <si>
    <t>Over $10,100,001</t>
  </si>
  <si>
    <t>Portion of line 2a made within three years of death</t>
  </si>
  <si>
    <t>6a</t>
  </si>
  <si>
    <t>6b</t>
  </si>
  <si>
    <t>Add lines 6a, 6b and 7</t>
  </si>
  <si>
    <t>5  Total value of all gifts reported on the M706 Line 2b</t>
  </si>
  <si>
    <r>
      <t>1  Minnesota</t>
    </r>
    <r>
      <rPr>
        <sz val="10"/>
        <rFont val="Arial"/>
        <family val="2"/>
      </rPr>
      <t xml:space="preserve"> gross estate (all property with MN situs)</t>
    </r>
  </si>
  <si>
    <t xml:space="preserve">2  Value of gifts included on the M706 Line 2b with MN situs </t>
  </si>
  <si>
    <r>
      <t xml:space="preserve">4  Federal </t>
    </r>
    <r>
      <rPr>
        <sz val="10"/>
        <rFont val="Arial"/>
        <family val="2"/>
      </rPr>
      <t>gross estate (all property regardless of situs)</t>
    </r>
  </si>
  <si>
    <t>**IMPORTANT - WORKSHEET B MUST BE COMPLETED ON ALL CALCULATIONS**</t>
  </si>
  <si>
    <t>$0 - $7,100,000</t>
  </si>
  <si>
    <t>on page 1. Round the ratio to five decimals and enter the amount on Line 11 on page 1 of</t>
  </si>
  <si>
    <r>
      <t xml:space="preserve">Multiply line 10 by the amount on </t>
    </r>
    <r>
      <rPr>
        <b/>
        <i/>
        <sz val="10"/>
        <rFont val="Arial"/>
        <family val="2"/>
      </rPr>
      <t>Worksheet B</t>
    </r>
    <r>
      <rPr>
        <sz val="10"/>
        <rFont val="Arial"/>
        <family val="2"/>
      </rPr>
      <t>, Step 7</t>
    </r>
  </si>
  <si>
    <r>
      <t xml:space="preserve">Qualified small business or farm property deductions </t>
    </r>
    <r>
      <rPr>
        <i/>
        <sz val="10"/>
        <rFont val="Arial"/>
        <family val="2"/>
      </rPr>
      <t>(from M706Q, Part 7, Line 8)</t>
    </r>
  </si>
  <si>
    <r>
      <t xml:space="preserve">Minnesota-Only QTIP property </t>
    </r>
    <r>
      <rPr>
        <i/>
        <sz val="10"/>
        <rFont val="Arial"/>
        <family val="2"/>
      </rPr>
      <t xml:space="preserve">(from M706 page 3, </t>
    </r>
    <r>
      <rPr>
        <b/>
        <i/>
        <sz val="10"/>
        <rFont val="Arial"/>
        <family val="2"/>
      </rPr>
      <t xml:space="preserve">Worksheet A </t>
    </r>
    <r>
      <rPr>
        <i/>
        <sz val="10"/>
        <rFont val="Arial"/>
        <family val="2"/>
      </rPr>
      <t>-</t>
    </r>
    <r>
      <rPr>
        <b/>
        <i/>
        <sz val="10"/>
        <rFont val="Arial"/>
        <family val="2"/>
      </rPr>
      <t xml:space="preserve"> </t>
    </r>
    <r>
      <rPr>
        <i/>
        <sz val="10"/>
        <rFont val="Arial"/>
        <family val="2"/>
      </rPr>
      <t>see instructions)</t>
    </r>
  </si>
  <si>
    <t>Year: 2022</t>
  </si>
  <si>
    <t>Minnesota Tax Calculator for Date of Death in 2022</t>
  </si>
  <si>
    <t>Minnesota 2022 estate tax exclusion</t>
  </si>
  <si>
    <t>Multiply line 9 by the appropriate rate from the 2022 rate table in the instructions</t>
  </si>
  <si>
    <t>Year: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</si>
</sst>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5" formatCode="&quot;$&quot;#,##0_);\(&quot;$&quot;#,##0\)"/>
    <numFmt numFmtId="44" formatCode="_(&quot;$&quot;* #,##0.00_);_(&quot;$&quot;* \(#,##0.00\);_(&quot;$&quot;* &quot;-&quot;??_);_(@_)"/>
    <numFmt numFmtId="164" formatCode="&quot;$&quot;#,##0"/>
    <numFmt numFmtId="165" formatCode="&quot;$&quot;#,##0.00"/>
    <numFmt numFmtId="166" formatCode="0.00000%"/>
    <numFmt numFmtId="167" formatCode="#,##0.00000"/>
    <numFmt numFmtId="168" formatCode="0.00000"/>
  </numFmts>
  <fonts count="29" x14ac:knownFonts="1">
    <font>
      <sz val="10"/>
      <name val="Arial"/>
    </font>
    <font>
      <b/>
      <sz val="10"/>
      <name val="Arial"/>
      <family val="2"/>
    </font>
    <font>
      <b/>
      <sz val="10"/>
      <name val="Helv"/>
    </font>
    <font>
      <sz val="6"/>
      <name val="Helv"/>
    </font>
    <font>
      <sz val="8"/>
      <name val="Arial"/>
      <family val="2"/>
    </font>
    <font>
      <b/>
      <sz val="10"/>
      <name val="Arial"/>
      <family val="2"/>
    </font>
    <font>
      <b/>
      <sz val="14"/>
      <name val="Arial"/>
      <family val="2"/>
    </font>
    <font>
      <sz val="11"/>
      <name val="Arial"/>
      <family val="2"/>
    </font>
    <font>
      <b/>
      <sz val="12"/>
      <color indexed="12"/>
      <name val="Arial"/>
      <family val="2"/>
    </font>
    <font>
      <b/>
      <sz val="10"/>
      <color indexed="10"/>
      <name val="Arial"/>
      <family val="2"/>
    </font>
    <font>
      <sz val="10"/>
      <color indexed="56"/>
      <name val="Arial"/>
      <family val="2"/>
    </font>
    <font>
      <sz val="16"/>
      <name val="Arial"/>
      <family val="2"/>
    </font>
    <font>
      <sz val="10"/>
      <name val="Arial"/>
      <family val="2"/>
    </font>
    <font>
      <i/>
      <sz val="10"/>
      <name val="Arial"/>
      <family val="2"/>
    </font>
    <font>
      <b/>
      <u/>
      <sz val="12"/>
      <name val="Arial"/>
      <family val="2"/>
    </font>
    <font>
      <b/>
      <sz val="12"/>
      <name val="Arial"/>
      <family val="2"/>
    </font>
    <font>
      <u/>
      <sz val="10"/>
      <name val="Arial"/>
      <family val="2"/>
    </font>
    <font>
      <sz val="10"/>
      <name val="Arial"/>
      <family val="2"/>
    </font>
    <font>
      <sz val="10"/>
      <color indexed="10"/>
      <name val="Arial"/>
      <family val="2"/>
    </font>
    <font>
      <sz val="10"/>
      <name val="Helv"/>
    </font>
    <font>
      <b/>
      <u/>
      <sz val="10"/>
      <name val="Arial"/>
      <family val="2"/>
    </font>
    <font>
      <b/>
      <i/>
      <sz val="10"/>
      <name val="Arial"/>
      <family val="2"/>
    </font>
    <font>
      <b/>
      <sz val="10"/>
      <color rgb="FFFF0000"/>
      <name val="Arial"/>
      <family val="2"/>
    </font>
    <font>
      <sz val="10"/>
      <color rgb="FFFF0000"/>
      <name val="Arial"/>
      <family val="2"/>
    </font>
    <font>
      <sz val="12"/>
      <name val="Calibri"/>
      <family val="2"/>
      <scheme val="minor"/>
    </font>
    <font>
      <sz val="22"/>
      <color rgb="FFFF0000"/>
      <name val="Arial"/>
      <family val="2"/>
    </font>
    <font>
      <b/>
      <sz val="10"/>
      <color rgb="FF0070C0"/>
      <name val="Arial"/>
      <family val="2"/>
    </font>
    <font>
      <sz val="10"/>
      <color rgb="FF0070C0"/>
      <name val="Arial"/>
      <family val="2"/>
    </font>
    <font>
      <b/>
      <sz val="8"/>
      <color rgb="FFFF0000"/>
      <name val="Arial"/>
      <family val="2"/>
    </font>
  </fonts>
  <fills count="9">
    <fill>
      <patternFill patternType="none"/>
    </fill>
    <fill>
      <patternFill patternType="gray125"/>
    </fill>
    <fill>
      <patternFill patternType="solid">
        <fgColor indexed="43"/>
        <bgColor indexed="64"/>
      </patternFill>
    </fill>
    <fill>
      <patternFill patternType="solid">
        <fgColor rgb="FFFFFF66"/>
        <bgColor indexed="64"/>
      </patternFill>
    </fill>
    <fill>
      <patternFill patternType="solid">
        <fgColor theme="0"/>
        <bgColor indexed="64"/>
      </patternFill>
    </fill>
    <fill>
      <patternFill patternType="solid">
        <fgColor rgb="FF00B0F0"/>
        <bgColor indexed="64"/>
      </patternFill>
    </fill>
    <fill>
      <patternFill patternType="solid">
        <fgColor rgb="FF0099FF"/>
        <bgColor indexed="64"/>
      </patternFill>
    </fill>
    <fill>
      <patternFill patternType="solid">
        <fgColor rgb="FF92D050"/>
        <bgColor indexed="64"/>
      </patternFill>
    </fill>
    <fill>
      <patternFill patternType="solid">
        <fgColor rgb="FFFFFF00"/>
        <bgColor indexed="64"/>
      </patternFill>
    </fill>
  </fills>
  <borders count="10">
    <border>
      <left/>
      <right/>
      <top/>
      <bottom/>
      <diagonal/>
    </border>
    <border>
      <left/>
      <right/>
      <top style="thin">
        <color indexed="64"/>
      </top>
      <bottom style="thin">
        <color indexed="64"/>
      </bottom>
      <diagonal/>
    </border>
    <border>
      <left style="dotted">
        <color indexed="64"/>
      </left>
      <right/>
      <top/>
      <bottom/>
      <diagonal/>
    </border>
    <border>
      <left/>
      <right/>
      <top/>
      <bottom style="thin">
        <color indexed="64"/>
      </bottom>
      <diagonal/>
    </border>
    <border>
      <left/>
      <right/>
      <top style="thin">
        <color indexed="64"/>
      </top>
      <bottom style="double">
        <color indexed="64"/>
      </bottom>
      <diagonal/>
    </border>
    <border>
      <left/>
      <right/>
      <top/>
      <bottom style="medium">
        <color rgb="FFFF0000"/>
      </bottom>
      <diagonal/>
    </border>
    <border>
      <left/>
      <right style="medium">
        <color rgb="FFFF0000"/>
      </right>
      <top/>
      <bottom/>
      <diagonal/>
    </border>
    <border>
      <left/>
      <right style="medium">
        <color rgb="FFFF0000"/>
      </right>
      <top style="medium">
        <color rgb="FFFF0000"/>
      </top>
      <bottom/>
      <diagonal/>
    </border>
    <border>
      <left/>
      <right style="medium">
        <color rgb="FFFF0000"/>
      </right>
      <top style="thin">
        <color indexed="64"/>
      </top>
      <bottom style="thin">
        <color indexed="64"/>
      </bottom>
      <diagonal/>
    </border>
    <border>
      <left/>
      <right style="medium">
        <color rgb="FFFF0000"/>
      </right>
      <top/>
      <bottom style="medium">
        <color rgb="FFFF0000"/>
      </bottom>
      <diagonal/>
    </border>
  </borders>
  <cellStyleXfs count="3">
    <xf numFmtId="0" fontId="0" fillId="0" borderId="0"/>
    <xf numFmtId="44" fontId="17" fillId="0" borderId="0" applyFont="0" applyFill="0" applyBorder="0" applyAlignment="0" applyProtection="0"/>
    <xf numFmtId="9" fontId="17" fillId="0" borderId="0" applyFont="0" applyFill="0" applyBorder="0" applyAlignment="0" applyProtection="0"/>
  </cellStyleXfs>
  <cellXfs count="110">
    <xf numFmtId="0" fontId="0" fillId="0" borderId="0" xfId="0"/>
    <xf numFmtId="0" fontId="0" fillId="0" borderId="0" xfId="0" applyBorder="1"/>
    <xf numFmtId="5" fontId="0" fillId="2" borderId="0" xfId="0" applyNumberFormat="1" applyFill="1" applyBorder="1"/>
    <xf numFmtId="0" fontId="4" fillId="0" borderId="0" xfId="0" applyFont="1" applyBorder="1"/>
    <xf numFmtId="0" fontId="3" fillId="0" borderId="0" xfId="0" applyFont="1" applyBorder="1"/>
    <xf numFmtId="0" fontId="6" fillId="0" borderId="0" xfId="0" applyFont="1"/>
    <xf numFmtId="0" fontId="7" fillId="0" borderId="0" xfId="0" applyFont="1" applyBorder="1" applyAlignment="1">
      <alignment wrapText="1"/>
    </xf>
    <xf numFmtId="0" fontId="7" fillId="0" borderId="0" xfId="0" applyFont="1" applyAlignment="1">
      <alignment wrapText="1"/>
    </xf>
    <xf numFmtId="0" fontId="8" fillId="0" borderId="0" xfId="0" applyFont="1"/>
    <xf numFmtId="0" fontId="7" fillId="0" borderId="0" xfId="0" applyFont="1"/>
    <xf numFmtId="0" fontId="9" fillId="0" borderId="0" xfId="0" applyFont="1"/>
    <xf numFmtId="0" fontId="5" fillId="0" borderId="0" xfId="0" applyFont="1"/>
    <xf numFmtId="0" fontId="10" fillId="0" borderId="0" xfId="0" applyFont="1"/>
    <xf numFmtId="0" fontId="11" fillId="0" borderId="0" xfId="0" applyFont="1"/>
    <xf numFmtId="0" fontId="11" fillId="0" borderId="0" xfId="0" applyFont="1" applyFill="1" applyBorder="1"/>
    <xf numFmtId="0" fontId="0" fillId="0" borderId="0" xfId="0" applyFill="1"/>
    <xf numFmtId="0" fontId="9" fillId="0" borderId="0" xfId="0" applyFont="1" applyFill="1" applyBorder="1"/>
    <xf numFmtId="0" fontId="1" fillId="0" borderId="0" xfId="0" applyFont="1" applyFill="1" applyBorder="1"/>
    <xf numFmtId="0" fontId="12" fillId="0" borderId="0" xfId="0" applyFont="1" applyFill="1" applyBorder="1"/>
    <xf numFmtId="0" fontId="12" fillId="0" borderId="0" xfId="0" applyFont="1" applyFill="1" applyBorder="1" applyAlignment="1"/>
    <xf numFmtId="164" fontId="12" fillId="0" borderId="0" xfId="0" applyNumberFormat="1" applyFont="1" applyFill="1" applyBorder="1"/>
    <xf numFmtId="164" fontId="12" fillId="0" borderId="0" xfId="0" applyNumberFormat="1" applyFont="1" applyFill="1" applyBorder="1" applyProtection="1"/>
    <xf numFmtId="0" fontId="14" fillId="0" borderId="0" xfId="0" applyFont="1" applyFill="1" applyBorder="1"/>
    <xf numFmtId="0" fontId="15" fillId="0" borderId="0" xfId="0" applyFont="1" applyFill="1" applyBorder="1"/>
    <xf numFmtId="0" fontId="12" fillId="0" borderId="0" xfId="0" applyFont="1" applyFill="1" applyBorder="1" applyAlignment="1" applyProtection="1"/>
    <xf numFmtId="0" fontId="12" fillId="0" borderId="0" xfId="0" applyFont="1" applyFill="1" applyBorder="1" applyAlignment="1">
      <alignment wrapText="1"/>
    </xf>
    <xf numFmtId="0" fontId="12" fillId="0" borderId="0" xfId="0" applyFont="1" applyBorder="1"/>
    <xf numFmtId="0" fontId="1" fillId="0" borderId="0" xfId="0" applyFont="1" applyFill="1" applyBorder="1" applyAlignment="1">
      <alignment horizontal="right"/>
    </xf>
    <xf numFmtId="164" fontId="12" fillId="3" borderId="0" xfId="0" applyNumberFormat="1" applyFont="1" applyFill="1" applyBorder="1" applyProtection="1">
      <protection locked="0"/>
    </xf>
    <xf numFmtId="164" fontId="1" fillId="0" borderId="0" xfId="0" applyNumberFormat="1" applyFont="1" applyFill="1" applyBorder="1"/>
    <xf numFmtId="5" fontId="12" fillId="0" borderId="0" xfId="0" applyNumberFormat="1" applyFont="1" applyFill="1" applyBorder="1" applyProtection="1"/>
    <xf numFmtId="0" fontId="9" fillId="0" borderId="0" xfId="0" applyFont="1" applyFill="1" applyBorder="1" applyAlignment="1">
      <alignment horizontal="center"/>
    </xf>
    <xf numFmtId="0" fontId="9" fillId="4" borderId="0" xfId="0" applyFont="1" applyFill="1" applyBorder="1" applyAlignment="1">
      <alignment horizontal="center"/>
    </xf>
    <xf numFmtId="5" fontId="12" fillId="3" borderId="0" xfId="0" applyNumberFormat="1" applyFont="1" applyFill="1" applyBorder="1" applyProtection="1">
      <protection locked="0"/>
    </xf>
    <xf numFmtId="0" fontId="12" fillId="0" borderId="0" xfId="0" applyFont="1"/>
    <xf numFmtId="0" fontId="1" fillId="0" borderId="0" xfId="0" applyFont="1" applyAlignment="1">
      <alignment horizontal="right"/>
    </xf>
    <xf numFmtId="0" fontId="12" fillId="0" borderId="0" xfId="0" applyFont="1" applyAlignment="1">
      <alignment horizontal="right"/>
    </xf>
    <xf numFmtId="0" fontId="16" fillId="2" borderId="0" xfId="0" applyFont="1" applyFill="1" applyBorder="1"/>
    <xf numFmtId="1" fontId="1" fillId="0" borderId="0" xfId="0" applyNumberFormat="1" applyFont="1" applyFill="1" applyBorder="1" applyProtection="1"/>
    <xf numFmtId="0" fontId="15" fillId="0" borderId="0" xfId="0" applyFont="1" applyFill="1" applyBorder="1" applyProtection="1"/>
    <xf numFmtId="0" fontId="12" fillId="0" borderId="0" xfId="0" applyFont="1" applyFill="1" applyBorder="1" applyProtection="1"/>
    <xf numFmtId="0" fontId="1" fillId="5" borderId="0" xfId="0" applyFont="1" applyFill="1" applyBorder="1" applyAlignment="1">
      <alignment horizontal="center"/>
    </xf>
    <xf numFmtId="0" fontId="22" fillId="0" borderId="0" xfId="0" applyFont="1" applyFill="1" applyBorder="1"/>
    <xf numFmtId="0" fontId="23" fillId="0" borderId="0" xfId="0" applyFont="1" applyFill="1" applyBorder="1"/>
    <xf numFmtId="0" fontId="12" fillId="3" borderId="0" xfId="0" applyFont="1" applyFill="1" applyBorder="1" applyProtection="1">
      <protection locked="0"/>
    </xf>
    <xf numFmtId="0" fontId="14" fillId="0" borderId="0" xfId="0" applyFont="1"/>
    <xf numFmtId="5" fontId="4" fillId="0" borderId="0" xfId="0" applyNumberFormat="1" applyFont="1" applyFill="1" applyBorder="1"/>
    <xf numFmtId="5" fontId="0" fillId="0" borderId="0" xfId="0" applyNumberFormat="1" applyFill="1" applyBorder="1"/>
    <xf numFmtId="0" fontId="0" fillId="0" borderId="0" xfId="0" applyFill="1" applyBorder="1"/>
    <xf numFmtId="0" fontId="4" fillId="0" borderId="0" xfId="0" applyFont="1" applyFill="1" applyBorder="1"/>
    <xf numFmtId="0" fontId="0" fillId="0" borderId="0" xfId="0" applyFill="1" applyBorder="1" applyAlignment="1">
      <alignment horizontal="right"/>
    </xf>
    <xf numFmtId="0" fontId="3" fillId="0" borderId="0" xfId="0" applyFont="1" applyFill="1" applyBorder="1"/>
    <xf numFmtId="11" fontId="0" fillId="0" borderId="0" xfId="0" applyNumberFormat="1" applyFill="1" applyBorder="1"/>
    <xf numFmtId="3" fontId="24" fillId="0" borderId="0" xfId="0" applyNumberFormat="1" applyFont="1" applyFill="1" applyBorder="1" applyAlignment="1">
      <alignment horizontal="right"/>
    </xf>
    <xf numFmtId="165" fontId="0" fillId="0" borderId="0" xfId="0" applyNumberFormat="1" applyFill="1" applyBorder="1"/>
    <xf numFmtId="5" fontId="2" fillId="0" borderId="0" xfId="0" applyNumberFormat="1" applyFont="1" applyFill="1" applyBorder="1"/>
    <xf numFmtId="0" fontId="0" fillId="0" borderId="0" xfId="0" applyFill="1" applyBorder="1" applyAlignment="1">
      <alignment wrapText="1"/>
    </xf>
    <xf numFmtId="3" fontId="24" fillId="0" borderId="0" xfId="0" applyNumberFormat="1" applyFont="1" applyFill="1" applyBorder="1" applyAlignment="1">
      <alignment horizontal="right" vertical="center"/>
    </xf>
    <xf numFmtId="0" fontId="1" fillId="0" borderId="0" xfId="0" applyFont="1" applyFill="1" applyBorder="1" applyAlignment="1" applyProtection="1">
      <alignment horizontal="right"/>
    </xf>
    <xf numFmtId="164" fontId="1" fillId="0" borderId="0" xfId="0" applyNumberFormat="1" applyFont="1" applyFill="1" applyBorder="1" applyProtection="1"/>
    <xf numFmtId="5" fontId="1" fillId="6" borderId="1" xfId="0" applyNumberFormat="1" applyFont="1" applyFill="1" applyBorder="1" applyProtection="1"/>
    <xf numFmtId="0" fontId="1" fillId="0" borderId="2" xfId="0" applyFont="1" applyFill="1" applyBorder="1"/>
    <xf numFmtId="164" fontId="12" fillId="0" borderId="3" xfId="0" applyNumberFormat="1" applyFont="1" applyFill="1" applyBorder="1" applyProtection="1"/>
    <xf numFmtId="164" fontId="1" fillId="7" borderId="1" xfId="0" applyNumberFormat="1" applyFont="1" applyFill="1" applyBorder="1" applyProtection="1"/>
    <xf numFmtId="164" fontId="1" fillId="6" borderId="4" xfId="0" applyNumberFormat="1" applyFont="1" applyFill="1" applyBorder="1" applyProtection="1"/>
    <xf numFmtId="164" fontId="12" fillId="0" borderId="0" xfId="0" applyNumberFormat="1" applyFont="1" applyFill="1" applyBorder="1" applyAlignment="1" applyProtection="1">
      <alignment horizontal="right"/>
    </xf>
    <xf numFmtId="0" fontId="18" fillId="0" borderId="0" xfId="0" applyFont="1" applyFill="1" applyBorder="1" applyAlignment="1">
      <alignment horizontal="center"/>
    </xf>
    <xf numFmtId="168" fontId="12" fillId="0" borderId="0" xfId="0" applyNumberFormat="1" applyFont="1" applyFill="1" applyBorder="1" applyAlignment="1" applyProtection="1">
      <alignment horizontal="right"/>
    </xf>
    <xf numFmtId="167" fontId="12" fillId="0" borderId="0" xfId="0" applyNumberFormat="1" applyFont="1" applyFill="1" applyBorder="1" applyAlignment="1" applyProtection="1">
      <alignment horizontal="right"/>
    </xf>
    <xf numFmtId="9" fontId="12" fillId="0" borderId="0" xfId="2" applyFont="1" applyFill="1" applyBorder="1" applyAlignment="1" applyProtection="1">
      <alignment horizontal="right"/>
    </xf>
    <xf numFmtId="9" fontId="12" fillId="0" borderId="0" xfId="0" applyNumberFormat="1" applyFont="1" applyBorder="1" applyAlignment="1">
      <alignment horizontal="right"/>
    </xf>
    <xf numFmtId="164" fontId="12" fillId="0" borderId="0" xfId="0" applyNumberFormat="1" applyFont="1" applyFill="1" applyBorder="1" applyAlignment="1">
      <alignment horizontal="right"/>
    </xf>
    <xf numFmtId="164" fontId="12" fillId="0" borderId="0" xfId="0" applyNumberFormat="1" applyFont="1" applyBorder="1" applyAlignment="1">
      <alignment horizontal="right"/>
    </xf>
    <xf numFmtId="164" fontId="12" fillId="0" borderId="1" xfId="0" applyNumberFormat="1" applyFont="1" applyFill="1" applyBorder="1" applyProtection="1"/>
    <xf numFmtId="5" fontId="12" fillId="7" borderId="0" xfId="0" applyNumberFormat="1" applyFont="1" applyFill="1" applyBorder="1"/>
    <xf numFmtId="0" fontId="12" fillId="2" borderId="0" xfId="0" applyNumberFormat="1" applyFont="1" applyFill="1" applyBorder="1"/>
    <xf numFmtId="5" fontId="16" fillId="7" borderId="0" xfId="0" applyNumberFormat="1" applyFont="1" applyFill="1" applyBorder="1" applyAlignment="1">
      <alignment horizontal="center"/>
    </xf>
    <xf numFmtId="0" fontId="16" fillId="7" borderId="0" xfId="0" applyFont="1" applyFill="1" applyBorder="1" applyAlignment="1">
      <alignment horizontal="center"/>
    </xf>
    <xf numFmtId="164" fontId="12" fillId="7" borderId="0" xfId="0" applyNumberFormat="1" applyFont="1" applyFill="1" applyBorder="1" applyAlignment="1">
      <alignment horizontal="center"/>
    </xf>
    <xf numFmtId="0" fontId="20" fillId="0" borderId="0" xfId="0" applyFont="1" applyFill="1" applyBorder="1" applyAlignment="1">
      <alignment horizontal="center"/>
    </xf>
    <xf numFmtId="164" fontId="20" fillId="0" borderId="0" xfId="0" applyNumberFormat="1" applyFont="1" applyFill="1" applyBorder="1" applyAlignment="1" applyProtection="1">
      <alignment horizontal="center"/>
    </xf>
    <xf numFmtId="0" fontId="25" fillId="0" borderId="0" xfId="0" applyFont="1" applyFill="1" applyBorder="1" applyAlignment="1"/>
    <xf numFmtId="0" fontId="23" fillId="0" borderId="0" xfId="0" applyFont="1" applyAlignment="1"/>
    <xf numFmtId="0" fontId="12" fillId="3" borderId="0" xfId="0" applyFont="1" applyFill="1" applyBorder="1" applyAlignment="1" applyProtection="1">
      <alignment horizontal="right"/>
      <protection locked="0"/>
    </xf>
    <xf numFmtId="0" fontId="26" fillId="0" borderId="0" xfId="0" applyFont="1" applyFill="1" applyBorder="1"/>
    <xf numFmtId="5" fontId="27" fillId="0" borderId="0" xfId="0" applyNumberFormat="1" applyFont="1" applyFill="1" applyBorder="1" applyProtection="1"/>
    <xf numFmtId="5" fontId="1" fillId="0" borderId="0" xfId="0" applyNumberFormat="1" applyFont="1" applyFill="1" applyBorder="1" applyProtection="1"/>
    <xf numFmtId="0" fontId="7" fillId="0" borderId="0" xfId="0" applyFont="1" applyAlignment="1">
      <alignment horizontal="left" wrapText="1"/>
    </xf>
    <xf numFmtId="5" fontId="12" fillId="0" borderId="0" xfId="0" applyNumberFormat="1" applyFont="1" applyFill="1" applyBorder="1"/>
    <xf numFmtId="164" fontId="12" fillId="0" borderId="0" xfId="0" applyNumberFormat="1" applyFont="1" applyFill="1" applyBorder="1" applyAlignment="1">
      <alignment horizontal="center"/>
    </xf>
    <xf numFmtId="2" fontId="19" fillId="0" borderId="0" xfId="0" applyNumberFormat="1" applyFont="1" applyFill="1" applyBorder="1"/>
    <xf numFmtId="5" fontId="12" fillId="0" borderId="0" xfId="0" applyNumberFormat="1" applyFont="1" applyFill="1" applyBorder="1" applyAlignment="1">
      <alignment horizontal="center"/>
    </xf>
    <xf numFmtId="0" fontId="22" fillId="0" borderId="5" xfId="0" applyFont="1" applyFill="1" applyBorder="1"/>
    <xf numFmtId="0" fontId="22" fillId="0" borderId="5" xfId="0" applyFont="1" applyFill="1" applyBorder="1" applyAlignment="1">
      <alignment horizontal="right"/>
    </xf>
    <xf numFmtId="0" fontId="28" fillId="0" borderId="5" xfId="0" applyFont="1" applyFill="1" applyBorder="1"/>
    <xf numFmtId="0" fontId="4" fillId="0" borderId="6" xfId="0" applyFont="1" applyBorder="1"/>
    <xf numFmtId="0" fontId="26" fillId="0" borderId="6" xfId="0" applyFont="1" applyFill="1" applyBorder="1"/>
    <xf numFmtId="0" fontId="1" fillId="0" borderId="6" xfId="0" applyFont="1" applyFill="1" applyBorder="1"/>
    <xf numFmtId="0" fontId="1" fillId="0" borderId="0" xfId="0" applyFont="1" applyFill="1" applyBorder="1" applyAlignment="1">
      <alignment horizontal="left"/>
    </xf>
    <xf numFmtId="0" fontId="12" fillId="0" borderId="0" xfId="0" applyFont="1" applyFill="1" applyBorder="1" applyAlignment="1">
      <alignment horizontal="left"/>
    </xf>
    <xf numFmtId="0" fontId="12" fillId="0" borderId="7" xfId="0" applyFont="1" applyBorder="1" applyAlignment="1">
      <alignment horizontal="left"/>
    </xf>
    <xf numFmtId="164" fontId="12" fillId="3" borderId="6" xfId="0" applyNumberFormat="1" applyFont="1" applyFill="1" applyBorder="1" applyAlignment="1" applyProtection="1">
      <alignment horizontal="left"/>
      <protection locked="0"/>
    </xf>
    <xf numFmtId="164" fontId="12" fillId="3" borderId="6" xfId="1" applyNumberFormat="1" applyFont="1" applyFill="1" applyBorder="1" applyAlignment="1" applyProtection="1">
      <alignment horizontal="left"/>
      <protection locked="0"/>
    </xf>
    <xf numFmtId="5" fontId="12" fillId="0" borderId="6" xfId="0" applyNumberFormat="1" applyFont="1" applyFill="1" applyBorder="1" applyAlignment="1" applyProtection="1">
      <alignment horizontal="left"/>
    </xf>
    <xf numFmtId="166" fontId="12" fillId="0" borderId="8" xfId="0" applyNumberFormat="1" applyFont="1" applyFill="1" applyBorder="1" applyAlignment="1" applyProtection="1">
      <alignment horizontal="left"/>
    </xf>
    <xf numFmtId="0" fontId="12" fillId="0" borderId="5" xfId="0" applyFont="1" applyFill="1" applyBorder="1" applyAlignment="1">
      <alignment horizontal="left"/>
    </xf>
    <xf numFmtId="0" fontId="1" fillId="0" borderId="5" xfId="0" applyFont="1" applyFill="1" applyBorder="1" applyAlignment="1">
      <alignment horizontal="left"/>
    </xf>
    <xf numFmtId="0" fontId="4" fillId="0" borderId="9" xfId="0" applyFont="1" applyFill="1" applyBorder="1" applyAlignment="1">
      <alignment horizontal="left"/>
    </xf>
    <xf numFmtId="0" fontId="12" fillId="3" borderId="0" xfId="0" applyNumberFormat="1" applyFont="1" applyFill="1" applyBorder="1" applyAlignment="1" applyProtection="1">
      <alignment horizontal="right"/>
      <protection locked="0"/>
    </xf>
    <xf numFmtId="0" fontId="1" fillId="8" borderId="0" xfId="0" applyFont="1" applyFill="1" applyProtection="1">
      <protection locked="0"/>
    </xf>
  </cellXfs>
  <cellStyles count="3">
    <cellStyle name="Currency" xfId="1" builtinId="4"/>
    <cellStyle name="Normal" xfId="0" builtinId="0"/>
    <cellStyle name="Percent" xfId="2" builtinId="5"/>
  </cellStyles>
  <dxfs count="1">
    <dxf>
      <font>
        <color theme="0"/>
      </font>
      <fill>
        <patternFill patternType="solid">
          <bgColor rgb="FFFF000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11" Type="http://schemas.openxmlformats.org/officeDocument/2006/relationships/customXml" Target="../customXml/item5.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36"/>
  <sheetViews>
    <sheetView workbookViewId="0">
      <selection activeCell="A31" sqref="A31"/>
    </sheetView>
  </sheetViews>
  <sheetFormatPr defaultRowHeight="13.2" x14ac:dyDescent="0.25"/>
  <cols>
    <col min="1" max="1" width="93.44140625" customWidth="1"/>
  </cols>
  <sheetData>
    <row r="1" spans="1:1" ht="17.399999999999999" x14ac:dyDescent="0.3">
      <c r="A1" s="5"/>
    </row>
    <row r="2" spans="1:1" ht="17.399999999999999" x14ac:dyDescent="0.3">
      <c r="A2" s="5" t="s">
        <v>55</v>
      </c>
    </row>
    <row r="3" spans="1:1" ht="13.8" x14ac:dyDescent="0.25">
      <c r="A3" s="6" t="s">
        <v>56</v>
      </c>
    </row>
    <row r="4" spans="1:1" ht="13.8" x14ac:dyDescent="0.25">
      <c r="A4" s="9" t="s">
        <v>57</v>
      </c>
    </row>
    <row r="5" spans="1:1" ht="13.8" x14ac:dyDescent="0.25">
      <c r="A5" s="7" t="s">
        <v>58</v>
      </c>
    </row>
    <row r="6" spans="1:1" ht="13.8" x14ac:dyDescent="0.25">
      <c r="A6" s="9" t="s">
        <v>59</v>
      </c>
    </row>
    <row r="7" spans="1:1" ht="13.8" x14ac:dyDescent="0.25">
      <c r="A7" s="7" t="s">
        <v>60</v>
      </c>
    </row>
    <row r="8" spans="1:1" ht="13.8" x14ac:dyDescent="0.25">
      <c r="A8" s="9" t="s">
        <v>61</v>
      </c>
    </row>
    <row r="9" spans="1:1" ht="13.8" x14ac:dyDescent="0.25">
      <c r="A9" s="7" t="s">
        <v>62</v>
      </c>
    </row>
    <row r="10" spans="1:1" ht="13.8" x14ac:dyDescent="0.25">
      <c r="A10" s="7" t="s">
        <v>63</v>
      </c>
    </row>
    <row r="11" spans="1:1" ht="15.6" hidden="1" x14ac:dyDescent="0.3">
      <c r="A11" s="8"/>
    </row>
    <row r="12" spans="1:1" s="11" customFormat="1" hidden="1" x14ac:dyDescent="0.25">
      <c r="A12" s="10"/>
    </row>
    <row r="14" spans="1:1" s="12" customFormat="1" x14ac:dyDescent="0.25"/>
    <row r="15" spans="1:1" s="12" customFormat="1" x14ac:dyDescent="0.25"/>
    <row r="16" spans="1:1" s="12" customFormat="1" ht="17.399999999999999" x14ac:dyDescent="0.3">
      <c r="A16" s="5" t="s">
        <v>38</v>
      </c>
    </row>
    <row r="17" spans="1:1" ht="13.8" x14ac:dyDescent="0.25">
      <c r="A17" s="9" t="s">
        <v>64</v>
      </c>
    </row>
    <row r="18" spans="1:1" ht="13.8" x14ac:dyDescent="0.25">
      <c r="A18" s="9" t="s">
        <v>65</v>
      </c>
    </row>
    <row r="19" spans="1:1" ht="13.8" x14ac:dyDescent="0.25">
      <c r="A19" s="9" t="s">
        <v>66</v>
      </c>
    </row>
    <row r="20" spans="1:1" ht="13.8" x14ac:dyDescent="0.25">
      <c r="A20" s="9" t="s">
        <v>67</v>
      </c>
    </row>
    <row r="21" spans="1:1" s="12" customFormat="1" ht="13.8" x14ac:dyDescent="0.25">
      <c r="A21" s="9" t="s">
        <v>68</v>
      </c>
    </row>
    <row r="22" spans="1:1" s="12" customFormat="1" ht="13.8" x14ac:dyDescent="0.25">
      <c r="A22" s="7" t="s">
        <v>69</v>
      </c>
    </row>
    <row r="23" spans="1:1" s="12" customFormat="1" ht="15" customHeight="1" x14ac:dyDescent="0.25">
      <c r="A23" s="7" t="s">
        <v>70</v>
      </c>
    </row>
    <row r="24" spans="1:1" s="12" customFormat="1" ht="15.75" customHeight="1" x14ac:dyDescent="0.25">
      <c r="A24" s="7" t="s">
        <v>71</v>
      </c>
    </row>
    <row r="25" spans="1:1" s="12" customFormat="1" ht="15.75" customHeight="1" x14ac:dyDescent="0.25">
      <c r="A25" s="7" t="s">
        <v>72</v>
      </c>
    </row>
    <row r="26" spans="1:1" s="12" customFormat="1" ht="10.5" customHeight="1" x14ac:dyDescent="0.25">
      <c r="A26" s="7"/>
    </row>
    <row r="27" spans="1:1" s="12" customFormat="1" ht="15.75" customHeight="1" x14ac:dyDescent="0.25">
      <c r="A27" s="7" t="s">
        <v>73</v>
      </c>
    </row>
    <row r="28" spans="1:1" s="12" customFormat="1" ht="13.8" x14ac:dyDescent="0.25">
      <c r="A28" s="7" t="s">
        <v>74</v>
      </c>
    </row>
    <row r="29" spans="1:1" ht="13.8" x14ac:dyDescent="0.25">
      <c r="A29" s="87" t="s">
        <v>75</v>
      </c>
    </row>
    <row r="30" spans="1:1" ht="13.8" x14ac:dyDescent="0.25">
      <c r="A30" s="87" t="s">
        <v>76</v>
      </c>
    </row>
    <row r="31" spans="1:1" ht="13.8" x14ac:dyDescent="0.25">
      <c r="A31" s="87" t="s">
        <v>77</v>
      </c>
    </row>
    <row r="32" spans="1:1" ht="10.5" customHeight="1" x14ac:dyDescent="0.25">
      <c r="A32" s="87"/>
    </row>
    <row r="33" spans="1:1" ht="13.8" x14ac:dyDescent="0.25">
      <c r="A33" s="9" t="s">
        <v>78</v>
      </c>
    </row>
    <row r="34" spans="1:1" ht="13.8" x14ac:dyDescent="0.25">
      <c r="A34" s="9" t="s">
        <v>79</v>
      </c>
    </row>
    <row r="35" spans="1:1" ht="13.8" x14ac:dyDescent="0.25">
      <c r="A35" s="9" t="s">
        <v>97</v>
      </c>
    </row>
    <row r="36" spans="1:1" ht="13.8" x14ac:dyDescent="0.25">
      <c r="A36" s="9" t="s">
        <v>80</v>
      </c>
    </row>
  </sheetData>
  <sheetProtection selectLockedCells="1" selectUnlockedCells="1"/>
  <phoneticPr fontId="4" type="noConversion"/>
  <pageMargins left="0.75" right="0.75" top="1" bottom="1" header="0.5" footer="0.5"/>
  <pageSetup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81"/>
  <sheetViews>
    <sheetView tabSelected="1" zoomScaleNormal="100" zoomScalePageLayoutView="90" workbookViewId="0">
      <selection activeCell="F2" sqref="F2"/>
    </sheetView>
  </sheetViews>
  <sheetFormatPr defaultColWidth="11" defaultRowHeight="13.2" x14ac:dyDescent="0.25"/>
  <cols>
    <col min="1" max="2" width="11" style="15" customWidth="1"/>
    <col min="3" max="3" width="24" style="15" customWidth="1"/>
    <col min="4" max="4" width="5.6640625" style="15" customWidth="1"/>
    <col min="5" max="5" width="8.5546875" style="15" customWidth="1"/>
    <col min="6" max="6" width="7.109375" style="15" customWidth="1"/>
    <col min="7" max="7" width="14" style="15" customWidth="1"/>
    <col min="8" max="8" width="3.33203125" style="15" customWidth="1"/>
    <col min="9" max="9" width="17" style="15" customWidth="1"/>
    <col min="10" max="10" width="22.5546875" customWidth="1"/>
    <col min="11" max="11" width="20.88671875" customWidth="1"/>
    <col min="12" max="12" width="21.44140625" customWidth="1"/>
    <col min="13" max="13" width="23.44140625" customWidth="1"/>
  </cols>
  <sheetData>
    <row r="1" spans="1:13" s="13" customFormat="1" ht="24" customHeight="1" x14ac:dyDescent="0.35">
      <c r="A1" s="14" t="s">
        <v>102</v>
      </c>
      <c r="B1" s="14"/>
      <c r="C1" s="14"/>
      <c r="D1" s="14"/>
      <c r="E1" s="14"/>
      <c r="F1" s="14"/>
      <c r="G1" s="14"/>
      <c r="J1" s="14" t="s">
        <v>5</v>
      </c>
    </row>
    <row r="2" spans="1:13" s="13" customFormat="1" ht="17.25" customHeight="1" x14ac:dyDescent="0.35">
      <c r="C2" s="14"/>
      <c r="D2" s="14"/>
      <c r="E2" s="17" t="s">
        <v>4</v>
      </c>
      <c r="F2" s="109"/>
      <c r="H2" s="14"/>
      <c r="I2" s="14"/>
      <c r="J2" s="14"/>
    </row>
    <row r="3" spans="1:13" s="13" customFormat="1" ht="17.25" customHeight="1" x14ac:dyDescent="0.35">
      <c r="A3" s="45" t="s">
        <v>10</v>
      </c>
      <c r="C3" s="14"/>
      <c r="D3" s="14"/>
      <c r="E3" s="17"/>
      <c r="F3" s="38"/>
      <c r="H3" s="14"/>
      <c r="I3" s="14"/>
      <c r="J3" s="14"/>
    </row>
    <row r="4" spans="1:13" s="13" customFormat="1" ht="17.25" customHeight="1" x14ac:dyDescent="0.35">
      <c r="A4" s="35" t="s">
        <v>12</v>
      </c>
      <c r="B4" s="34" t="s">
        <v>18</v>
      </c>
      <c r="C4" s="14"/>
      <c r="D4" s="14"/>
      <c r="E4" s="17"/>
      <c r="F4" s="38"/>
      <c r="H4" s="27" t="s">
        <v>12</v>
      </c>
      <c r="I4" s="44"/>
      <c r="J4" s="37" t="s">
        <v>15</v>
      </c>
    </row>
    <row r="5" spans="1:13" s="13" customFormat="1" ht="17.25" customHeight="1" x14ac:dyDescent="0.35">
      <c r="A5" s="35"/>
      <c r="B5" s="34"/>
      <c r="C5" s="14"/>
      <c r="D5" s="14"/>
      <c r="E5" s="17"/>
      <c r="F5" s="38"/>
      <c r="H5" s="27"/>
      <c r="I5" s="40"/>
      <c r="J5" s="75">
        <f>IF(I6&gt;3000000,1,0)</f>
        <v>0</v>
      </c>
    </row>
    <row r="6" spans="1:13" s="34" customFormat="1" ht="17.25" customHeight="1" x14ac:dyDescent="0.25">
      <c r="A6" s="35" t="s">
        <v>13</v>
      </c>
      <c r="B6" s="34" t="s">
        <v>11</v>
      </c>
      <c r="C6" s="18"/>
      <c r="D6" s="18"/>
      <c r="E6" s="17"/>
      <c r="F6" s="38"/>
      <c r="H6" s="27" t="s">
        <v>13</v>
      </c>
      <c r="I6" s="28"/>
      <c r="J6" s="75">
        <f>IF((I6+I7)&gt;3000000,1,0)</f>
        <v>0</v>
      </c>
    </row>
    <row r="7" spans="1:13" s="34" customFormat="1" ht="17.25" customHeight="1" x14ac:dyDescent="0.25">
      <c r="A7" s="35" t="s">
        <v>14</v>
      </c>
      <c r="B7" s="34" t="s">
        <v>19</v>
      </c>
      <c r="C7" s="18"/>
      <c r="D7" s="18"/>
      <c r="E7" s="17"/>
      <c r="F7" s="38"/>
      <c r="H7" s="27" t="s">
        <v>14</v>
      </c>
      <c r="I7" s="28"/>
      <c r="J7" s="75">
        <f>IF(I4=1,1,0)</f>
        <v>0</v>
      </c>
    </row>
    <row r="8" spans="1:13" s="34" customFormat="1" ht="17.25" customHeight="1" x14ac:dyDescent="0.25">
      <c r="A8" s="35"/>
      <c r="B8" s="34" t="s">
        <v>22</v>
      </c>
      <c r="C8" s="18"/>
      <c r="D8" s="18"/>
      <c r="E8" s="17"/>
      <c r="F8" s="38"/>
      <c r="H8" s="27"/>
      <c r="I8" s="18" t="s">
        <v>82</v>
      </c>
      <c r="J8" s="2"/>
    </row>
    <row r="9" spans="1:13" s="34" customFormat="1" ht="17.25" customHeight="1" x14ac:dyDescent="0.25">
      <c r="A9" s="36"/>
      <c r="C9" s="18"/>
      <c r="D9" s="18"/>
      <c r="E9" s="17"/>
      <c r="F9" s="38"/>
      <c r="H9" s="18"/>
      <c r="I9" s="18"/>
      <c r="J9" s="18"/>
    </row>
    <row r="10" spans="1:13" s="34" customFormat="1" ht="17.25" customHeight="1" x14ac:dyDescent="0.25">
      <c r="A10" s="36"/>
      <c r="C10" s="17" t="s">
        <v>16</v>
      </c>
      <c r="D10" s="41" t="str">
        <f>IF(SUM(J5:J7)&gt;0,"YES","NO")</f>
        <v>NO</v>
      </c>
      <c r="F10" s="38"/>
      <c r="H10" s="18"/>
      <c r="I10" s="18"/>
      <c r="J10" s="18"/>
    </row>
    <row r="11" spans="1:13" s="34" customFormat="1" ht="17.25" customHeight="1" x14ac:dyDescent="0.25">
      <c r="A11" s="36"/>
      <c r="B11" s="17" t="s">
        <v>17</v>
      </c>
      <c r="C11" s="18"/>
      <c r="D11" s="18"/>
      <c r="E11" s="17"/>
      <c r="F11" s="38"/>
      <c r="H11" s="18"/>
      <c r="I11" s="18"/>
      <c r="J11" s="18"/>
    </row>
    <row r="12" spans="1:13" s="34" customFormat="1" ht="17.25" customHeight="1" x14ac:dyDescent="0.25">
      <c r="A12" s="36"/>
      <c r="B12" s="17"/>
      <c r="C12" s="18"/>
      <c r="D12" s="18"/>
      <c r="E12" s="17"/>
      <c r="F12" s="38"/>
      <c r="H12" s="18"/>
      <c r="I12" s="18"/>
      <c r="J12" s="18"/>
    </row>
    <row r="13" spans="1:13" s="34" customFormat="1" ht="17.25" customHeight="1" x14ac:dyDescent="0.25">
      <c r="A13" s="36"/>
      <c r="B13" s="42" t="s">
        <v>20</v>
      </c>
      <c r="C13" s="43"/>
      <c r="D13" s="18"/>
      <c r="E13" s="17"/>
      <c r="F13" s="38"/>
      <c r="H13" s="18"/>
      <c r="I13" s="18"/>
      <c r="J13" s="18"/>
    </row>
    <row r="14" spans="1:13" s="34" customFormat="1" ht="17.25" customHeight="1" x14ac:dyDescent="0.25">
      <c r="A14" s="36"/>
      <c r="B14" s="42" t="s">
        <v>21</v>
      </c>
      <c r="C14" s="43"/>
      <c r="D14" s="18"/>
      <c r="E14" s="17"/>
      <c r="F14" s="38"/>
      <c r="H14" s="18"/>
      <c r="I14" s="18"/>
      <c r="J14" s="76" t="s">
        <v>49</v>
      </c>
      <c r="K14" s="77" t="s">
        <v>50</v>
      </c>
    </row>
    <row r="15" spans="1:13" s="34" customFormat="1" ht="17.25" customHeight="1" x14ac:dyDescent="0.25">
      <c r="C15" s="18"/>
      <c r="D15" s="18"/>
      <c r="E15" s="17"/>
      <c r="F15" s="38"/>
      <c r="H15" s="18"/>
      <c r="I15" s="18"/>
      <c r="J15" s="74" t="s">
        <v>96</v>
      </c>
      <c r="K15" s="78">
        <f>IF(I28&gt;0,IF(I28&lt;7100001,(I28*0.13),0),0)</f>
        <v>0</v>
      </c>
    </row>
    <row r="16" spans="1:13" ht="17.25" customHeight="1" x14ac:dyDescent="0.3">
      <c r="A16" s="22"/>
      <c r="B16" s="23"/>
      <c r="C16" s="23"/>
      <c r="D16" s="18"/>
      <c r="E16" s="22"/>
      <c r="F16" s="39"/>
      <c r="G16" s="23"/>
      <c r="H16" s="18"/>
      <c r="I16" s="18"/>
      <c r="J16" s="74" t="s">
        <v>83</v>
      </c>
      <c r="K16" s="78">
        <f>IF(I28&gt;7100000,IF(I28&lt;8100001,(I28-7100000)*0.136+923000,0),0)</f>
        <v>0</v>
      </c>
      <c r="L16" s="56"/>
      <c r="M16" s="56"/>
    </row>
    <row r="17" spans="1:17" ht="15.75" customHeight="1" x14ac:dyDescent="0.3">
      <c r="A17" s="22" t="s">
        <v>7</v>
      </c>
      <c r="B17" s="18"/>
      <c r="C17" s="18"/>
      <c r="D17" s="18"/>
      <c r="E17" s="18"/>
      <c r="F17" s="40"/>
      <c r="G17" s="31"/>
      <c r="H17" s="17"/>
      <c r="I17" s="21"/>
      <c r="J17" s="74" t="s">
        <v>84</v>
      </c>
      <c r="K17" s="78">
        <f>IF(I28&gt;8100000,IF(I28&lt;9100001,(I28-8100000)*0.144+1059000,0),0)</f>
        <v>0</v>
      </c>
      <c r="L17" s="53"/>
      <c r="M17" s="47"/>
      <c r="N17" s="1"/>
      <c r="O17" s="1"/>
      <c r="P17" s="1"/>
      <c r="Q17" s="1"/>
    </row>
    <row r="18" spans="1:17" s="1" customFormat="1" ht="15.75" customHeight="1" x14ac:dyDescent="0.25">
      <c r="A18" s="17">
        <v>1</v>
      </c>
      <c r="B18" s="19" t="s">
        <v>25</v>
      </c>
      <c r="C18" s="18"/>
      <c r="D18" s="18"/>
      <c r="E18" s="19"/>
      <c r="F18" s="24"/>
      <c r="G18" s="31"/>
      <c r="H18" s="17">
        <v>1</v>
      </c>
      <c r="I18" s="28"/>
      <c r="J18" s="74" t="s">
        <v>85</v>
      </c>
      <c r="K18" s="78">
        <f>IF(I28&gt;9100000,IF(I28&lt;10100001,(I28-9100000)*0.152+1203000,0),0)</f>
        <v>0</v>
      </c>
      <c r="M18" s="46"/>
    </row>
    <row r="19" spans="1:17" s="1" customFormat="1" ht="15.75" customHeight="1" x14ac:dyDescent="0.25">
      <c r="A19" s="27" t="s">
        <v>23</v>
      </c>
      <c r="B19" s="18" t="s">
        <v>26</v>
      </c>
      <c r="C19" s="18"/>
      <c r="D19" s="18"/>
      <c r="E19" s="18"/>
      <c r="F19" s="58" t="s">
        <v>23</v>
      </c>
      <c r="G19" s="28"/>
      <c r="H19" s="27"/>
      <c r="I19" s="21"/>
      <c r="J19" s="74" t="s">
        <v>86</v>
      </c>
      <c r="K19" s="78">
        <f>IF(I28&gt;10100000,(I28-10100000)*0.16+1355000,0)</f>
        <v>0</v>
      </c>
      <c r="M19" s="46"/>
    </row>
    <row r="20" spans="1:17" s="3" customFormat="1" ht="15.75" customHeight="1" x14ac:dyDescent="0.25">
      <c r="A20" s="27" t="s">
        <v>24</v>
      </c>
      <c r="B20" s="18" t="s">
        <v>87</v>
      </c>
      <c r="C20" s="25"/>
      <c r="D20" s="25"/>
      <c r="E20" s="25"/>
      <c r="F20" s="40"/>
      <c r="G20" s="18"/>
      <c r="H20" s="27" t="s">
        <v>24</v>
      </c>
      <c r="I20" s="28"/>
      <c r="J20" s="1"/>
      <c r="K20" s="1"/>
      <c r="M20" s="47"/>
    </row>
    <row r="21" spans="1:17" s="1" customFormat="1" ht="15.75" customHeight="1" x14ac:dyDescent="0.25">
      <c r="A21" s="17">
        <v>3</v>
      </c>
      <c r="B21" s="18" t="s">
        <v>27</v>
      </c>
      <c r="C21" s="18"/>
      <c r="D21" s="18"/>
      <c r="E21" s="18"/>
      <c r="F21" s="40"/>
      <c r="G21" s="18"/>
      <c r="H21" s="17">
        <v>3</v>
      </c>
      <c r="I21" s="28"/>
      <c r="M21" s="48"/>
    </row>
    <row r="22" spans="1:17" s="1" customFormat="1" ht="15.75" customHeight="1" x14ac:dyDescent="0.25">
      <c r="A22" s="17">
        <v>4</v>
      </c>
      <c r="B22" s="18" t="s">
        <v>28</v>
      </c>
      <c r="C22" s="18"/>
      <c r="D22" s="18"/>
      <c r="E22" s="18"/>
      <c r="F22" s="18"/>
      <c r="G22" s="18"/>
      <c r="H22" s="17">
        <v>4</v>
      </c>
      <c r="I22" s="28"/>
      <c r="M22" s="48"/>
    </row>
    <row r="23" spans="1:17" s="1" customFormat="1" ht="15.75" customHeight="1" x14ac:dyDescent="0.25">
      <c r="A23" s="17">
        <v>5</v>
      </c>
      <c r="B23" s="18" t="s">
        <v>29</v>
      </c>
      <c r="C23" s="18"/>
      <c r="D23" s="18"/>
      <c r="E23" s="18"/>
      <c r="F23" s="18"/>
      <c r="G23" s="31"/>
      <c r="H23" s="17">
        <v>5</v>
      </c>
      <c r="I23" s="21">
        <f>SUM(I18,I20,I21,I22)</f>
        <v>0</v>
      </c>
      <c r="M23" s="48"/>
    </row>
    <row r="24" spans="1:17" s="1" customFormat="1" ht="15.75" customHeight="1" x14ac:dyDescent="0.25">
      <c r="A24" s="27" t="s">
        <v>88</v>
      </c>
      <c r="B24" s="18" t="s">
        <v>103</v>
      </c>
      <c r="C24" s="18"/>
      <c r="D24" s="18"/>
      <c r="E24" s="18"/>
      <c r="F24" s="18"/>
      <c r="G24" s="31"/>
      <c r="H24" s="17" t="s">
        <v>88</v>
      </c>
      <c r="I24" s="21">
        <v>3000000</v>
      </c>
      <c r="J24" s="3"/>
      <c r="K24" s="3"/>
      <c r="M24" s="48"/>
    </row>
    <row r="25" spans="1:17" s="1" customFormat="1" ht="15.75" customHeight="1" x14ac:dyDescent="0.25">
      <c r="A25" s="27" t="s">
        <v>89</v>
      </c>
      <c r="B25" s="18" t="s">
        <v>99</v>
      </c>
      <c r="C25" s="18"/>
      <c r="D25" s="18"/>
      <c r="E25" s="18"/>
      <c r="F25" s="18"/>
      <c r="G25" s="31"/>
      <c r="H25" s="17" t="s">
        <v>89</v>
      </c>
      <c r="I25" s="28"/>
      <c r="J25" s="88"/>
      <c r="K25" s="89"/>
      <c r="M25" s="48"/>
    </row>
    <row r="26" spans="1:17" s="3" customFormat="1" ht="15.75" customHeight="1" x14ac:dyDescent="0.25">
      <c r="A26" s="17">
        <v>7</v>
      </c>
      <c r="B26" s="18" t="s">
        <v>100</v>
      </c>
      <c r="C26" s="18"/>
      <c r="D26" s="18"/>
      <c r="E26" s="18"/>
      <c r="F26" s="27"/>
      <c r="G26" s="31"/>
      <c r="H26" s="17">
        <v>7</v>
      </c>
      <c r="I26" s="28"/>
      <c r="J26" s="49"/>
      <c r="K26" s="89"/>
      <c r="M26" s="49"/>
    </row>
    <row r="27" spans="1:17" s="3" customFormat="1" ht="15.75" customHeight="1" x14ac:dyDescent="0.25">
      <c r="A27" s="17">
        <v>8</v>
      </c>
      <c r="B27" s="18" t="s">
        <v>90</v>
      </c>
      <c r="C27" s="18"/>
      <c r="D27" s="18"/>
      <c r="E27" s="18"/>
      <c r="F27" s="27"/>
      <c r="G27" s="31"/>
      <c r="H27" s="17">
        <v>8</v>
      </c>
      <c r="I27" s="21">
        <f>SUM(I24:I26)</f>
        <v>3000000</v>
      </c>
      <c r="J27" s="49"/>
      <c r="K27" s="89"/>
      <c r="M27" s="50"/>
    </row>
    <row r="28" spans="1:17" s="1" customFormat="1" ht="15.75" customHeight="1" x14ac:dyDescent="0.25">
      <c r="A28" s="17">
        <v>9</v>
      </c>
      <c r="B28" s="18" t="s">
        <v>30</v>
      </c>
      <c r="C28" s="18"/>
      <c r="D28" s="18"/>
      <c r="E28" s="18"/>
      <c r="F28" s="27"/>
      <c r="G28" s="31"/>
      <c r="H28" s="27">
        <v>9</v>
      </c>
      <c r="I28" s="21">
        <f>I23-I27</f>
        <v>-3000000</v>
      </c>
      <c r="J28" s="49"/>
      <c r="K28" s="89"/>
      <c r="M28" s="48"/>
    </row>
    <row r="29" spans="1:17" s="1" customFormat="1" ht="15.75" customHeight="1" x14ac:dyDescent="0.25">
      <c r="A29" s="17">
        <v>10</v>
      </c>
      <c r="B29" s="18" t="s">
        <v>104</v>
      </c>
      <c r="C29" s="18"/>
      <c r="D29" s="18"/>
      <c r="E29" s="18"/>
      <c r="F29" s="27"/>
      <c r="G29" s="48"/>
      <c r="H29" s="17">
        <v>10</v>
      </c>
      <c r="I29" s="21">
        <f>SUM(K15:K19)</f>
        <v>0</v>
      </c>
      <c r="J29" s="49"/>
      <c r="K29" s="89"/>
      <c r="M29" s="48"/>
    </row>
    <row r="30" spans="1:17" s="3" customFormat="1" ht="15.75" customHeight="1" x14ac:dyDescent="0.25">
      <c r="A30" s="17">
        <v>11</v>
      </c>
      <c r="B30" s="18" t="s">
        <v>98</v>
      </c>
      <c r="C30" s="18"/>
      <c r="D30" s="18"/>
      <c r="E30" s="18"/>
      <c r="F30" s="27"/>
      <c r="G30" s="49"/>
      <c r="H30" s="17">
        <v>11</v>
      </c>
      <c r="I30" s="21" t="e">
        <f>I29*G40</f>
        <v>#DIV/0!</v>
      </c>
      <c r="J30" s="49"/>
      <c r="K30" s="89"/>
      <c r="M30" s="51"/>
    </row>
    <row r="31" spans="1:17" s="3" customFormat="1" ht="15.75" customHeight="1" x14ac:dyDescent="0.25">
      <c r="A31" s="17"/>
      <c r="B31" s="18"/>
      <c r="C31" s="18"/>
      <c r="D31" s="18"/>
      <c r="E31" s="18"/>
      <c r="F31" s="27"/>
      <c r="G31" s="49"/>
      <c r="H31" s="17"/>
      <c r="I31" s="21"/>
      <c r="J31" s="49"/>
      <c r="K31" s="89"/>
      <c r="M31" s="51"/>
    </row>
    <row r="32" spans="1:17" s="3" customFormat="1" ht="15.75" customHeight="1" thickBot="1" x14ac:dyDescent="0.3">
      <c r="A32" s="17"/>
      <c r="B32" s="92" t="s">
        <v>95</v>
      </c>
      <c r="C32" s="92"/>
      <c r="D32" s="92"/>
      <c r="E32" s="92"/>
      <c r="F32" s="93"/>
      <c r="G32" s="94"/>
      <c r="H32" s="17"/>
      <c r="I32" s="21"/>
      <c r="J32" s="49"/>
      <c r="K32" s="89"/>
      <c r="M32" s="51"/>
    </row>
    <row r="33" spans="1:13" s="3" customFormat="1" ht="15.75" customHeight="1" x14ac:dyDescent="0.25">
      <c r="A33" s="95"/>
      <c r="B33" s="98" t="s">
        <v>81</v>
      </c>
      <c r="C33" s="99"/>
      <c r="D33" s="99"/>
      <c r="E33" s="99"/>
      <c r="F33" s="99"/>
      <c r="G33" s="100"/>
      <c r="H33" s="84"/>
      <c r="I33" s="85"/>
      <c r="J33" s="49"/>
      <c r="K33" s="89"/>
      <c r="M33" s="51"/>
    </row>
    <row r="34" spans="1:13" s="3" customFormat="1" ht="15.75" customHeight="1" x14ac:dyDescent="0.25">
      <c r="A34" s="96"/>
      <c r="B34" s="98" t="s">
        <v>92</v>
      </c>
      <c r="C34" s="99"/>
      <c r="D34" s="99"/>
      <c r="E34" s="99"/>
      <c r="F34" s="98">
        <v>1</v>
      </c>
      <c r="G34" s="101"/>
      <c r="I34" s="31" t="s">
        <v>0</v>
      </c>
      <c r="J34" s="49"/>
      <c r="K34" s="89"/>
      <c r="M34" s="51"/>
    </row>
    <row r="35" spans="1:13" s="3" customFormat="1" ht="15.75" customHeight="1" x14ac:dyDescent="0.25">
      <c r="A35" s="96"/>
      <c r="B35" s="99" t="s">
        <v>93</v>
      </c>
      <c r="C35" s="99"/>
      <c r="D35" s="99"/>
      <c r="E35" s="99"/>
      <c r="F35" s="98">
        <v>2</v>
      </c>
      <c r="G35" s="102"/>
      <c r="I35" s="31" t="s">
        <v>1</v>
      </c>
      <c r="J35" s="88"/>
      <c r="K35" s="89"/>
      <c r="M35" s="51"/>
    </row>
    <row r="36" spans="1:13" s="3" customFormat="1" ht="15.75" customHeight="1" x14ac:dyDescent="0.25">
      <c r="A36" s="96"/>
      <c r="B36" s="99" t="s">
        <v>51</v>
      </c>
      <c r="C36" s="99"/>
      <c r="D36" s="99"/>
      <c r="E36" s="99"/>
      <c r="F36" s="98">
        <v>3</v>
      </c>
      <c r="G36" s="103">
        <f>G34+G35</f>
        <v>0</v>
      </c>
      <c r="I36" s="32" t="s">
        <v>6</v>
      </c>
      <c r="J36" s="88"/>
      <c r="K36" s="89"/>
      <c r="M36" s="51"/>
    </row>
    <row r="37" spans="1:13" s="3" customFormat="1" ht="15.75" customHeight="1" x14ac:dyDescent="0.25">
      <c r="A37" s="96"/>
      <c r="B37" s="98" t="s">
        <v>94</v>
      </c>
      <c r="C37" s="99"/>
      <c r="D37" s="99"/>
      <c r="E37" s="99"/>
      <c r="F37" s="98">
        <v>4</v>
      </c>
      <c r="G37" s="101"/>
      <c r="I37" s="31" t="s">
        <v>36</v>
      </c>
      <c r="J37" s="88"/>
      <c r="K37" s="88"/>
      <c r="M37" s="51"/>
    </row>
    <row r="38" spans="1:13" s="3" customFormat="1" ht="15.75" customHeight="1" x14ac:dyDescent="0.25">
      <c r="A38" s="96"/>
      <c r="B38" s="99" t="s">
        <v>91</v>
      </c>
      <c r="C38" s="99"/>
      <c r="D38" s="99"/>
      <c r="E38" s="99"/>
      <c r="F38" s="98">
        <v>5</v>
      </c>
      <c r="G38" s="103">
        <f>I20</f>
        <v>0</v>
      </c>
      <c r="I38" s="31" t="s">
        <v>2</v>
      </c>
      <c r="J38" s="90"/>
      <c r="K38" s="91"/>
      <c r="M38" s="51"/>
    </row>
    <row r="39" spans="1:13" s="3" customFormat="1" ht="15.75" customHeight="1" x14ac:dyDescent="0.25">
      <c r="A39" s="96"/>
      <c r="B39" s="99" t="s">
        <v>52</v>
      </c>
      <c r="C39" s="99"/>
      <c r="D39" s="99"/>
      <c r="E39" s="99"/>
      <c r="F39" s="98">
        <v>6</v>
      </c>
      <c r="G39" s="103">
        <f>G37+G38</f>
        <v>0</v>
      </c>
      <c r="I39" s="31" t="s">
        <v>3</v>
      </c>
      <c r="J39" s="90"/>
      <c r="K39" s="91"/>
      <c r="M39" s="51"/>
    </row>
    <row r="40" spans="1:13" s="3" customFormat="1" ht="15.75" customHeight="1" x14ac:dyDescent="0.25">
      <c r="A40" s="96"/>
      <c r="B40" s="99" t="s">
        <v>53</v>
      </c>
      <c r="C40" s="99"/>
      <c r="D40" s="99"/>
      <c r="E40" s="99"/>
      <c r="F40" s="98">
        <v>7</v>
      </c>
      <c r="G40" s="104" t="e">
        <f>G36/G39</f>
        <v>#DIV/0!</v>
      </c>
      <c r="I40" s="31" t="s">
        <v>37</v>
      </c>
      <c r="J40" s="90"/>
      <c r="K40" s="91"/>
      <c r="M40" s="51"/>
    </row>
    <row r="41" spans="1:13" s="3" customFormat="1" ht="15.75" customHeight="1" thickBot="1" x14ac:dyDescent="0.3">
      <c r="A41" s="97"/>
      <c r="B41" s="105"/>
      <c r="C41" s="105"/>
      <c r="D41" s="105"/>
      <c r="E41" s="105"/>
      <c r="F41" s="106"/>
      <c r="G41" s="107"/>
      <c r="H41" s="17"/>
      <c r="I41" s="21"/>
      <c r="J41" s="90"/>
      <c r="K41" s="91"/>
      <c r="M41" s="51"/>
    </row>
    <row r="42" spans="1:13" s="3" customFormat="1" ht="15.75" customHeight="1" x14ac:dyDescent="0.25">
      <c r="A42" s="17"/>
      <c r="B42" s="18"/>
      <c r="C42" s="18"/>
      <c r="D42" s="18"/>
      <c r="E42" s="18"/>
      <c r="F42" s="27"/>
      <c r="G42" s="49"/>
      <c r="H42" s="17"/>
      <c r="I42" s="21"/>
      <c r="J42" s="90"/>
      <c r="K42" s="88"/>
      <c r="M42" s="51"/>
    </row>
    <row r="43" spans="1:13" s="1" customFormat="1" ht="15.75" customHeight="1" x14ac:dyDescent="0.25">
      <c r="A43" s="17">
        <v>12</v>
      </c>
      <c r="B43" s="18" t="s">
        <v>31</v>
      </c>
      <c r="C43" s="18"/>
      <c r="D43" s="18"/>
      <c r="E43" s="31"/>
      <c r="F43" s="27"/>
      <c r="H43" s="17">
        <v>12</v>
      </c>
      <c r="I43" s="28"/>
      <c r="J43" s="90"/>
      <c r="K43" s="88"/>
      <c r="L43" s="57"/>
      <c r="M43" s="48"/>
    </row>
    <row r="44" spans="1:13" s="1" customFormat="1" ht="15.75" customHeight="1" x14ac:dyDescent="0.25">
      <c r="A44" s="17">
        <v>13</v>
      </c>
      <c r="B44" s="17" t="s">
        <v>32</v>
      </c>
      <c r="C44" s="18"/>
      <c r="D44" s="18"/>
      <c r="E44" s="18"/>
      <c r="F44" s="27"/>
      <c r="H44" s="17">
        <v>13</v>
      </c>
      <c r="I44" s="60">
        <f>IF(D10="YES",(I30-I43),0)</f>
        <v>0</v>
      </c>
      <c r="J44" s="90"/>
      <c r="K44" s="88"/>
      <c r="L44" s="57"/>
      <c r="M44" s="51"/>
    </row>
    <row r="45" spans="1:13" s="1" customFormat="1" ht="15.75" customHeight="1" x14ac:dyDescent="0.25">
      <c r="A45" s="17"/>
      <c r="B45" s="17"/>
      <c r="C45" s="18"/>
      <c r="D45" s="18"/>
      <c r="E45" s="18"/>
      <c r="F45" s="27"/>
      <c r="H45" s="17"/>
      <c r="I45" s="86"/>
      <c r="J45" s="88"/>
      <c r="K45" s="88"/>
      <c r="L45" s="57"/>
      <c r="M45" s="51"/>
    </row>
    <row r="46" spans="1:13" s="1" customFormat="1" ht="15.75" customHeight="1" x14ac:dyDescent="0.25">
      <c r="A46" s="17"/>
      <c r="B46" s="17"/>
      <c r="C46" s="18"/>
      <c r="D46" s="18"/>
      <c r="E46" s="18"/>
      <c r="F46" s="27"/>
      <c r="H46" s="17"/>
      <c r="I46" s="86"/>
      <c r="J46" s="55"/>
      <c r="K46" s="47"/>
      <c r="L46" s="57"/>
      <c r="M46" s="51"/>
    </row>
    <row r="47" spans="1:13" s="1" customFormat="1" ht="15.75" customHeight="1" x14ac:dyDescent="0.25">
      <c r="A47" s="17"/>
      <c r="B47" s="17"/>
      <c r="C47" s="18"/>
      <c r="D47" s="18"/>
      <c r="E47" s="18"/>
      <c r="F47" s="27"/>
      <c r="H47" s="17"/>
      <c r="I47" s="86"/>
      <c r="J47" s="55"/>
      <c r="K47" s="47"/>
      <c r="L47" s="57"/>
      <c r="M47" s="51"/>
    </row>
    <row r="48" spans="1:13" s="1" customFormat="1" ht="15.75" customHeight="1" x14ac:dyDescent="0.25">
      <c r="A48" s="61"/>
      <c r="B48" s="17"/>
      <c r="C48" s="18"/>
      <c r="D48" s="18"/>
      <c r="E48" s="18"/>
      <c r="F48" s="27"/>
      <c r="H48" s="17"/>
      <c r="I48" s="30"/>
      <c r="J48" s="55"/>
      <c r="K48" s="47"/>
      <c r="L48" s="57"/>
      <c r="M48" s="51"/>
    </row>
    <row r="49" spans="1:13" s="3" customFormat="1" ht="15.75" customHeight="1" x14ac:dyDescent="0.25">
      <c r="A49" s="61">
        <v>14</v>
      </c>
      <c r="B49" s="18" t="s">
        <v>8</v>
      </c>
      <c r="C49" s="18"/>
      <c r="D49" s="18"/>
      <c r="E49" s="31"/>
      <c r="F49" s="27"/>
      <c r="H49" s="17">
        <v>14</v>
      </c>
      <c r="I49" s="33"/>
      <c r="J49" s="55"/>
      <c r="K49" s="47"/>
      <c r="L49" s="57"/>
      <c r="M49" s="48"/>
    </row>
    <row r="50" spans="1:13" s="3" customFormat="1" ht="15.75" customHeight="1" x14ac:dyDescent="0.25">
      <c r="A50" s="61"/>
      <c r="B50" s="18"/>
      <c r="C50" s="18"/>
      <c r="D50" s="18"/>
      <c r="E50" s="31"/>
      <c r="F50" s="27"/>
      <c r="H50" s="17"/>
      <c r="I50" s="30"/>
      <c r="J50" s="1"/>
      <c r="K50" s="47"/>
      <c r="L50" s="57"/>
      <c r="M50" s="48"/>
    </row>
    <row r="51" spans="1:13" s="1" customFormat="1" ht="15.75" customHeight="1" x14ac:dyDescent="0.25">
      <c r="A51" s="61">
        <v>15</v>
      </c>
      <c r="B51" s="18" t="s">
        <v>33</v>
      </c>
      <c r="C51" s="18"/>
      <c r="D51" s="18"/>
      <c r="E51" s="18"/>
      <c r="F51" s="18"/>
      <c r="G51" s="31" t="s">
        <v>0</v>
      </c>
      <c r="H51" s="17">
        <v>15</v>
      </c>
      <c r="I51" s="21">
        <f>I44-I49</f>
        <v>0</v>
      </c>
      <c r="J51" s="55"/>
      <c r="K51" s="47"/>
      <c r="L51" s="57"/>
      <c r="M51" s="48"/>
    </row>
    <row r="52" spans="1:13" s="1" customFormat="1" ht="15.75" customHeight="1" x14ac:dyDescent="0.25">
      <c r="A52" s="61">
        <v>16</v>
      </c>
      <c r="B52" s="18" t="s">
        <v>34</v>
      </c>
      <c r="C52" s="18"/>
      <c r="D52" s="18"/>
      <c r="E52" s="18"/>
      <c r="F52" s="18"/>
      <c r="G52" s="31" t="s">
        <v>1</v>
      </c>
      <c r="H52" s="17">
        <v>16</v>
      </c>
      <c r="I52" s="28"/>
      <c r="J52" s="48"/>
      <c r="K52" s="47"/>
      <c r="L52" s="57"/>
      <c r="M52" s="52"/>
    </row>
    <row r="53" spans="1:13" s="1" customFormat="1" ht="15.75" customHeight="1" x14ac:dyDescent="0.25">
      <c r="A53" s="61">
        <v>17</v>
      </c>
      <c r="B53" s="18" t="s">
        <v>54</v>
      </c>
      <c r="C53" s="18"/>
      <c r="D53" s="18"/>
      <c r="E53" s="18"/>
      <c r="F53" s="18"/>
      <c r="G53" s="32" t="s">
        <v>6</v>
      </c>
      <c r="H53" s="17">
        <v>17</v>
      </c>
      <c r="I53" s="21">
        <f>I72</f>
        <v>0</v>
      </c>
      <c r="J53" s="48"/>
      <c r="K53" s="47"/>
      <c r="L53" s="57"/>
      <c r="M53" s="52"/>
    </row>
    <row r="54" spans="1:13" s="1" customFormat="1" ht="15.75" customHeight="1" x14ac:dyDescent="0.25">
      <c r="A54" s="61"/>
      <c r="B54" s="18"/>
      <c r="C54" s="18"/>
      <c r="D54" s="18"/>
      <c r="E54" s="18"/>
      <c r="F54" s="18"/>
      <c r="G54" s="31" t="s">
        <v>36</v>
      </c>
      <c r="H54" s="17"/>
      <c r="I54" s="21"/>
      <c r="J54" s="55"/>
      <c r="K54" s="48"/>
      <c r="L54" s="57"/>
      <c r="M54" s="52"/>
    </row>
    <row r="55" spans="1:13" s="1" customFormat="1" ht="15.75" customHeight="1" thickBot="1" x14ac:dyDescent="0.3">
      <c r="A55" s="61">
        <v>18</v>
      </c>
      <c r="B55" s="17" t="s">
        <v>35</v>
      </c>
      <c r="C55" s="18"/>
      <c r="D55" s="18"/>
      <c r="E55" s="18"/>
      <c r="F55" s="18"/>
      <c r="G55" s="31" t="s">
        <v>2</v>
      </c>
      <c r="H55" s="17">
        <v>18</v>
      </c>
      <c r="I55" s="64">
        <f>IF((I51+I52+I53)&gt;0,(I51+I52+I53),0)</f>
        <v>0</v>
      </c>
      <c r="J55" s="55"/>
      <c r="K55" s="48"/>
      <c r="L55" s="57"/>
      <c r="M55" s="52"/>
    </row>
    <row r="56" spans="1:13" s="1" customFormat="1" ht="15.75" customHeight="1" thickTop="1" x14ac:dyDescent="0.25">
      <c r="A56" s="61"/>
      <c r="B56" s="17"/>
      <c r="C56" s="18"/>
      <c r="D56" s="18"/>
      <c r="E56" s="18"/>
      <c r="F56" s="18"/>
      <c r="G56" s="31" t="s">
        <v>3</v>
      </c>
      <c r="H56" s="17"/>
      <c r="I56" s="62"/>
      <c r="J56" s="48"/>
      <c r="K56" s="48"/>
      <c r="L56" s="57"/>
      <c r="M56" s="52"/>
    </row>
    <row r="57" spans="1:13" s="1" customFormat="1" ht="15.75" customHeight="1" x14ac:dyDescent="0.25">
      <c r="A57" s="61">
        <v>19</v>
      </c>
      <c r="B57" s="17" t="s">
        <v>9</v>
      </c>
      <c r="C57" s="18"/>
      <c r="D57" s="18"/>
      <c r="E57" s="18"/>
      <c r="F57" s="18"/>
      <c r="G57" s="31" t="s">
        <v>37</v>
      </c>
      <c r="H57" s="17">
        <v>19</v>
      </c>
      <c r="I57" s="63">
        <f>IF((I49-I44-I52-I53)&gt;0,(I49-I44-I52-I53),0)</f>
        <v>0</v>
      </c>
      <c r="J57" s="48"/>
      <c r="K57" s="48"/>
      <c r="L57" s="57"/>
      <c r="M57" s="52"/>
    </row>
    <row r="58" spans="1:13" s="4" customFormat="1" ht="15.75" customHeight="1" x14ac:dyDescent="0.25">
      <c r="A58" s="61"/>
      <c r="B58" s="17"/>
      <c r="C58" s="18"/>
      <c r="D58" s="18"/>
      <c r="E58" s="18"/>
      <c r="F58" s="18"/>
      <c r="G58" s="18"/>
      <c r="H58" s="17"/>
      <c r="I58" s="21"/>
      <c r="J58" s="48"/>
      <c r="K58" s="48"/>
      <c r="L58" s="57"/>
      <c r="M58" s="48"/>
    </row>
    <row r="59" spans="1:13" s="4" customFormat="1" ht="15.75" customHeight="1" x14ac:dyDescent="0.45">
      <c r="A59" s="61"/>
      <c r="B59" s="18"/>
      <c r="C59" s="81"/>
      <c r="D59" s="82"/>
      <c r="E59" s="82"/>
      <c r="F59" s="82"/>
      <c r="G59" s="82"/>
      <c r="H59" s="17"/>
      <c r="I59" s="20"/>
      <c r="J59" s="48"/>
      <c r="K59" s="48"/>
      <c r="L59" s="57"/>
      <c r="M59" s="48"/>
    </row>
    <row r="60" spans="1:13" s="1" customFormat="1" ht="15.75" customHeight="1" x14ac:dyDescent="0.25">
      <c r="A60" s="17"/>
      <c r="B60" s="18"/>
      <c r="C60" s="18"/>
      <c r="D60" s="18"/>
      <c r="E60" s="18"/>
      <c r="F60" s="18"/>
      <c r="H60" s="17"/>
      <c r="I60" s="59"/>
      <c r="J60" s="48"/>
      <c r="K60" s="48"/>
      <c r="L60" s="48"/>
      <c r="M60" s="48"/>
    </row>
    <row r="61" spans="1:13" s="1" customFormat="1" ht="15.75" customHeight="1" x14ac:dyDescent="0.25">
      <c r="A61" s="17"/>
      <c r="B61" s="18"/>
      <c r="C61" s="18"/>
      <c r="D61" s="18"/>
      <c r="E61" s="18"/>
      <c r="F61" s="18"/>
      <c r="H61" s="18"/>
      <c r="I61" s="59"/>
      <c r="J61" s="48"/>
      <c r="K61" s="48"/>
      <c r="L61" s="48"/>
      <c r="M61" s="48"/>
    </row>
    <row r="62" spans="1:13" s="1" customFormat="1" ht="15.75" customHeight="1" x14ac:dyDescent="0.25">
      <c r="A62" s="17" t="s">
        <v>39</v>
      </c>
      <c r="B62" s="18"/>
      <c r="C62" s="18"/>
      <c r="D62" s="18"/>
      <c r="E62" s="18"/>
      <c r="F62" s="18"/>
      <c r="H62" s="18"/>
      <c r="I62" s="59"/>
      <c r="J62" s="48"/>
      <c r="K62" s="48"/>
      <c r="L62" s="48"/>
      <c r="M62" s="48"/>
    </row>
    <row r="63" spans="1:13" s="1" customFormat="1" ht="15.75" customHeight="1" x14ac:dyDescent="0.25">
      <c r="A63" s="17">
        <v>1</v>
      </c>
      <c r="B63" s="18" t="s">
        <v>40</v>
      </c>
      <c r="C63" s="18"/>
      <c r="D63" s="18"/>
      <c r="E63" s="18"/>
      <c r="F63" s="18"/>
      <c r="H63" s="17">
        <v>1</v>
      </c>
      <c r="I63" s="28"/>
      <c r="J63" s="48"/>
      <c r="K63" s="48"/>
      <c r="L63" s="48"/>
      <c r="M63" s="48"/>
    </row>
    <row r="64" spans="1:13" s="1" customFormat="1" ht="15.75" customHeight="1" x14ac:dyDescent="0.25">
      <c r="A64" s="17">
        <v>2</v>
      </c>
      <c r="B64" s="18" t="s">
        <v>41</v>
      </c>
      <c r="C64" s="18"/>
      <c r="D64" s="18"/>
      <c r="E64" s="18"/>
      <c r="F64" s="18"/>
      <c r="G64" s="66"/>
      <c r="H64" s="17">
        <v>2</v>
      </c>
      <c r="I64" s="28"/>
      <c r="J64" s="48"/>
      <c r="K64" s="48"/>
      <c r="L64" s="48"/>
      <c r="M64" s="48"/>
    </row>
    <row r="65" spans="1:17" s="1" customFormat="1" ht="15.75" customHeight="1" x14ac:dyDescent="0.25">
      <c r="A65" s="17">
        <v>3</v>
      </c>
      <c r="B65" s="18" t="s">
        <v>42</v>
      </c>
      <c r="C65" s="18"/>
      <c r="D65" s="18"/>
      <c r="E65" s="18"/>
      <c r="F65" s="18"/>
      <c r="G65" s="66"/>
      <c r="H65" s="17">
        <v>3</v>
      </c>
      <c r="I65" s="21">
        <f>I63+I64</f>
        <v>0</v>
      </c>
      <c r="J65"/>
      <c r="K65" s="48"/>
      <c r="L65" s="48"/>
      <c r="M65" s="48"/>
    </row>
    <row r="66" spans="1:17" s="1" customFormat="1" ht="15.75" customHeight="1" x14ac:dyDescent="0.25">
      <c r="A66" s="17"/>
      <c r="B66" s="18"/>
      <c r="C66" s="18"/>
      <c r="D66" s="18"/>
      <c r="E66" s="18"/>
      <c r="F66" s="18"/>
      <c r="G66" s="79" t="s">
        <v>101</v>
      </c>
      <c r="H66" s="79"/>
      <c r="I66" s="80" t="s">
        <v>105</v>
      </c>
      <c r="J66"/>
      <c r="K66" s="48"/>
      <c r="L66" s="48"/>
      <c r="M66" s="48"/>
    </row>
    <row r="67" spans="1:17" s="1" customFormat="1" ht="15.75" customHeight="1" x14ac:dyDescent="0.25">
      <c r="A67" s="17">
        <v>4</v>
      </c>
      <c r="B67" s="18" t="s">
        <v>47</v>
      </c>
      <c r="C67" s="18"/>
      <c r="D67" s="18"/>
      <c r="E67" s="18"/>
      <c r="F67" s="17">
        <v>4</v>
      </c>
      <c r="G67" s="83"/>
      <c r="I67" s="108">
        <v>0</v>
      </c>
      <c r="J67"/>
      <c r="K67" s="48"/>
      <c r="L67" s="48"/>
      <c r="M67" s="48"/>
    </row>
    <row r="68" spans="1:17" s="1" customFormat="1" ht="15.75" customHeight="1" x14ac:dyDescent="0.25">
      <c r="A68" s="17">
        <v>5</v>
      </c>
      <c r="B68" s="18" t="s">
        <v>43</v>
      </c>
      <c r="C68" s="18"/>
      <c r="D68" s="18"/>
      <c r="E68" s="18"/>
      <c r="F68" s="17">
        <v>5</v>
      </c>
      <c r="G68" s="67">
        <f>G67/365</f>
        <v>0</v>
      </c>
      <c r="I68" s="68">
        <f>I67/365</f>
        <v>0</v>
      </c>
      <c r="J68"/>
      <c r="K68" s="48"/>
      <c r="L68" s="48"/>
      <c r="M68" s="48"/>
    </row>
    <row r="69" spans="1:17" s="1" customFormat="1" ht="15.75" customHeight="1" x14ac:dyDescent="0.25">
      <c r="A69" s="17">
        <v>6</v>
      </c>
      <c r="B69" s="18" t="s">
        <v>44</v>
      </c>
      <c r="C69" s="18"/>
      <c r="D69" s="18"/>
      <c r="E69" s="18"/>
      <c r="F69" s="17">
        <v>6</v>
      </c>
      <c r="G69" s="71">
        <f>I65*G68</f>
        <v>0</v>
      </c>
      <c r="I69" s="65">
        <f>I65*I68</f>
        <v>0</v>
      </c>
      <c r="J69"/>
      <c r="K69" s="48"/>
      <c r="L69" s="48"/>
      <c r="M69" s="48"/>
    </row>
    <row r="70" spans="1:17" s="1" customFormat="1" ht="15.75" customHeight="1" x14ac:dyDescent="0.25">
      <c r="A70" s="17">
        <v>7</v>
      </c>
      <c r="B70" s="18" t="s">
        <v>48</v>
      </c>
      <c r="C70" s="18"/>
      <c r="D70" s="18"/>
      <c r="E70" s="18"/>
      <c r="F70" s="17">
        <v>7</v>
      </c>
      <c r="G70" s="70">
        <v>0.03</v>
      </c>
      <c r="I70" s="69">
        <v>0.03</v>
      </c>
      <c r="J70"/>
      <c r="K70" s="48"/>
      <c r="L70" s="48"/>
      <c r="M70" s="48"/>
    </row>
    <row r="71" spans="1:17" s="1" customFormat="1" ht="15.75" customHeight="1" x14ac:dyDescent="0.25">
      <c r="A71" s="17">
        <v>8</v>
      </c>
      <c r="B71" s="18" t="s">
        <v>45</v>
      </c>
      <c r="C71" s="18"/>
      <c r="D71" s="18"/>
      <c r="E71" s="18"/>
      <c r="F71" s="17">
        <v>8</v>
      </c>
      <c r="G71" s="72">
        <f>G69*G70</f>
        <v>0</v>
      </c>
      <c r="I71" s="65">
        <f>I69*I70</f>
        <v>0</v>
      </c>
      <c r="J71"/>
      <c r="K71" s="48"/>
      <c r="L71" s="48"/>
      <c r="M71" s="48"/>
    </row>
    <row r="72" spans="1:17" s="1" customFormat="1" ht="15.75" customHeight="1" x14ac:dyDescent="0.25">
      <c r="A72" s="17">
        <v>9</v>
      </c>
      <c r="B72" s="18" t="s">
        <v>46</v>
      </c>
      <c r="C72" s="18"/>
      <c r="D72" s="18"/>
      <c r="E72" s="18"/>
      <c r="F72" s="18"/>
      <c r="G72" s="26"/>
      <c r="H72" s="17">
        <v>9</v>
      </c>
      <c r="I72" s="73">
        <f>G71+I71</f>
        <v>0</v>
      </c>
      <c r="J72"/>
      <c r="K72" s="48"/>
      <c r="L72" s="54"/>
      <c r="M72" s="48"/>
    </row>
    <row r="73" spans="1:17" s="1" customFormat="1" ht="15.75" customHeight="1" x14ac:dyDescent="0.25">
      <c r="A73" s="18"/>
      <c r="B73" s="18"/>
      <c r="C73" s="18"/>
      <c r="D73" s="18"/>
      <c r="E73" s="18"/>
      <c r="F73" s="18"/>
      <c r="H73" s="17"/>
      <c r="I73" s="21"/>
      <c r="J73"/>
      <c r="K73" s="15"/>
      <c r="L73" s="54"/>
      <c r="M73" s="48"/>
    </row>
    <row r="74" spans="1:17" s="1" customFormat="1" ht="15.75" customHeight="1" x14ac:dyDescent="0.25">
      <c r="A74" s="17"/>
      <c r="B74" s="17"/>
      <c r="C74" s="18"/>
      <c r="D74" s="18"/>
      <c r="E74" s="18"/>
      <c r="F74" s="18"/>
      <c r="H74" s="18"/>
      <c r="I74" s="29"/>
      <c r="J74"/>
      <c r="K74" s="15"/>
      <c r="L74" s="54"/>
      <c r="M74" s="48"/>
    </row>
    <row r="75" spans="1:17" s="1" customFormat="1" ht="15.75" customHeight="1" x14ac:dyDescent="0.25">
      <c r="A75" s="17"/>
      <c r="B75" s="18"/>
      <c r="C75" s="18"/>
      <c r="D75" s="18"/>
      <c r="E75" s="18"/>
      <c r="F75" s="18"/>
      <c r="G75" s="18"/>
      <c r="H75" s="18"/>
      <c r="I75" s="20"/>
      <c r="J75"/>
      <c r="K75" s="15"/>
      <c r="L75" s="54"/>
      <c r="M75" s="48"/>
    </row>
    <row r="76" spans="1:17" s="1" customFormat="1" ht="15.75" customHeight="1" x14ac:dyDescent="0.25">
      <c r="A76" s="17"/>
      <c r="B76" s="17"/>
      <c r="C76" s="18"/>
      <c r="D76" s="18"/>
      <c r="E76" s="18"/>
      <c r="F76" s="18"/>
      <c r="G76" s="18"/>
      <c r="H76" s="18"/>
      <c r="I76" s="29"/>
      <c r="J76"/>
      <c r="K76"/>
      <c r="L76" s="48"/>
      <c r="M76" s="48"/>
    </row>
    <row r="77" spans="1:17" s="1" customFormat="1" ht="15.75" customHeight="1" x14ac:dyDescent="0.25">
      <c r="A77" s="16"/>
      <c r="B77" s="18"/>
      <c r="C77" s="18"/>
      <c r="D77" s="18"/>
      <c r="E77" s="18"/>
      <c r="F77" s="18"/>
      <c r="G77" s="18"/>
      <c r="H77" s="18"/>
      <c r="I77" s="18"/>
      <c r="J77"/>
      <c r="K77"/>
      <c r="L77" s="54"/>
      <c r="M77" s="48"/>
    </row>
    <row r="78" spans="1:17" x14ac:dyDescent="0.25">
      <c r="L78" s="48"/>
      <c r="M78" s="48"/>
      <c r="N78" s="1"/>
      <c r="O78" s="1"/>
      <c r="P78" s="1"/>
      <c r="Q78" s="1"/>
    </row>
    <row r="79" spans="1:17" x14ac:dyDescent="0.25">
      <c r="L79" s="15"/>
      <c r="M79" s="15"/>
    </row>
    <row r="80" spans="1:17" x14ac:dyDescent="0.25">
      <c r="L80" s="15"/>
      <c r="M80" s="15"/>
    </row>
    <row r="81" spans="12:13" x14ac:dyDescent="0.25">
      <c r="L81" s="15"/>
      <c r="M81" s="15"/>
    </row>
  </sheetData>
  <sheetProtection algorithmName="SHA-512" hashValue="B8npz6VQppxehpjS9AEDNpPfT+2iBLo/vgSAQ/BODbFB8byjde9jb61sRD+iorVy76GhKOrYCx55N0Jjo104Jg==" saltValue="Sjpjy8ebMmeIcp1JTHHLvA==" spinCount="100000" sheet="1" selectLockedCells="1"/>
  <dataConsolidate/>
  <phoneticPr fontId="4" type="noConversion"/>
  <conditionalFormatting sqref="G40">
    <cfRule type="cellIs" dxfId="0" priority="1" operator="greaterThan">
      <formula>1</formula>
    </cfRule>
  </conditionalFormatting>
  <dataValidations count="7">
    <dataValidation type="whole" operator="lessThanOrEqual" allowBlank="1" showErrorMessage="1" error="Error: Line 2b should not be more than Line 2a" sqref="I20" xr:uid="{00000000-0002-0000-0100-000000000000}">
      <formula1>G19</formula1>
    </dataValidation>
    <dataValidation type="custom" allowBlank="1" showErrorMessage="1" error="Error: Only Minnesota taxable gifts made after June 30, 2013, and within three years of the decedent’s death must be added to the Minnesota adjusted taxable estate when calculating the Minnesota estate tax." sqref="I55:I56" xr:uid="{00000000-0002-0000-0100-000001000000}">
      <formula1>F2&gt;2012</formula1>
    </dataValidation>
    <dataValidation type="whole" operator="lessThanOrEqual" allowBlank="1" showErrorMessage="1" error="Error: The adjustment to the unified credit has a limit of $6,000" sqref="I50" xr:uid="{00000000-0002-0000-0100-000002000000}">
      <formula1>6000</formula1>
    </dataValidation>
    <dataValidation type="custom" allowBlank="1" showErrorMessage="1" error="Only for decedents dying in 2013" sqref="I7" xr:uid="{00000000-0002-0000-0100-000003000000}">
      <formula1>F2&gt;2012</formula1>
    </dataValidation>
    <dataValidation type="whole" allowBlank="1" showInputMessage="1" showErrorMessage="1" error="This calculator is for DOD Years 2006-2013.  Please enter a year within this range." sqref="F3:F15" xr:uid="{00000000-0002-0000-0100-000005000000}">
      <formula1>2006</formula1>
      <formula2>2013</formula2>
    </dataValidation>
    <dataValidation type="custom" errorStyle="warning" allowBlank="1" showErrorMessage="1" error="WARNING. There is a data-entry error. Value cannot be over 100%." prompt="WARNING. There is a data-entry error. Value cannot be over 100%." sqref="G40" xr:uid="{00000000-0002-0000-0100-000006000000}">
      <formula1>"&gt;1"</formula1>
    </dataValidation>
    <dataValidation type="whole" operator="lessThanOrEqual" allowBlank="1" showInputMessage="1" showErrorMessage="1" error="Error: The qualified small business or farm property deduction cannot exceed $2,900,000. " sqref="I25" xr:uid="{00000000-0002-0000-0100-000007000000}">
      <formula1>2900000</formula1>
    </dataValidation>
  </dataValidations>
  <printOptions gridLines="1" gridLinesSet="0"/>
  <pageMargins left="0.81" right="0.48" top="1" bottom="1" header="0.5" footer="0.5"/>
  <pageSetup scale="90" orientation="portrait" r:id="rId1"/>
  <headerFooter alignWithMargins="0">
    <oddFooter>&amp;CPage &amp;P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2.xml><?xml version="1.0" encoding="utf-8"?>
<p:properties xmlns:p="http://schemas.microsoft.com/office/2006/metadata/properties" xmlns:xsi="http://www.w3.org/2001/XMLSchema-instance" xmlns:pc="http://schemas.microsoft.com/office/infopath/2007/PartnerControls">
  <documentManagement>
    <Tax_x005f_x0020_Year xmlns="9130277e-1076-48d8-8826-9168779647ca">2017</Tax_x005f_x0020_Year>
    <DOR_x005f_x0020_Document_x005f_x0020_Type xmlns="9130277e-1076-48d8-8826-9168779647ca" xsi:nil="true"/>
    <RoutingRuleDescription xmlns="http://schemas.microsoft.com/sharepoint/v3" xsi:nil="true"/>
    <Owner xmlns="9130277e-1076-48d8-8826-9168779647ca">31</Owner>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R Document" ma:contentTypeID="0x010100D4DAE881CC37A34085C3FAC40E266D9201000DDD3D63919D4C4599C1FB67477FDDD1" ma:contentTypeVersion="3" ma:contentTypeDescription="" ma:contentTypeScope="" ma:versionID="f8d38f4eed45dcf00f834a7a56f274c7">
  <xsd:schema xmlns:xsd="http://www.w3.org/2001/XMLSchema" xmlns:xs="http://www.w3.org/2001/XMLSchema" xmlns:p="http://schemas.microsoft.com/office/2006/metadata/properties" xmlns:ns1="http://schemas.microsoft.com/sharepoint/v3" xmlns:ns2="9130277e-1076-48d8-8826-9168779647ca" targetNamespace="http://schemas.microsoft.com/office/2006/metadata/properties" ma:root="true" ma:fieldsID="81ab87f4cbddeb38755bef4d4709f839" ns1:_="" ns2:_="">
    <xsd:import namespace="http://schemas.microsoft.com/sharepoint/v3"/>
    <xsd:import namespace="9130277e-1076-48d8-8826-9168779647ca"/>
    <xsd:element name="properties">
      <xsd:complexType>
        <xsd:sequence>
          <xsd:element name="documentManagement">
            <xsd:complexType>
              <xsd:all>
                <xsd:element ref="ns2:Owner" minOccurs="0"/>
                <xsd:element ref="ns2:Tax_x005f_x0020_Year" minOccurs="0"/>
                <xsd:element ref="ns2:DOR_x005f_x0020_Document_x005f_x0020_Type" minOccurs="0"/>
                <xsd:element ref="ns1:RoutingRuleDescription" minOccurs="0"/>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RoutingRuleDescription" ma:index="11" nillable="true" ma:displayName="Description" ma:internalName="RoutingRuleDescription" ma:readOnly="fals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130277e-1076-48d8-8826-9168779647ca" elementFormDefault="qualified">
    <xsd:import namespace="http://schemas.microsoft.com/office/2006/documentManagement/types"/>
    <xsd:import namespace="http://schemas.microsoft.com/office/infopath/2007/PartnerControls"/>
    <xsd:element name="Owner" ma:index="8" nillable="true" ma:displayName="Owner" ma:list="{6e9888c3-c2d3-40b6-9a2e-eae68df0c99f}" ma:internalName="Owner" ma:showField="Title" ma:web="{9130277e-1076-48d8-8826-9168779647ca}">
      <xsd:simpleType>
        <xsd:restriction base="dms:Lookup"/>
      </xsd:simpleType>
    </xsd:element>
    <xsd:element name="Tax_x005f_x0020_Year" ma:index="9" nillable="true" ma:displayName="Tax Year" ma:format="Dropdown" ma:internalName="Tax_x0020_Year">
      <xsd:simpleType>
        <xsd:restriction base="dms:Choice">
          <xsd:enumeration value="2020"/>
          <xsd:enumeration value="2019"/>
          <xsd:enumeration value="2018"/>
          <xsd:enumeration value="2017"/>
          <xsd:enumeration value="2016"/>
          <xsd:enumeration value="2015"/>
          <xsd:enumeration value="2014"/>
          <xsd:enumeration value="2013"/>
          <xsd:enumeration value="2012"/>
          <xsd:enumeration value="2011"/>
          <xsd:enumeration value="2010"/>
          <xsd:enumeration value="2009"/>
          <xsd:enumeration value="2008"/>
          <xsd:enumeration value="2007"/>
          <xsd:enumeration value="2006"/>
          <xsd:enumeration value="2005"/>
          <xsd:enumeration value="2004"/>
          <xsd:enumeration value="2003"/>
          <xsd:enumeration value="2002"/>
          <xsd:enumeration value="2001"/>
          <xsd:enumeration value="2000"/>
          <xsd:enumeration value="1999"/>
          <xsd:enumeration value="1998"/>
          <xsd:enumeration value="1997"/>
          <xsd:enumeration value="1996"/>
          <xsd:enumeration value="1995"/>
          <xsd:enumeration value="1994"/>
          <xsd:enumeration value="NA"/>
        </xsd:restriction>
      </xsd:simpleType>
    </xsd:element>
    <xsd:element name="DOR_x005f_x0020_Document_x005f_x0020_Type" ma:index="10" nillable="true" ma:displayName="DOR Document Type" ma:format="Dropdown" ma:internalName="DOR_x0020_Document_x0020_Type">
      <xsd:simpleType>
        <xsd:restriction base="dms:Choice">
          <xsd:enumeration value="Brochure"/>
          <xsd:enumeration value="Manual"/>
          <xsd:enumeration value="Newsletter"/>
          <xsd:enumeration value="Report"/>
          <xsd:enumeration value="Update"/>
        </xsd:restriction>
      </xsd:simpleType>
    </xsd:element>
    <xsd:element name="_dlc_DocId" ma:index="12" nillable="true" ma:displayName="Document ID Value" ma:description="The value of the document ID assigned to this item." ma:internalName="_dlc_DocId" ma:readOnly="true">
      <xsd:simpleType>
        <xsd:restriction base="dms:Text"/>
      </xsd:simpleType>
    </xsd:element>
    <xsd:element name="_dlc_DocIdUrl" ma:index="13"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4"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LongProperties xmlns="http://schemas.microsoft.com/office/2006/metadata/longProperties"/>
</file>

<file path=customXml/itemProps1.xml><?xml version="1.0" encoding="utf-8"?>
<ds:datastoreItem xmlns:ds="http://schemas.openxmlformats.org/officeDocument/2006/customXml" ds:itemID="{EF2FB520-219A-4601-A725-0F509E3F4005}">
  <ds:schemaRefs>
    <ds:schemaRef ds:uri="http://schemas.microsoft.com/sharepoint/events"/>
  </ds:schemaRefs>
</ds:datastoreItem>
</file>

<file path=customXml/itemProps2.xml><?xml version="1.0" encoding="utf-8"?>
<ds:datastoreItem xmlns:ds="http://schemas.openxmlformats.org/officeDocument/2006/customXml" ds:itemID="{9C5C3DD9-B511-49A7-B472-1D9DCF73D75E}">
  <ds:schemaRefs>
    <ds:schemaRef ds:uri="http://purl.org/dc/terms/"/>
    <ds:schemaRef ds:uri="http://schemas.microsoft.com/office/2006/documentManagement/types"/>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9130277e-1076-48d8-8826-9168779647ca"/>
    <ds:schemaRef ds:uri="http://schemas.microsoft.com/sharepoint/v3"/>
    <ds:schemaRef ds:uri="http://www.w3.org/XML/1998/namespace"/>
    <ds:schemaRef ds:uri="http://purl.org/dc/dcmitype/"/>
  </ds:schemaRefs>
</ds:datastoreItem>
</file>

<file path=customXml/itemProps3.xml><?xml version="1.0" encoding="utf-8"?>
<ds:datastoreItem xmlns:ds="http://schemas.openxmlformats.org/officeDocument/2006/customXml" ds:itemID="{6D03CDCB-CF27-4247-9B98-F0876CB850AF}">
  <ds:schemaRefs>
    <ds:schemaRef ds:uri="http://schemas.microsoft.com/sharepoint/v3/contenttype/forms"/>
  </ds:schemaRefs>
</ds:datastoreItem>
</file>

<file path=customXml/itemProps4.xml><?xml version="1.0" encoding="utf-8"?>
<ds:datastoreItem xmlns:ds="http://schemas.openxmlformats.org/officeDocument/2006/customXml" ds:itemID="{8691688B-50E7-4236-A0AD-826E4A7AC87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9130277e-1076-48d8-8826-9168779647c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5.xml><?xml version="1.0" encoding="utf-8"?>
<ds:datastoreItem xmlns:ds="http://schemas.openxmlformats.org/officeDocument/2006/customXml" ds:itemID="{B0288E85-C563-44A0-9764-E9031C0B1589}">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Instructions</vt:lpstr>
      <vt:lpstr>Calculation Tool</vt:lpstr>
      <vt:lpstr>'Calculation Tool'!Print_Area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2017 Estate Tax Computation</dc:title>
  <dc:subject>MN-706</dc:subject>
  <dc:creator>Gregory D. Hoyt</dc:creator>
  <dc:description>Valid as of 1997 IRS changes</dc:description>
  <cp:lastModifiedBy>Dara Pemble</cp:lastModifiedBy>
  <cp:lastPrinted>2011-03-28T19:20:55Z</cp:lastPrinted>
  <dcterms:created xsi:type="dcterms:W3CDTF">1999-01-27T14:52:24Z</dcterms:created>
  <dcterms:modified xsi:type="dcterms:W3CDTF">2022-06-02T12:40:30Z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Legacy Url">
    <vt:lpwstr>http://taxes.state.mn.us/estate_trust/other_supporting_content/2006 - 2010 Estate Tax Calulator - Web Version.xls</vt:lpwstr>
  </property>
  <property fmtid="{D5CDD505-2E9C-101B-9397-08002B2CF9AE}" pid="3" name="PublishingExpirationDate">
    <vt:lpwstr/>
  </property>
  <property fmtid="{D5CDD505-2E9C-101B-9397-08002B2CF9AE}" pid="4" name="PublishingStartDate">
    <vt:lpwstr/>
  </property>
  <property fmtid="{D5CDD505-2E9C-101B-9397-08002B2CF9AE}" pid="5" name="_dlc_DocId">
    <vt:lpwstr>EHMXPVJQYS55-44-30</vt:lpwstr>
  </property>
  <property fmtid="{D5CDD505-2E9C-101B-9397-08002B2CF9AE}" pid="6" name="_dlc_DocIdItemGuid">
    <vt:lpwstr>fb123034-414d-4515-92e5-5c21f37e88e3</vt:lpwstr>
  </property>
  <property fmtid="{D5CDD505-2E9C-101B-9397-08002B2CF9AE}" pid="7" name="_dlc_DocIdUrl">
    <vt:lpwstr>http://www.revenue.state.mn.us/businesses/estate/_layouts/DocIdRedir.aspx?ID=EHMXPVJQYS55-44-30, EHMXPVJQYS55-44-30</vt:lpwstr>
  </property>
</Properties>
</file>